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tabRatio="938" activeTab="2"/>
  </bookViews>
  <sheets>
    <sheet name="封面" sheetId="10" r:id="rId1"/>
    <sheet name="汇总表" sheetId="12" r:id="rId2"/>
    <sheet name="报价要求" sheetId="11" r:id="rId3"/>
    <sheet name="08-03地块客梯供货清单报价表" sheetId="36" r:id="rId4"/>
    <sheet name="08-03地块客梯安装清单报价表" sheetId="37" r:id="rId5"/>
    <sheet name="08-04地块客梯供货清单报价表" sheetId="38" r:id="rId6"/>
    <sheet name="08-04地块客梯安装清单报价表" sheetId="39" r:id="rId7"/>
    <sheet name="08-06地块客梯供货清单报价表" sheetId="40" r:id="rId8"/>
    <sheet name="08-06地块客梯安装清单报价表" sheetId="41" r:id="rId9"/>
    <sheet name="05-05地块客梯供货清单报价表" sheetId="42" r:id="rId10"/>
    <sheet name="05-05地块客梯安装清单报价表" sheetId="43" r:id="rId11"/>
    <sheet name="05-06地块客梯供货清单报价表" sheetId="44" r:id="rId12"/>
    <sheet name="05-06地块客梯安装清单报价表" sheetId="45" r:id="rId13"/>
    <sheet name="05-07地块客梯供货清单报价表" sheetId="48" r:id="rId14"/>
    <sheet name="05-07地块客梯安装清单报价表" sheetId="49" r:id="rId15"/>
    <sheet name="05-08地块客梯供货清单报价表" sheetId="50" r:id="rId16"/>
    <sheet name="05-08地块客梯安装清单报价表" sheetId="51" r:id="rId17"/>
    <sheet name="05-09地块客梯供货清单报价表" sheetId="52" r:id="rId18"/>
    <sheet name="05-09地块客梯安装清单报价表" sheetId="53" r:id="rId19"/>
    <sheet name="07-02地块客梯供货清单报价表" sheetId="54" r:id="rId20"/>
    <sheet name="07-02地块客梯安装清单报价表" sheetId="55" r:id="rId21"/>
    <sheet name="04-07地块客梯供货清单报价表" sheetId="56" r:id="rId22"/>
    <sheet name="04-07地块客梯安装清单报价表" sheetId="57" r:id="rId23"/>
    <sheet name="04-08地块客梯供货清单报价表" sheetId="58" r:id="rId24"/>
    <sheet name="04-08地块客梯安装清单报价表" sheetId="59" r:id="rId25"/>
    <sheet name="扶梯供货清单报价表" sheetId="46" r:id="rId26"/>
    <sheet name="扶梯安装清单报价表" sheetId="47"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___lo33">#REF!</definedName>
    <definedName name="____ma44">#REF!</definedName>
    <definedName name="__lo33">#REF!</definedName>
    <definedName name="__ma44">#REF!</definedName>
    <definedName name="__ys1">#REF!</definedName>
    <definedName name="__ys2">#REF!</definedName>
    <definedName name="__ys3">#REF!</definedName>
    <definedName name="_1.0_1.3_24">#REF!</definedName>
    <definedName name="_1W200_">'[1]21'!$B$1:$B$802</definedName>
    <definedName name="_2x1_">#REF!</definedName>
    <definedName name="_lo33">#REF!</definedName>
    <definedName name="_m3">#REF!</definedName>
    <definedName name="_ma44">#REF!</definedName>
    <definedName name="_Order1" hidden="1">255</definedName>
    <definedName name="_W200">'[2]21'!$B$1:$B$802</definedName>
    <definedName name="_x1">#REF!</definedName>
    <definedName name="_ys1">#REF!</definedName>
    <definedName name="_ys2">#REF!</definedName>
    <definedName name="_ys3">#REF!</definedName>
    <definedName name="Ⅰ级钢筋10以内">[3]材料表!$E$21</definedName>
    <definedName name="Ⅰ级钢筋10以外">[3]材料表!$E$22</definedName>
    <definedName name="Ⅱ级钢筋14以内">[3]材料表!$E$25</definedName>
    <definedName name="Ⅱ级钢筋16至20">[3]材料表!$E$26</definedName>
    <definedName name="Ⅱ级钢筋20至25">[3]材料表!$E$27</definedName>
    <definedName name="Ⅱ级钢筋28至32">[3]材料表!$E$28</definedName>
    <definedName name="Ⅱ级钢筋32以上">[3]材料表!$E$29</definedName>
    <definedName name="Ⅲ级钢筋14以内">[3]材料表!$E$30</definedName>
    <definedName name="Ⅲ级钢筋16至20">[3]材料表!$E$31</definedName>
    <definedName name="Ⅲ级钢筋20至25">[3]材料表!$E$32</definedName>
    <definedName name="Ⅲ级钢筋28至32">[3]材料表!$E$33</definedName>
    <definedName name="Ⅲ级钢筋32以上">[3]材料表!$E$34</definedName>
    <definedName name="A1500.">#REF!</definedName>
    <definedName name="AAA">#REF!+#REF!+0.1</definedName>
    <definedName name="ac">#REF!</definedName>
    <definedName name="ad">'[1]21'!$A$1:$A$802</definedName>
    <definedName name="ae">'[1]21'!$B$1:$B$802</definedName>
    <definedName name="ASA">#REF!</definedName>
    <definedName name="B主筋锚长">[4]内围地梁钢筋说明!$C$17</definedName>
    <definedName name="CC">INDEX([5]工程量计算!$F:$F,MATCH("CC",[5]工程量计算!$D:$D,0))</definedName>
    <definedName name="D">INDEX([5]工程量计算!$F:$F,MATCH("D",[5]工程量计算!$D:$D,0))</definedName>
    <definedName name="D0">'[6]#REF!'!$D$1542</definedName>
    <definedName name="D00">#REF!</definedName>
    <definedName name="D000">#REF!</definedName>
    <definedName name="Database" hidden="1">#REF!</definedName>
    <definedName name="DIXI">#REF!</definedName>
    <definedName name="dw">#REF!</definedName>
    <definedName name="Element">#REF!</definedName>
    <definedName name="Excel_BuiltIn__FilterDatabase_6">#REF!</definedName>
    <definedName name="F">INDEX([5]工程量计算!$F:$F,MATCH("F",[5]工程量计算!$D:$D,0))</definedName>
    <definedName name="G">INDEX([5]工程量计算!$F:$F,MATCH("G",[5]工程量计算!$D:$D,0))</definedName>
    <definedName name="H≤10.5高支模">[3]测算依据!$H$33</definedName>
    <definedName name="H≤14高支模">[3]测算依据!$H$34</definedName>
    <definedName name="H≤5.4高支模">[3]测算依据!$H$31</definedName>
    <definedName name="H≤7.5高支模">[3]测算依据!$H$32</definedName>
    <definedName name="haoi">'[4]3'!$B$6:$G$9</definedName>
    <definedName name="KP1多孔砖">[3]材料表!$E$45</definedName>
    <definedName name="mc">OFFSET([5]工程量计算!$B$3,1,,COUNTA([5]工程量计算!$B:$B)-1,)</definedName>
    <definedName name="_xlnm.Print_Area" localSheetId="0">封面!$A$1:$I$11</definedName>
    <definedName name="Print_Area_MI">#REF!</definedName>
    <definedName name="S">[7]梁!$X1*1.2</definedName>
    <definedName name="sdsad">#REF!</definedName>
    <definedName name="series01">#REF!</definedName>
    <definedName name="series02">#REF!</definedName>
    <definedName name="series03">#REF!</definedName>
    <definedName name="series04">#REF!</definedName>
    <definedName name="series05">#REF!</definedName>
    <definedName name="series06">#REF!</definedName>
    <definedName name="series07">#REF!</definedName>
    <definedName name="series08">#REF!</definedName>
    <definedName name="series09">#REF!</definedName>
    <definedName name="series10">#REF!</definedName>
    <definedName name="series18">#REF!</definedName>
    <definedName name="xvs">#REF!</definedName>
    <definedName name="z">#REF!</definedName>
    <definedName name="zxd">#REF!</definedName>
    <definedName name="埃特板">#REF!</definedName>
    <definedName name="埃特板人工">#REF!</definedName>
    <definedName name="八">'[8]8'!$B$6:$G$9</definedName>
    <definedName name="板厚">#REF!</definedName>
    <definedName name="保险">#REF!</definedName>
    <definedName name="保险金">#REF!</definedName>
    <definedName name="保养费">#REF!</definedName>
    <definedName name="贝砂金">#REF!</definedName>
    <definedName name="编号">#REF!</definedName>
    <definedName name="标牌">#REF!</definedName>
    <definedName name="储金会">#REF!</definedName>
    <definedName name="传动器">[9]sheet2!$B$9</definedName>
    <definedName name="窗护栏">#REF!</definedName>
    <definedName name="窗帘盒人工">#REF!</definedName>
    <definedName name="窗台石人工">#REF!</definedName>
    <definedName name="瓷砖踢脚线人工">#REF!</definedName>
    <definedName name="大堂花灯">#REF!</definedName>
    <definedName name="大堂射灯">#REF!</definedName>
    <definedName name="大堂筒灯">#REF!</definedName>
    <definedName name="单价101">#REF!</definedName>
    <definedName name="单价102">#REF!</definedName>
    <definedName name="单价103">#REF!</definedName>
    <definedName name="单价104">#REF!</definedName>
    <definedName name="单价105">#REF!</definedName>
    <definedName name="单价106">#REF!</definedName>
    <definedName name="单价107">#REF!</definedName>
    <definedName name="单价108">#REF!</definedName>
    <definedName name="单价109">#REF!</definedName>
    <definedName name="单价2001">#REF!</definedName>
    <definedName name="单价2002">#REF!</definedName>
    <definedName name="单价2003">#REF!</definedName>
    <definedName name="单价2004">#REF!</definedName>
    <definedName name="单价2005">#REF!</definedName>
    <definedName name="单价20050">#REF!</definedName>
    <definedName name="单价2006">#REF!</definedName>
    <definedName name="单价2007">#REF!</definedName>
    <definedName name="单价2008">#REF!</definedName>
    <definedName name="单价2009">#REF!</definedName>
    <definedName name="单价201">#REF!</definedName>
    <definedName name="单价2010">#REF!</definedName>
    <definedName name="单价2011">#REF!</definedName>
    <definedName name="单价2012">#REF!</definedName>
    <definedName name="单价2013">#REF!</definedName>
    <definedName name="单价2014">#REF!</definedName>
    <definedName name="单价2015">#REF!</definedName>
    <definedName name="单价2016">#REF!</definedName>
    <definedName name="单价2017">#REF!</definedName>
    <definedName name="单价2018">#REF!</definedName>
    <definedName name="单价2019">#REF!</definedName>
    <definedName name="单价202">#REF!</definedName>
    <definedName name="单价2020">#REF!</definedName>
    <definedName name="单价2021">#REF!</definedName>
    <definedName name="单价2022">#REF!</definedName>
    <definedName name="单价2023">#REF!</definedName>
    <definedName name="单价2024">#REF!</definedName>
    <definedName name="单价2025">#REF!</definedName>
    <definedName name="单价2026">#REF!</definedName>
    <definedName name="单价2027">#REF!</definedName>
    <definedName name="单价2028">#REF!</definedName>
    <definedName name="单价2029">#REF!</definedName>
    <definedName name="单价203">#REF!</definedName>
    <definedName name="单价2030">#REF!</definedName>
    <definedName name="单价2031">#REF!</definedName>
    <definedName name="单价2032">#REF!</definedName>
    <definedName name="单价2033">#REF!</definedName>
    <definedName name="单价2034">#REF!</definedName>
    <definedName name="单价2035">#REF!</definedName>
    <definedName name="单价2036">#REF!</definedName>
    <definedName name="单价2037">#REF!</definedName>
    <definedName name="单价2038">#REF!</definedName>
    <definedName name="单价2039">#REF!</definedName>
    <definedName name="单价204">#REF!</definedName>
    <definedName name="单价2040">#REF!</definedName>
    <definedName name="单价2041">#REF!</definedName>
    <definedName name="单价205">#REF!</definedName>
    <definedName name="单价2050">#REF!</definedName>
    <definedName name="单价206">#REF!</definedName>
    <definedName name="单价207">#REF!</definedName>
    <definedName name="单价208">#REF!</definedName>
    <definedName name="单价209">#REF!</definedName>
    <definedName name="单价210">#REF!</definedName>
    <definedName name="单价211">#REF!</definedName>
    <definedName name="单价212">#REF!</definedName>
    <definedName name="单价213">#REF!</definedName>
    <definedName name="单价214">#REF!</definedName>
    <definedName name="单价215">#REF!</definedName>
    <definedName name="单价216">#REF!</definedName>
    <definedName name="单价217">#REF!</definedName>
    <definedName name="单价2171">#REF!</definedName>
    <definedName name="单价218">#REF!</definedName>
    <definedName name="单价219">#REF!</definedName>
    <definedName name="单价220">#REF!</definedName>
    <definedName name="单价221">#REF!</definedName>
    <definedName name="单价222">#REF!</definedName>
    <definedName name="单价223">#REF!</definedName>
    <definedName name="单价224">#REF!</definedName>
    <definedName name="单价225">#REF!</definedName>
    <definedName name="单价226">#REF!</definedName>
    <definedName name="单价227">#REF!</definedName>
    <definedName name="单价228">#REF!</definedName>
    <definedName name="单价229">#REF!</definedName>
    <definedName name="单价230">#REF!</definedName>
    <definedName name="单价231">#REF!</definedName>
    <definedName name="单价234">#REF!</definedName>
    <definedName name="单价235">#REF!</definedName>
    <definedName name="单价236">#REF!</definedName>
    <definedName name="单价237">#REF!</definedName>
    <definedName name="单价238">#REF!</definedName>
    <definedName name="单价239">#REF!</definedName>
    <definedName name="单价2391">#REF!</definedName>
    <definedName name="单价240">#REF!</definedName>
    <definedName name="单价241">#REF!</definedName>
    <definedName name="单价242">#REF!</definedName>
    <definedName name="单价243">#REF!</definedName>
    <definedName name="单价244">#REF!</definedName>
    <definedName name="单价245">#REF!</definedName>
    <definedName name="单价246">#REF!</definedName>
    <definedName name="单价247">#REF!</definedName>
    <definedName name="单价248">#REF!</definedName>
    <definedName name="单价249">#REF!</definedName>
    <definedName name="单价250">#REF!</definedName>
    <definedName name="单价251">#REF!</definedName>
    <definedName name="单价254">#REF!</definedName>
    <definedName name="单价255">#REF!</definedName>
    <definedName name="单价256">#REF!</definedName>
    <definedName name="单价257">#REF!</definedName>
    <definedName name="单价258">#REF!</definedName>
    <definedName name="单价259">#REF!</definedName>
    <definedName name="单价281">#REF!</definedName>
    <definedName name="单价282">#REF!</definedName>
    <definedName name="单价283">#REF!</definedName>
    <definedName name="单价284">#REF!</definedName>
    <definedName name="单价285">#REF!</definedName>
    <definedName name="单价286">#REF!</definedName>
    <definedName name="单价287">#REF!</definedName>
    <definedName name="单价301">#REF!</definedName>
    <definedName name="单价302">#REF!</definedName>
    <definedName name="单价303">#REF!</definedName>
    <definedName name="单价304">#REF!</definedName>
    <definedName name="单价305">#REF!</definedName>
    <definedName name="单价306">#REF!</definedName>
    <definedName name="单价307">#REF!</definedName>
    <definedName name="单价308">#REF!</definedName>
    <definedName name="单价309">#REF!</definedName>
    <definedName name="单价310">#REF!</definedName>
    <definedName name="单价311">#REF!</definedName>
    <definedName name="单价312">#REF!</definedName>
    <definedName name="单价313">#REF!</definedName>
    <definedName name="单价314">#REF!</definedName>
    <definedName name="单价315">#REF!</definedName>
    <definedName name="单价401">#REF!</definedName>
    <definedName name="单价501">#REF!</definedName>
    <definedName name="单价502">#REF!</definedName>
    <definedName name="单价503">#REF!</definedName>
    <definedName name="单价504">#REF!</definedName>
    <definedName name="单价505">#REF!</definedName>
    <definedName name="单价506">#REF!</definedName>
    <definedName name="单价507">#REF!</definedName>
    <definedName name="单价508">#REF!</definedName>
    <definedName name="单价509">#REF!</definedName>
    <definedName name="单价510">#REF!</definedName>
    <definedName name="单价511">#REF!</definedName>
    <definedName name="单价601">#REF!</definedName>
    <definedName name="单价602">#REF!</definedName>
    <definedName name="单价603">#REF!</definedName>
    <definedName name="单价606">#REF!</definedName>
    <definedName name="单价607">#REF!</definedName>
    <definedName name="单价608">#REF!</definedName>
    <definedName name="单价609">#REF!</definedName>
    <definedName name="单价610">#REF!</definedName>
    <definedName name="单价611">#REF!</definedName>
    <definedName name="单价612">#REF!</definedName>
    <definedName name="单价613">#REF!</definedName>
    <definedName name="单价614">#REF!</definedName>
    <definedName name="单价615">#REF!</definedName>
    <definedName name="单价616">#REF!</definedName>
    <definedName name="单价621">#REF!</definedName>
    <definedName name="单价622">#REF!</definedName>
    <definedName name="单价623">#REF!</definedName>
    <definedName name="单价631">#REF!</definedName>
    <definedName name="单价632">#REF!</definedName>
    <definedName name="单价633">#REF!</definedName>
    <definedName name="单价634">#REF!</definedName>
    <definedName name="单价635">#REF!</definedName>
    <definedName name="单价636">#REF!</definedName>
    <definedName name="单价637">#REF!</definedName>
    <definedName name="单价638">#REF!</definedName>
    <definedName name="单价639">#REF!</definedName>
    <definedName name="单价645">#REF!</definedName>
    <definedName name="单价646">#REF!</definedName>
    <definedName name="单价647">#REF!</definedName>
    <definedName name="单价648">#REF!</definedName>
    <definedName name="单价649">#REF!</definedName>
    <definedName name="单价661">#REF!</definedName>
    <definedName name="单价662">#REF!</definedName>
    <definedName name="单价663">#REF!</definedName>
    <definedName name="单价664">#REF!</definedName>
    <definedName name="单价665">#REF!</definedName>
    <definedName name="单价666">#REF!</definedName>
    <definedName name="单价701">#REF!</definedName>
    <definedName name="单价703">#REF!</definedName>
    <definedName name="单价704">#REF!</definedName>
    <definedName name="单价705">#REF!</definedName>
    <definedName name="单价706">#REF!</definedName>
    <definedName name="单价711">#REF!</definedName>
    <definedName name="单价716">#REF!</definedName>
    <definedName name="单价721">#REF!</definedName>
    <definedName name="单价722">#REF!</definedName>
    <definedName name="单价723">#REF!</definedName>
    <definedName name="单价724">#REF!</definedName>
    <definedName name="单价725">#REF!</definedName>
    <definedName name="单价726">#REF!</definedName>
    <definedName name="单价727">#REF!</definedName>
    <definedName name="单价728">#REF!</definedName>
    <definedName name="单价741">#REF!</definedName>
    <definedName name="单价742">#REF!</definedName>
    <definedName name="单价743">#REF!</definedName>
    <definedName name="单价744">#REF!</definedName>
    <definedName name="单价745">#REF!</definedName>
    <definedName name="单价801">#REF!</definedName>
    <definedName name="单价802">#REF!</definedName>
    <definedName name="单价803">#REF!</definedName>
    <definedName name="单价804">#REF!</definedName>
    <definedName name="单价805">#REF!</definedName>
    <definedName name="单价806">#REF!</definedName>
    <definedName name="单价821">#REF!</definedName>
    <definedName name="单价822">#REF!</definedName>
    <definedName name="单价823">#REF!</definedName>
    <definedName name="单价824">#REF!</definedName>
    <definedName name="单价825">#REF!</definedName>
    <definedName name="单价826">#REF!</definedName>
    <definedName name="单价827">#REF!</definedName>
    <definedName name="单价828">#REF!</definedName>
    <definedName name="单价829">#REF!</definedName>
    <definedName name="单立柱">#REF!</definedName>
    <definedName name="挡水石人工">#REF!</definedName>
    <definedName name="导向标牌">#REF!</definedName>
    <definedName name="地弹簧">[9]sheet2!$B$12</definedName>
    <definedName name="地面石材人工">#REF!</definedName>
    <definedName name="地坪厚度">#REF!</definedName>
    <definedName name="的">[10]土建工程综合单价组价明细表!#REF!</definedName>
    <definedName name="灯带T4">#REF!</definedName>
    <definedName name="电梯厅墙地砖人工">#REF!</definedName>
    <definedName name="电梯厅油漆人工">#REF!</definedName>
    <definedName name="垫层厚">#REF!</definedName>
    <definedName name="垫层突出单边宽">#REF!</definedName>
    <definedName name="吊筋角度">[4]内围地梁钢筋说明!$C$22</definedName>
    <definedName name="吊筋锚长">[4]内围地梁钢筋说明!$C$23</definedName>
    <definedName name="二">'[8]2'!$B$6:$G$13</definedName>
    <definedName name="法定扣税额">#REF!</definedName>
    <definedName name="反光防护桩">#REF!</definedName>
    <definedName name="防撞安全栏">#REF!</definedName>
    <definedName name="仿啡网马赛克">#REF!</definedName>
    <definedName name="仿马赛克砖">#REF!</definedName>
    <definedName name="放坡系数1">'[11]承台(砖模) '!#REF!</definedName>
    <definedName name="放坡系数2">'[11]承台(砖模) '!#REF!</definedName>
    <definedName name="放坡系数A">'[11]承台(砖模) '!#REF!</definedName>
    <definedName name="啡慕斯">#REF!</definedName>
    <definedName name="分部工程">[12]单位库!$B:$B</definedName>
    <definedName name="分数">#REF!</definedName>
    <definedName name="分项工程">[12]单位库!$C:$C</definedName>
    <definedName name="附加赛">'[13]#REF!'!$D$1542</definedName>
    <definedName name="干挂石材_25MM透光石、25mm厚橄榄绿麻石、25MM芝麻色麻石__局部铝合金_4mm厚不锈钢挂件">[14]售楼部幕墙清单!#REF!</definedName>
    <definedName name="钢筋保护层">[4]内围地梁钢筋说明!$C$15</definedName>
    <definedName name="钢筋人工费">[3]测算依据!$F$11</definedName>
    <definedName name="钢筋弯钩长度">#REF!</definedName>
    <definedName name="岗位工资">#REF!</definedName>
    <definedName name="岗位工资1">#REF!</definedName>
    <definedName name="岗效工资">#REF!:#REF!</definedName>
    <definedName name="工程量">#REF!</definedName>
    <definedName name="工程量计算式">[15]给排水工程量计算书!$F:$F</definedName>
    <definedName name="工会费">#REF!</definedName>
    <definedName name="工种职别">[16]职工花名册!#REF!</definedName>
    <definedName name="工作面单边宽">#REF!</definedName>
    <definedName name="公积">#REF!</definedName>
    <definedName name="公积金1">#REF!</definedName>
    <definedName name="公积金2">#REF!</definedName>
    <definedName name="管理费">[9]sheet2!$B$34</definedName>
    <definedName name="哈哈">'[17]#REF!'!$D$1542</definedName>
    <definedName name="好">'[18]#REF!'!$D$1542</definedName>
    <definedName name="呵呵">'[18]#REF!'!$D$1542</definedName>
    <definedName name="合计应发">#REF!</definedName>
    <definedName name="合计应扣">#REF!</definedName>
    <definedName name="黑金花">#REF!</definedName>
    <definedName name="黑色烤漆玻璃">#REF!</definedName>
    <definedName name="护角板">#REF!</definedName>
    <definedName name="护栏">#REF!</definedName>
    <definedName name="滑轮">[9]sheet2!$B$13</definedName>
    <definedName name="灰砂砖">[3]材料表!$E$46</definedName>
    <definedName name="伙食补贴">#REF!:#REF!</definedName>
    <definedName name="计件">#REF!</definedName>
    <definedName name="计税收入">#REF!</definedName>
    <definedName name="计算公式">#REF!</definedName>
    <definedName name="加S6或S8">[3]材料表!$E$17</definedName>
    <definedName name="加班">#REF!</definedName>
    <definedName name="加班工资">#REF!:#REF!</definedName>
    <definedName name="加气砼">[3]材料表!$E$39</definedName>
    <definedName name="减速路拱">#REF!</definedName>
    <definedName name="建筑面积">'[19]建筑面积 '!$I$5</definedName>
    <definedName name="奖金">#REF!</definedName>
    <definedName name="奖金1">#REF!</definedName>
    <definedName name="铰链">[9]sheet2!$B$10</definedName>
    <definedName name="接电话">#REF!</definedName>
    <definedName name="节日费">#REF!</definedName>
    <definedName name="镜面钛金不绣钢">#REF!</definedName>
    <definedName name="九">'[4]7'!$B$6:$G$15</definedName>
    <definedName name="扣缴所得税">#REF!</definedName>
    <definedName name="拉丝不锈钢">#REF!</definedName>
    <definedName name="来老">'[20]3'!$B$6:$G$9</definedName>
    <definedName name="冷扎带肋钢筋">[3]材料表!$E$23</definedName>
    <definedName name="冷扎扭钢筋">[3]材料表!$E$24</definedName>
    <definedName name="六">'[8]6'!$B$6:$G$8</definedName>
    <definedName name="炉渣砼">[3]材料表!$E$38</definedName>
    <definedName name="铝边角">#REF!</definedName>
    <definedName name="铝材">[9]sheet2!$B$5</definedName>
    <definedName name="铝扣板">#REF!</definedName>
    <definedName name="铝扣板人工">#REF!</definedName>
    <definedName name="铝条10mm">#REF!</definedName>
    <definedName name="绿化">#REF!</definedName>
    <definedName name="绿化3">#REF!</definedName>
    <definedName name="绿化补充">#REF!</definedName>
    <definedName name="门窗表">#REF!</definedName>
    <definedName name="门窗表a23">#REF!</definedName>
    <definedName name="门槛石人工">#REF!</definedName>
    <definedName name="门套鞋人工">#REF!</definedName>
    <definedName name="密封胶">[9]sheet2!$B$17</definedName>
    <definedName name="面积合计">'[8]面积合计（藏）'!$B$5:$H$88</definedName>
    <definedName name="名称及规格">[21]工程量计算书!$C:$C</definedName>
    <definedName name="模板材料单价">[3]测算依据!$E$26</definedName>
    <definedName name="模板人工费">[3]测算依据!$F$17</definedName>
    <definedName name="你好">'[13]#REF!'!$D$1542</definedName>
    <definedName name="腻子等辅材">#REF!</definedName>
    <definedName name="年功工资">#REF!</definedName>
    <definedName name="排气扇">#REF!</definedName>
    <definedName name="排水沟深">[4]内围地梁钢筋说明!$C$21</definedName>
    <definedName name="七">'[8]7'!$B$6:$G$15</definedName>
    <definedName name="其他1">#REF!</definedName>
    <definedName name="其他2">#REF!</definedName>
    <definedName name="其他3">#REF!</definedName>
    <definedName name="其他4">#REF!</definedName>
    <definedName name="其他补贴">#REF!:#REF!</definedName>
    <definedName name="其他五金配件">[9]sheet2!$B$14</definedName>
    <definedName name="其它">#REF!</definedName>
    <definedName name="其它1">#REF!</definedName>
    <definedName name="浅啡网">#REF!</definedName>
    <definedName name="墙地砖人工">#REF!</definedName>
    <definedName name="墙面石材人工">#REF!</definedName>
    <definedName name="清饮">#REF!</definedName>
    <definedName name="清饮补贴">#REF!</definedName>
    <definedName name="情况">[16]职工花名册!#REF!</definedName>
    <definedName name="请打">'[4]投标材料清单 '!$B$5:$J$75</definedName>
    <definedName name="热熔标线">#REF!</definedName>
    <definedName name="人造米黄">#REF!</definedName>
    <definedName name="软木">#REF!</definedName>
    <definedName name="三">'[8]3'!$B$6:$G$9</definedName>
    <definedName name="三优">#REF!</definedName>
    <definedName name="纱窗">[9]sheet2!$B$20</definedName>
    <definedName name="砂面钛金不绣钢">#REF!</definedName>
    <definedName name="山西黑">#REF!</definedName>
    <definedName name="上悬窗用风撑">[9]sheet2!$D$11</definedName>
    <definedName name="失业">#REF!</definedName>
    <definedName name="失业保险">#REF!</definedName>
    <definedName name="石材踢脚线人工">#REF!</definedName>
    <definedName name="石膏板9厘">#REF!</definedName>
    <definedName name="石膏线60包人工">#REF!</definedName>
    <definedName name="石灰">[3]材料表!$E$52</definedName>
    <definedName name="石屑">[3]材料表!$E$44</definedName>
    <definedName name="实发金额">#REF!</definedName>
    <definedName name="实发数">#REF!</definedName>
    <definedName name="室内外地台差">'[11]承台(砖模) '!#REF!</definedName>
    <definedName name="室内外高差">#REF!</definedName>
    <definedName name="数量">[21]工程量计算书!$G:$G</definedName>
    <definedName name="双层石膏板人工">#REF!</definedName>
    <definedName name="水电费">[9]sheet2!$B$37</definedName>
    <definedName name="水泥沙">#REF!</definedName>
    <definedName name="水泥砂浆1B1B6">[3]砂浆单价表!$I$27</definedName>
    <definedName name="水泥砂浆1B2">[3]砂浆单价表!$I$18</definedName>
    <definedName name="水泥砂浆1B2.5">[3]砂浆单价表!$I$21</definedName>
    <definedName name="水泥砂浆1B2.5防水">[3]砂浆单价表!$I$35</definedName>
    <definedName name="水泥砂浆找平人工">#REF!</definedName>
    <definedName name="税">#REF!</definedName>
    <definedName name="税金">[9]sheet2!$B$36</definedName>
    <definedName name="税率">#REF!</definedName>
    <definedName name="四">'[8]4'!$B$6:$G$43</definedName>
    <definedName name="速算扣除数">#REF!</definedName>
    <definedName name="碎石">[3]材料表!$E$43</definedName>
    <definedName name="陶粒砼">[3]材料表!$E$37</definedName>
    <definedName name="陶粒砼空心砌块">[3]材料表!$E$50</definedName>
    <definedName name="踢脚线高">[11]柱!#REF!</definedName>
    <definedName name="填缝胶">[9]sheet2!$B$18</definedName>
    <definedName name="砼C10">[3]材料表!$E$5</definedName>
    <definedName name="砼C15">[3]材料表!$E$6</definedName>
    <definedName name="砼C20">[3]材料表!$E$7</definedName>
    <definedName name="砼C25">[3]材料表!$E$8</definedName>
    <definedName name="砼C30">[3]材料表!$E$9</definedName>
    <definedName name="砼C35">[3]材料表!$E$10</definedName>
    <definedName name="砼C40">[3]材料表!$E$11</definedName>
    <definedName name="砼C45">[3]材料表!$E$12</definedName>
    <definedName name="砼C50">[3]材料表!$E$13</definedName>
    <definedName name="砼C55">[3]材料表!$E$14</definedName>
    <definedName name="砼C60">[3]材料表!$E$15</definedName>
    <definedName name="砼空心砌块">[3]材料表!$E$51</definedName>
    <definedName name="筒灯华辉4寸防雾">#REF!</definedName>
    <definedName name="筒灯华辉9w">#REF!</definedName>
    <definedName name="筒灯欧普">#REF!</definedName>
    <definedName name="投标材料清单">'[8]投标材料清单 '!$B$5:$J$75</definedName>
    <definedName name="土建10001">#REF!</definedName>
    <definedName name="土建10002">#REF!</definedName>
    <definedName name="土建10003">#REF!</definedName>
    <definedName name="土建10004">#REF!</definedName>
    <definedName name="土建10005">#REF!</definedName>
    <definedName name="土建10006">#REF!</definedName>
    <definedName name="土建10007">#REF!</definedName>
    <definedName name="土建10008">#REF!</definedName>
    <definedName name="土建10009">#REF!</definedName>
    <definedName name="土建10010">#REF!</definedName>
    <definedName name="土建10011">#REF!</definedName>
    <definedName name="土建2046.">[21]土建工程综合单价组价明细表!#REF!</definedName>
    <definedName name="土建21001">#REF!</definedName>
    <definedName name="土建21002">#REF!</definedName>
    <definedName name="土建21003">#REF!</definedName>
    <definedName name="土建21004">#REF!</definedName>
    <definedName name="土建21005">#REF!</definedName>
    <definedName name="土建21006">#REF!</definedName>
    <definedName name="土建21007">#REF!</definedName>
    <definedName name="土建21008">#REF!</definedName>
    <definedName name="土建21009">#REF!</definedName>
    <definedName name="土建21010">#REF!</definedName>
    <definedName name="土建21011">#REF!</definedName>
    <definedName name="土建21012">#REF!</definedName>
    <definedName name="土建21013">#REF!</definedName>
    <definedName name="土建21014">#REF!</definedName>
    <definedName name="土建21015">#REF!</definedName>
    <definedName name="土建21016">#REF!</definedName>
    <definedName name="土建21017">#REF!</definedName>
    <definedName name="土建21018">#REF!</definedName>
    <definedName name="土建21019">#REF!</definedName>
    <definedName name="土建21020">#REF!</definedName>
    <definedName name="土建21021">#REF!</definedName>
    <definedName name="土建21022">#REF!</definedName>
    <definedName name="土建21023">#REF!</definedName>
    <definedName name="土建21024">#REF!</definedName>
    <definedName name="土建21025">#REF!</definedName>
    <definedName name="土建21026">#REF!</definedName>
    <definedName name="土建21027">#REF!</definedName>
    <definedName name="土建21028">#REF!</definedName>
    <definedName name="土建21029">#REF!</definedName>
    <definedName name="土建21030">#REF!</definedName>
    <definedName name="土建21031">#REF!</definedName>
    <definedName name="土建21032">#REF!</definedName>
    <definedName name="土建21033">#REF!</definedName>
    <definedName name="土建21034">#REF!</definedName>
    <definedName name="土建21035">#REF!</definedName>
    <definedName name="土建21036">#REF!</definedName>
    <definedName name="土建21037">#REF!</definedName>
    <definedName name="土建21038">#REF!</definedName>
    <definedName name="土建21039">#REF!</definedName>
    <definedName name="土建21040">#REF!</definedName>
    <definedName name="土建21041">#REF!</definedName>
    <definedName name="土建21042">#REF!</definedName>
    <definedName name="土建21043">#REF!</definedName>
    <definedName name="土建21044">#REF!</definedName>
    <definedName name="土建21045">#REF!</definedName>
    <definedName name="土建21046">#REF!</definedName>
    <definedName name="土建21047">#REF!</definedName>
    <definedName name="土建21048">#REF!</definedName>
    <definedName name="土建21049">#REF!</definedName>
    <definedName name="土建21050">#REF!</definedName>
    <definedName name="土建21051">#REF!</definedName>
    <definedName name="土建21052">#REF!</definedName>
    <definedName name="土建21053">#REF!</definedName>
    <definedName name="土建21054">#REF!</definedName>
    <definedName name="土建21055">#REF!</definedName>
    <definedName name="土建21056">#REF!</definedName>
    <definedName name="土建21057">#REF!</definedName>
    <definedName name="土建21058">#REF!</definedName>
    <definedName name="土建21059">#REF!</definedName>
    <definedName name="土建21060">#REF!</definedName>
    <definedName name="土建21061">#REF!</definedName>
    <definedName name="土建21062">#REF!</definedName>
    <definedName name="土建21063">#REF!</definedName>
    <definedName name="土建21064">#REF!</definedName>
    <definedName name="土建21065">#REF!</definedName>
    <definedName name="土建21066">#REF!</definedName>
    <definedName name="土建21067">#REF!</definedName>
    <definedName name="土建21068">#REF!</definedName>
    <definedName name="土建21069">#REF!</definedName>
    <definedName name="土建21070">#REF!</definedName>
    <definedName name="土建21071">#REF!</definedName>
    <definedName name="土建21072">#REF!</definedName>
    <definedName name="土建21073">#REF!</definedName>
    <definedName name="土建21074">#REF!</definedName>
    <definedName name="土建21075">#REF!</definedName>
    <definedName name="土建21076">#REF!</definedName>
    <definedName name="土建21077">#REF!</definedName>
    <definedName name="土建21078">#REF!</definedName>
    <definedName name="土建21079">#REF!</definedName>
    <definedName name="土建21080">#REF!</definedName>
    <definedName name="土建21081">#REF!</definedName>
    <definedName name="土建21082">#REF!</definedName>
    <definedName name="土建21083">#REF!</definedName>
    <definedName name="土建21084">#REF!</definedName>
    <definedName name="土建21085">#REF!</definedName>
    <definedName name="土建21086">#REF!</definedName>
    <definedName name="土建21087">#REF!</definedName>
    <definedName name="土建21088">#REF!</definedName>
    <definedName name="土建21089">#REF!</definedName>
    <definedName name="土建21090">#REF!</definedName>
    <definedName name="土建21091">#REF!</definedName>
    <definedName name="土建21092">#REF!</definedName>
    <definedName name="土建21093">#REF!</definedName>
    <definedName name="土建21094">#REF!</definedName>
    <definedName name="土建21095">#REF!</definedName>
    <definedName name="土建21096">#REF!</definedName>
    <definedName name="土建21097">#REF!</definedName>
    <definedName name="土建21098">#REF!</definedName>
    <definedName name="土建21099">#REF!</definedName>
    <definedName name="土建21100">#REF!</definedName>
    <definedName name="土建21101">[21]土建工程综合单价组价明细表!#REF!</definedName>
    <definedName name="土建21101.">[21]土建工程综合单价组价明细表!#REF!</definedName>
    <definedName name="土建22001">#REF!</definedName>
    <definedName name="土建22002">#REF!</definedName>
    <definedName name="土建22003">#REF!</definedName>
    <definedName name="土建22004">#REF!</definedName>
    <definedName name="土建22005">#REF!</definedName>
    <definedName name="土建22006">#REF!</definedName>
    <definedName name="土建22007">#REF!</definedName>
    <definedName name="土建22008">#REF!</definedName>
    <definedName name="土建22009">#REF!</definedName>
    <definedName name="土建22010">#REF!</definedName>
    <definedName name="土建23001">#REF!</definedName>
    <definedName name="土建23002">#REF!</definedName>
    <definedName name="土建23003">#REF!</definedName>
    <definedName name="土建23004">#REF!</definedName>
    <definedName name="土建23005">#REF!</definedName>
    <definedName name="土建23006">#REF!</definedName>
    <definedName name="土建23007">#REF!</definedName>
    <definedName name="土建23008">#REF!</definedName>
    <definedName name="土建23009">#REF!</definedName>
    <definedName name="土建23010">#REF!</definedName>
    <definedName name="土建23011">#REF!</definedName>
    <definedName name="土建23012">#REF!</definedName>
    <definedName name="土建23013">#REF!</definedName>
    <definedName name="土建23014">#REF!</definedName>
    <definedName name="土建23015">#REF!</definedName>
    <definedName name="土建23016">#REF!</definedName>
    <definedName name="土建23017">#REF!</definedName>
    <definedName name="土建23018">#REF!</definedName>
    <definedName name="土建23019">#REF!</definedName>
    <definedName name="土建23020">#REF!</definedName>
    <definedName name="土建23021">#REF!</definedName>
    <definedName name="土建23022">#REF!</definedName>
    <definedName name="土建23023">#REF!</definedName>
    <definedName name="土建23024">#REF!</definedName>
    <definedName name="土建23025">#REF!</definedName>
    <definedName name="土建23026">#REF!</definedName>
    <definedName name="土建23027">#REF!</definedName>
    <definedName name="土建23028">#REF!</definedName>
    <definedName name="土建23029">#REF!</definedName>
    <definedName name="土建23030">#REF!</definedName>
    <definedName name="土建23031">#REF!</definedName>
    <definedName name="土建23032">#REF!</definedName>
    <definedName name="土建23033">#REF!</definedName>
    <definedName name="土建23034">#REF!</definedName>
    <definedName name="土建23035">#REF!</definedName>
    <definedName name="土建23036">#REF!</definedName>
    <definedName name="土建23037">#REF!</definedName>
    <definedName name="土建23038">#REF!</definedName>
    <definedName name="土建23039">#REF!</definedName>
    <definedName name="土建23040">#REF!</definedName>
    <definedName name="土建23041">#REF!</definedName>
    <definedName name="土建23042">#REF!</definedName>
    <definedName name="土建23043">[21]土建工程综合单价组价明细表!#REF!</definedName>
    <definedName name="土建23043.">#REF!</definedName>
    <definedName name="土建23043。">[21]土建工程综合单价组价明细表!#REF!</definedName>
    <definedName name="土建23044">[21]土建工程综合单价组价明细表!#REF!</definedName>
    <definedName name="土建23044.">#REF!</definedName>
    <definedName name="土建23045">[21]土建工程综合单价组价明细表!#REF!</definedName>
    <definedName name="土建23045.">#REF!</definedName>
    <definedName name="土建23046">[21]土建工程综合单价组价明细表!#REF!</definedName>
    <definedName name="土建23046.">#REF!</definedName>
    <definedName name="土建23047">[21]土建工程综合单价组价明细表!#REF!</definedName>
    <definedName name="土建23047.">#REF!</definedName>
    <definedName name="土建23048">[21]土建工程综合单价组价明细表!#REF!</definedName>
    <definedName name="土建23048.">#REF!</definedName>
    <definedName name="土建23049">[21]土建工程综合单价组价明细表!#REF!</definedName>
    <definedName name="土建23049.">#REF!</definedName>
    <definedName name="土建23050">[21]土建工程综合单价组价明细表!#REF!</definedName>
    <definedName name="土建23050.">#REF!</definedName>
    <definedName name="土建23051">[21]土建工程综合单价组价明细表!#REF!</definedName>
    <definedName name="土建23051.">#REF!</definedName>
    <definedName name="土建23052">[21]土建工程综合单价组价明细表!#REF!</definedName>
    <definedName name="土建23052.">#REF!</definedName>
    <definedName name="土建30001">#REF!</definedName>
    <definedName name="土建30002">#REF!</definedName>
    <definedName name="土建30003">#REF!</definedName>
    <definedName name="土建30004">#REF!</definedName>
    <definedName name="土建30005">#REF!</definedName>
    <definedName name="土建30006">#REF!</definedName>
    <definedName name="土建30007">#REF!</definedName>
    <definedName name="土建30008">#REF!</definedName>
    <definedName name="土建30009">#REF!</definedName>
    <definedName name="土建30010">#REF!</definedName>
    <definedName name="土建30011">#REF!</definedName>
    <definedName name="土建30012">#REF!</definedName>
    <definedName name="土建30013">#REF!</definedName>
    <definedName name="土建30014">#REF!</definedName>
    <definedName name="土建30015">#REF!</definedName>
    <definedName name="土建30016">#REF!</definedName>
    <definedName name="土建30017">#REF!</definedName>
    <definedName name="土建30018">#REF!</definedName>
    <definedName name="土建30019">#REF!</definedName>
    <definedName name="土建30020">#REF!</definedName>
    <definedName name="土建30021">#REF!</definedName>
    <definedName name="土建30022">#REF!</definedName>
    <definedName name="土建30023">#REF!</definedName>
    <definedName name="土建30024">#REF!</definedName>
    <definedName name="土建30025">#REF!</definedName>
    <definedName name="土建30026">#REF!</definedName>
    <definedName name="土建30027">#REF!</definedName>
    <definedName name="土建30028">#REF!</definedName>
    <definedName name="土建30029">#REF!</definedName>
    <definedName name="土建40001">#REF!</definedName>
    <definedName name="土建50001">#REF!</definedName>
    <definedName name="土建50002">#REF!</definedName>
    <definedName name="土建50003">#REF!</definedName>
    <definedName name="土建50004">#REF!</definedName>
    <definedName name="土建50005">#REF!</definedName>
    <definedName name="土建50006">#REF!</definedName>
    <definedName name="土建50007">#REF!</definedName>
    <definedName name="土建50008">#REF!</definedName>
    <definedName name="土建50009">#REF!</definedName>
    <definedName name="土建50010">#REF!</definedName>
    <definedName name="土建50010.">#REF!</definedName>
    <definedName name="土建50011">#REF!</definedName>
    <definedName name="土建50012">#REF!</definedName>
    <definedName name="土建50013">#REF!</definedName>
    <definedName name="土建50014">#REF!</definedName>
    <definedName name="土建50015">#REF!</definedName>
    <definedName name="土建50016">#REF!</definedName>
    <definedName name="土建5010">#REF!</definedName>
    <definedName name="土建60001">#REF!</definedName>
    <definedName name="土建60002">#REF!</definedName>
    <definedName name="土建60003">#REF!</definedName>
    <definedName name="土建60004">#REF!</definedName>
    <definedName name="土建60005">#REF!</definedName>
    <definedName name="土建60006">#REF!</definedName>
    <definedName name="土建60007">#REF!</definedName>
    <definedName name="土建60008">#REF!</definedName>
    <definedName name="土建60009">#REF!</definedName>
    <definedName name="土建60010">#REF!</definedName>
    <definedName name="土建60011">#REF!</definedName>
    <definedName name="土建60012">#REF!</definedName>
    <definedName name="土建60013">#REF!</definedName>
    <definedName name="土建60014">#REF!</definedName>
    <definedName name="土建60015">#REF!</definedName>
    <definedName name="土建60016">#REF!</definedName>
    <definedName name="土建60017">#REF!</definedName>
    <definedName name="土建60018">#REF!</definedName>
    <definedName name="土建60019">#REF!</definedName>
    <definedName name="土建60020">#REF!</definedName>
    <definedName name="土建60021">#REF!</definedName>
    <definedName name="土建60022">#REF!</definedName>
    <definedName name="土建60023">#REF!</definedName>
    <definedName name="土建60024">#REF!</definedName>
    <definedName name="土建60025">#REF!</definedName>
    <definedName name="土建60026">#REF!</definedName>
    <definedName name="土建60027">#REF!</definedName>
    <definedName name="土建60028">#REF!</definedName>
    <definedName name="土建60029">#REF!</definedName>
    <definedName name="土建60030">#REF!</definedName>
    <definedName name="土建60031">#REF!</definedName>
    <definedName name="土建60032">#REF!</definedName>
    <definedName name="土建60033">#REF!</definedName>
    <definedName name="土建60034">#REF!</definedName>
    <definedName name="土建60035">#REF!</definedName>
    <definedName name="土建60036">#REF!</definedName>
    <definedName name="土建60037">#REF!</definedName>
    <definedName name="土建60038">#REF!</definedName>
    <definedName name="土建60039">#REF!</definedName>
    <definedName name="土建60040">#REF!</definedName>
    <definedName name="土建60041">#REF!</definedName>
    <definedName name="土建60042">#REF!</definedName>
    <definedName name="土建60043">#REF!</definedName>
    <definedName name="土建60044">#REF!</definedName>
    <definedName name="土建60045">#REF!</definedName>
    <definedName name="土建60046">#REF!</definedName>
    <definedName name="土建60047">#REF!</definedName>
    <definedName name="土建60048">#REF!</definedName>
    <definedName name="土建60049">#REF!</definedName>
    <definedName name="土建60050">#REF!</definedName>
    <definedName name="土建60051">#REF!</definedName>
    <definedName name="土建60052">#REF!</definedName>
    <definedName name="土建60053">#REF!</definedName>
    <definedName name="土建60054">#REF!</definedName>
    <definedName name="土建60055">#REF!</definedName>
    <definedName name="土建60056">#REF!</definedName>
    <definedName name="土建60057">#REF!</definedName>
    <definedName name="土建60058">#REF!</definedName>
    <definedName name="土建60059">#REF!</definedName>
    <definedName name="土建60060">#REF!</definedName>
    <definedName name="土建60061">#REF!</definedName>
    <definedName name="土建60062">#REF!</definedName>
    <definedName name="土建60063">#REF!</definedName>
    <definedName name="土建60064">#REF!</definedName>
    <definedName name="土建60065">#REF!</definedName>
    <definedName name="土建60066">#REF!</definedName>
    <definedName name="土建60067">#REF!</definedName>
    <definedName name="土建60068">#REF!</definedName>
    <definedName name="土建60069">#REF!</definedName>
    <definedName name="土建60070">#REF!</definedName>
    <definedName name="土建60071">#REF!</definedName>
    <definedName name="土建60072">#REF!</definedName>
    <definedName name="土建60073">#REF!</definedName>
    <definedName name="土建60074">#REF!</definedName>
    <definedName name="土建60075">#REF!</definedName>
    <definedName name="土建60076">#REF!</definedName>
    <definedName name="土建60077">#REF!</definedName>
    <definedName name="土建70001">#REF!</definedName>
    <definedName name="土建70002">#REF!</definedName>
    <definedName name="土建70003">#REF!</definedName>
    <definedName name="土建70004">#REF!</definedName>
    <definedName name="土建70005">#REF!</definedName>
    <definedName name="土建70006">#REF!</definedName>
    <definedName name="土建70007">#REF!</definedName>
    <definedName name="土建70008">#REF!</definedName>
    <definedName name="土建70009">#REF!</definedName>
    <definedName name="土建70010">#REF!</definedName>
    <definedName name="土建70011">#REF!</definedName>
    <definedName name="土建70012">#REF!</definedName>
    <definedName name="土建70013">#REF!</definedName>
    <definedName name="土建70014">#REF!</definedName>
    <definedName name="土建70015">#REF!</definedName>
    <definedName name="土建70016">#REF!</definedName>
    <definedName name="土建70017">#REF!</definedName>
    <definedName name="土建70018">#REF!</definedName>
    <definedName name="土建70019">#REF!</definedName>
    <definedName name="土建70020">#REF!</definedName>
    <definedName name="土建70021">#REF!</definedName>
    <definedName name="土建70022">#REF!</definedName>
    <definedName name="土建70023">#REF!</definedName>
    <definedName name="土建70024">#REF!</definedName>
    <definedName name="土建70025">#REF!</definedName>
    <definedName name="土建70026">#REF!</definedName>
    <definedName name="土建70027">#REF!</definedName>
    <definedName name="土建80001">#REF!</definedName>
    <definedName name="土建80002">#REF!</definedName>
    <definedName name="土建80003">#REF!</definedName>
    <definedName name="土建80004">#REF!</definedName>
    <definedName name="土建80005">#REF!</definedName>
    <definedName name="土建80006">#REF!</definedName>
    <definedName name="土建80007">#REF!</definedName>
    <definedName name="土建80008">#REF!</definedName>
    <definedName name="土建80009">#REF!</definedName>
    <definedName name="土建80010">#REF!</definedName>
    <definedName name="土建80011">#REF!</definedName>
    <definedName name="土建80012">#REF!</definedName>
    <definedName name="土建80013">#REF!</definedName>
    <definedName name="土建80014">#REF!</definedName>
    <definedName name="土建80015">#REF!</definedName>
    <definedName name="土建80016">#REF!</definedName>
    <definedName name="土建80017">#REF!</definedName>
    <definedName name="五">'[8]5'!$B$6:$G$15</definedName>
    <definedName name="西班牙米黄">#REF!</definedName>
    <definedName name="细石">[3]材料表!$E$16</definedName>
    <definedName name="限高标杆">#REF!</definedName>
    <definedName name="小计1">#REF!</definedName>
    <definedName name="小计2">#REF!</definedName>
    <definedName name="新西米">#REF!</definedName>
    <definedName name="新西米门套鞋">#REF!</definedName>
    <definedName name="姓名">#REF!</definedName>
    <definedName name="序号">IF('[22]一期-自动报警系统'!#REF!="","",COUNTA('[22]一期-自动报警系统'!#REF!))</definedName>
    <definedName name="养老">#REF!</definedName>
    <definedName name="养老金">#REF!</definedName>
    <definedName name="腰筋锚长">[4]内围地梁钢筋说明!$C$20</definedName>
    <definedName name="页岩砖">[3]材料表!$E$47</definedName>
    <definedName name="一">'[8]1'!$B$4:$G$7</definedName>
    <definedName name="医疗">#REF!</definedName>
    <definedName name="医疗保险">#REF!</definedName>
    <definedName name="已付款明细表">#REF!</definedName>
    <definedName name="应缴税所得">#REF!</definedName>
    <definedName name="英国棕">#REF!</definedName>
    <definedName name="英国棕门套鞋">#REF!</definedName>
    <definedName name="油漆人工">#REF!</definedName>
    <definedName name="蒸压粉煤灰砌块">[3]材料表!$E$48</definedName>
    <definedName name="蒸压加气砼砌块">[3]材料表!$E$49</definedName>
    <definedName name="执手">[9]sheet2!$B$8</definedName>
    <definedName name="职务或职称补贴">#REF!</definedName>
    <definedName name="治安">#REF!</definedName>
    <definedName name="中砂">[3]材料表!$E$42</definedName>
    <definedName name="住房公积金">#REF!</definedName>
    <definedName name="租金">#REF!</definedName>
    <definedName name="전">#REF!</definedName>
    <definedName name="주택사업본부">#REF!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<sst xmlns="http://schemas.openxmlformats.org/spreadsheetml/2006/main" count="2947" uniqueCount="521">
  <si>
    <t>宝安新桥东重点城市更新项目二期08-03等11个地块电梯（客梯、扶梯）采购及安装工程</t>
  </si>
  <si>
    <t>工程量清单与报价表</t>
  </si>
  <si>
    <r>
      <rPr>
        <sz val="15"/>
        <rFont val="宋体"/>
        <charset val="134"/>
      </rPr>
      <t xml:space="preserve">     报 价 人（盖章）：</t>
    </r>
    <r>
      <rPr>
        <u/>
        <sz val="15"/>
        <rFont val="宋体"/>
        <charset val="134"/>
      </rPr>
      <t xml:space="preserve">                    </t>
    </r>
  </si>
  <si>
    <r>
      <rPr>
        <sz val="15"/>
        <rFont val="宋体"/>
        <charset val="134"/>
      </rPr>
      <t xml:space="preserve">     日期：</t>
    </r>
    <r>
      <rPr>
        <u/>
        <sz val="15"/>
        <rFont val="宋体"/>
        <charset val="134"/>
      </rPr>
      <t xml:space="preserve">        年    月   日</t>
    </r>
  </si>
  <si>
    <t>宝安新桥东重点城市更新项目二期08-03等11个地块电梯（客梯、扶梯）供货及安装报价汇总表</t>
  </si>
  <si>
    <t>序号</t>
  </si>
  <si>
    <t>项目名称</t>
  </si>
  <si>
    <t>单位</t>
  </si>
  <si>
    <t>计算公式</t>
  </si>
  <si>
    <t>含税总价（元）</t>
  </si>
  <si>
    <t>备注</t>
  </si>
  <si>
    <t>电梯品牌</t>
  </si>
  <si>
    <t>电梯设备供货</t>
  </si>
  <si>
    <t>项</t>
  </si>
  <si>
    <t>（1.1+1.2+1.3）</t>
  </si>
  <si>
    <r>
      <rPr>
        <sz val="11"/>
        <color theme="1"/>
        <rFont val="宋体"/>
        <charset val="134"/>
        <scheme val="minor"/>
      </rPr>
      <t>税率：</t>
    </r>
    <r>
      <rPr>
        <u/>
        <sz val="11"/>
        <color theme="1"/>
        <rFont val="宋体"/>
        <charset val="134"/>
        <scheme val="minor"/>
      </rPr>
      <t xml:space="preserve">  13    </t>
    </r>
    <r>
      <rPr>
        <sz val="11"/>
        <color theme="1"/>
        <rFont val="宋体"/>
        <charset val="134"/>
        <scheme val="minor"/>
      </rPr>
      <t>%</t>
    </r>
  </si>
  <si>
    <t>客梯设备费</t>
  </si>
  <si>
    <t>其中</t>
  </si>
  <si>
    <t>1.1-1</t>
  </si>
  <si>
    <t>08-03地块直梯</t>
  </si>
  <si>
    <t>1.1-2</t>
  </si>
  <si>
    <t>08-04地块直梯</t>
  </si>
  <si>
    <t>1.1-3</t>
  </si>
  <si>
    <t>08-06地块直梯</t>
  </si>
  <si>
    <t>1.1-4</t>
  </si>
  <si>
    <t>05-05地块直梯</t>
  </si>
  <si>
    <t>1.1-5</t>
  </si>
  <si>
    <t>05-06地块直梯</t>
  </si>
  <si>
    <t>1.1-6</t>
  </si>
  <si>
    <t>05-07地块直梯</t>
  </si>
  <si>
    <t>1.1-7</t>
  </si>
  <si>
    <t>05-08地块直梯</t>
  </si>
  <si>
    <t>1.1-8</t>
  </si>
  <si>
    <t>05-09地块直梯</t>
  </si>
  <si>
    <t>1.1-9</t>
  </si>
  <si>
    <t>07-02地块直梯</t>
  </si>
  <si>
    <t>1.1-10</t>
  </si>
  <si>
    <t>04-07地块直梯</t>
  </si>
  <si>
    <t>1.1-11</t>
  </si>
  <si>
    <t>04-08地块直梯</t>
  </si>
  <si>
    <t>自动扶梯设备费</t>
  </si>
  <si>
    <t>08-03、05-06、05-08地块扶梯</t>
  </si>
  <si>
    <t>电梯设备暂列金</t>
  </si>
  <si>
    <t>不可竞争费用</t>
  </si>
  <si>
    <t>暂不填报</t>
  </si>
  <si>
    <t>安装及技术服务</t>
  </si>
  <si>
    <t>（2.1+2.2+2.3+2.4）</t>
  </si>
  <si>
    <r>
      <rPr>
        <sz val="11"/>
        <color theme="1"/>
        <rFont val="宋体"/>
        <charset val="134"/>
        <scheme val="minor"/>
      </rPr>
      <t>税率：</t>
    </r>
    <r>
      <rPr>
        <u/>
        <sz val="11"/>
        <color theme="1"/>
        <rFont val="宋体"/>
        <charset val="134"/>
        <scheme val="minor"/>
      </rPr>
      <t xml:space="preserve">   3   </t>
    </r>
    <r>
      <rPr>
        <sz val="11"/>
        <color theme="1"/>
        <rFont val="宋体"/>
        <charset val="134"/>
        <scheme val="minor"/>
      </rPr>
      <t>%</t>
    </r>
  </si>
  <si>
    <t>客梯安装及技术服务费</t>
  </si>
  <si>
    <t>2.1-1</t>
  </si>
  <si>
    <t>2.1-2</t>
  </si>
  <si>
    <t>2.1-3</t>
  </si>
  <si>
    <t>2.1-4</t>
  </si>
  <si>
    <t>2.1-5</t>
  </si>
  <si>
    <t>2.1-6</t>
  </si>
  <si>
    <t>2.1-7</t>
  </si>
  <si>
    <t>2.1-8</t>
  </si>
  <si>
    <t>2.1-9</t>
  </si>
  <si>
    <t>2.1-10</t>
  </si>
  <si>
    <t>2.1-11</t>
  </si>
  <si>
    <t>自动扶梯安装及技术服务费</t>
  </si>
  <si>
    <t>安装及技术服务暂列金</t>
  </si>
  <si>
    <t>总承包服务费</t>
  </si>
  <si>
    <t>（1.1+1.2）*0.005</t>
  </si>
  <si>
    <t>设备费*0.5%</t>
  </si>
  <si>
    <t>含税投标总价合计金额(人民币大写：                         )</t>
  </si>
  <si>
    <t>1+2</t>
  </si>
  <si>
    <r>
      <rPr>
        <sz val="15"/>
        <rFont val="宋体"/>
        <charset val="134"/>
      </rPr>
      <t xml:space="preserve">   报 价 人（盖章）：</t>
    </r>
    <r>
      <rPr>
        <u/>
        <sz val="15"/>
        <rFont val="宋体"/>
        <charset val="134"/>
      </rPr>
      <t xml:space="preserve">                    </t>
    </r>
  </si>
  <si>
    <t>编制说明</t>
  </si>
  <si>
    <t>一、招标范围</t>
  </si>
  <si>
    <t>1、工程名称：宝安新桥东重点城市更新项目二期08-03等11个地块电梯（客梯、扶梯）采购工程；</t>
  </si>
  <si>
    <t>2、本工程包含宝安新桥东重点城市更新项目二期08-03等11个地块电梯（客梯、扶梯）供应及安装，包括二期08-03等11个地块（除货梯外）所有的直梯及扶梯等；</t>
  </si>
  <si>
    <t>3、本工程计价方式：固定综合单价包干。固定综合单价包括但不限于设备出厂价、包装费、设计费、运输费、装卸费、安装费、临时施工措施、保险费、轿厢装修(若有)、保管费、材料设备所需的检测费、培训费、BIM技术服务费、备品备件、电梯报验及相关验收、使用登记、维护保养及售后服务、各类风险、管理费、利润、规费、税金及其他一切费用等。</t>
  </si>
  <si>
    <t>二、投标要求</t>
  </si>
  <si>
    <t>1、清单开项、工程量均不能调整，私自调整按废标处理；</t>
  </si>
  <si>
    <t>2,、投标单位须仔细复核工程，如有漏项或多项可在增补清单中增减；</t>
  </si>
  <si>
    <t>3、我方提供表格列项不允许进行更改、增加、删除，否则按废标处理；投标单位需认真检查投标清单中的公式关系，投标函与投标清单存在总价不符的情况，以投标函为准；</t>
  </si>
  <si>
    <t>4、报价中出现矛盾，均按照低价调整；</t>
  </si>
  <si>
    <t>5、乙供材料损耗率含在综合单价中；</t>
  </si>
  <si>
    <t>三、清单编制说明及依据</t>
  </si>
  <si>
    <t>1、本清单编制依据施工图及各项目提供的电梯设备参数表；</t>
  </si>
  <si>
    <t>四、其他价格说明：</t>
  </si>
  <si>
    <t>1、电梯设备制安单价=电梯设备供货单价+电梯安装单价</t>
  </si>
  <si>
    <t>2、电梯设备单价=标准功能配置基价+装饰装潢费+验收费+运费；增减层站设备费用及选配功能费用仅作为合同签订后若电梯参数因甲方要求变化进行的价格调整。</t>
  </si>
  <si>
    <t>3、电梯安装单价=设备安装单价；增减层站安装费用及选配功能费用仅作为合同签订后若电梯参数因甲方要求变化进行的价格调整。</t>
  </si>
  <si>
    <t>4、电梯设备单价包含：各地块电梯参数要求表中所有配置的费用。</t>
  </si>
  <si>
    <t>5、运输费指汽运价格，由生产电梯厂家运输至需方指定地点的所有费用，包含运输过程中的保险费。</t>
  </si>
  <si>
    <t>6、各地块电梯综合考虑不少于半数电梯需施工提前用梯，期限参照按主体结构封顶后40天至项目移交，提前用梯维保费由电梯单位负责（不包含开梯），请综合考虑报价。</t>
  </si>
  <si>
    <r>
      <t>7、关于08-03、08-04、05-09地块临时机房设置要求为初步预想方案，仅作为报价参考，后续以实际实施为准，请综合考虑报价。暂定使用时间：08-03、08-04地块</t>
    </r>
    <r>
      <rPr>
        <b/>
        <sz val="10"/>
        <color rgb="FFFF0000"/>
        <rFont val="宋体"/>
        <charset val="134"/>
      </rPr>
      <t>2027年6月至2028年11月(共18个月)，</t>
    </r>
    <r>
      <rPr>
        <b/>
        <sz val="10"/>
        <color theme="1"/>
        <rFont val="宋体"/>
        <charset val="134"/>
      </rPr>
      <t>05-09地块</t>
    </r>
    <r>
      <rPr>
        <b/>
        <sz val="10"/>
        <color rgb="FFFF0000"/>
        <rFont val="宋体"/>
        <charset val="134"/>
      </rPr>
      <t>2026年3月至2027年5月(共15个月)</t>
    </r>
    <r>
      <rPr>
        <b/>
        <sz val="10"/>
        <rFont val="宋体"/>
        <charset val="134"/>
      </rPr>
      <t>。</t>
    </r>
  </si>
  <si>
    <r>
      <rPr>
        <sz val="11"/>
        <color theme="1"/>
        <rFont val="宋体"/>
        <charset val="134"/>
        <scheme val="minor"/>
      </rPr>
      <t>1预付款：设备合同总价（扣除设备费暂列金额）的5%，由甲方在收到与合同约定相符的如下单据并经甲方完成审核手续后10个工作日内向乙方支付：
（1）履约保函（保函金额：投标总价的10%），有效期为取得政府部门签发的设备安装验收合格证书签发并完成交梯手续后60天； 
2进度款 
2.1甲方书面通知排产后，支付该批次设备合同价的15％，由甲方在收到与合同约定相符的如下单据并经甲方完成审核手续后10个工作日内向乙方支付：
（1）进度款保函（保函金额：该批次设备合同价的15%），有效期至取得政府部门签发的设备安装验收合格证书并完成交梯手续后60天；
2.2设备出厂之前支付该批次设备合同价的65%，由甲方在收到与合同约定相符的如下单据并经甲方完成审核手续后10个工作日内向乙方支付，乙方须在收到该笔款项后的5个日历天内发出电梯设备：
（1）进度款保函（保函金额：该批次设备合同价65%），有效期至取得政府部门签发的设备安装验收合格证书并完成交梯手续后60天；
3结算款：设备到现场安装调试验收合格并按照甲方要求办理结算完成后（如结算须送造价站审核，以造价站审核为准），支付至该批次设备费审核结算价的97%，由甲方在收到与合同约定相符的如下单据并经甲方完成审核手续后10个工作日内向乙方支付。(</t>
    </r>
    <r>
      <rPr>
        <b/>
        <sz val="11"/>
        <color theme="1"/>
        <rFont val="宋体"/>
        <charset val="134"/>
        <scheme val="minor"/>
      </rPr>
      <t>以上参考</t>
    </r>
    <r>
      <rPr>
        <sz val="11"/>
        <color theme="1"/>
        <rFont val="宋体"/>
        <charset val="134"/>
        <scheme val="minor"/>
      </rPr>
      <t>）</t>
    </r>
  </si>
  <si>
    <t>08-03地块电梯供货清单投标报价明细表</t>
  </si>
  <si>
    <t>分类</t>
  </si>
  <si>
    <t>所在楼栋编号</t>
  </si>
  <si>
    <t>1栋一单元</t>
  </si>
  <si>
    <t>1栋二单元</t>
  </si>
  <si>
    <t>2栋一单元</t>
  </si>
  <si>
    <t>2栋二单元</t>
  </si>
  <si>
    <t>3栋</t>
  </si>
  <si>
    <t>4栋(幼儿园)</t>
  </si>
  <si>
    <t>5栋</t>
  </si>
  <si>
    <t>6栋</t>
  </si>
  <si>
    <t>基本参数</t>
  </si>
  <si>
    <t>垂直梯编号</t>
  </si>
  <si>
    <t>1Ａ-DT1</t>
  </si>
  <si>
    <t>1Ａ-DT2</t>
  </si>
  <si>
    <t>1Ａ-XFDT1</t>
  </si>
  <si>
    <t>Q-DT1</t>
  </si>
  <si>
    <t>1Ｂ-DT1</t>
  </si>
  <si>
    <t>1Ｂ-DT2</t>
  </si>
  <si>
    <t>1Ｂ-XFDT1</t>
  </si>
  <si>
    <t>Q-DT2</t>
  </si>
  <si>
    <t>Q-DT3</t>
  </si>
  <si>
    <t>2Ａ-DT1</t>
  </si>
  <si>
    <t>2Ａ-DT2</t>
  </si>
  <si>
    <t>2Ａ-XFDT1</t>
  </si>
  <si>
    <t>2Ｂ-DT1</t>
  </si>
  <si>
    <t>2Ｂ-DT2</t>
  </si>
  <si>
    <t>2Ｂ-XFDT1</t>
  </si>
  <si>
    <t>Q-DT4</t>
  </si>
  <si>
    <t>Q-DT5</t>
  </si>
  <si>
    <t>Q-DT6</t>
  </si>
  <si>
    <t>3-DT1</t>
  </si>
  <si>
    <t>3-DT2</t>
  </si>
  <si>
    <t>3-XFDT1</t>
  </si>
  <si>
    <t>4-DT1</t>
  </si>
  <si>
    <t>5-DT1</t>
  </si>
  <si>
    <t>5-DT2</t>
  </si>
  <si>
    <t>5-XFDT1</t>
  </si>
  <si>
    <t>6-XFDT1</t>
  </si>
  <si>
    <t>6-XFDT2</t>
  </si>
  <si>
    <t>功能</t>
  </si>
  <si>
    <t>客梯</t>
  </si>
  <si>
    <t>无障碍、担架电梯、消防电梯</t>
  </si>
  <si>
    <t>无障碍、客梯</t>
  </si>
  <si>
    <t>幼儿园餐梯、无障碍</t>
  </si>
  <si>
    <t>客梯、无障碍、消防电梯</t>
  </si>
  <si>
    <t>停站楼层</t>
  </si>
  <si>
    <t>45层42站</t>
  </si>
  <si>
    <t>45层45站</t>
  </si>
  <si>
    <t>3层3站</t>
  </si>
  <si>
    <t>44层42站</t>
  </si>
  <si>
    <t>44层44站</t>
  </si>
  <si>
    <t>2层2站</t>
  </si>
  <si>
    <t>47层45站</t>
  </si>
  <si>
    <t>47层47站</t>
  </si>
  <si>
    <t>48层46站</t>
  </si>
  <si>
    <t>48层48站</t>
  </si>
  <si>
    <t>4层4站</t>
  </si>
  <si>
    <t>28层28站</t>
  </si>
  <si>
    <t>层/站/门</t>
  </si>
  <si>
    <t>45/42/42</t>
  </si>
  <si>
    <t>45/45/45</t>
  </si>
  <si>
    <t>3/3/3</t>
  </si>
  <si>
    <t>44/42/42</t>
  </si>
  <si>
    <t>44/44/44</t>
  </si>
  <si>
    <t>2/2/2</t>
  </si>
  <si>
    <t>47/45/45</t>
  </si>
  <si>
    <t>47/47/47</t>
  </si>
  <si>
    <t>48/46/46</t>
  </si>
  <si>
    <t>48/48/48</t>
  </si>
  <si>
    <t>4/4/4</t>
  </si>
  <si>
    <t>28/28/28</t>
  </si>
  <si>
    <t>载重量（kg)</t>
  </si>
  <si>
    <t>梯速(m/s)</t>
  </si>
  <si>
    <t>数量</t>
  </si>
  <si>
    <t>底坑深度（米）</t>
  </si>
  <si>
    <t>提升高度（米）（需充分考虑施工误差）</t>
  </si>
  <si>
    <t>147.1(133.9地上+13.2地下)</t>
  </si>
  <si>
    <t>147.1133.9地上+13.2地下)</t>
  </si>
  <si>
    <t>143.2(130地上+13.2地下)</t>
  </si>
  <si>
    <t>152.5(139.3地上+13.2地下)</t>
  </si>
  <si>
    <t>155.6(142.4地上+13.2地下)</t>
  </si>
  <si>
    <t>104.5(91.3地上+13.2地下)</t>
  </si>
  <si>
    <t>电梯型号</t>
  </si>
  <si>
    <t>投标人填写</t>
  </si>
  <si>
    <t>电梯采购报价</t>
  </si>
  <si>
    <t>一、标准功能配置基价（元/台）</t>
  </si>
  <si>
    <t>设备基价(1)</t>
  </si>
  <si>
    <t>二、装饰装潢费(元/台）</t>
  </si>
  <si>
    <t>装饰装修单价（2）</t>
  </si>
  <si>
    <t>三、验收费(元/台）</t>
  </si>
  <si>
    <t>验收费（3）</t>
  </si>
  <si>
    <t>四、运输费（元/台）</t>
  </si>
  <si>
    <t>运输费（4）</t>
  </si>
  <si>
    <t>单价（元/台）</t>
  </si>
  <si>
    <t>设备单价（1+3）</t>
  </si>
  <si>
    <t>运输单价（4）</t>
  </si>
  <si>
    <t>小计</t>
  </si>
  <si>
    <t>合价（元）</t>
  </si>
  <si>
    <t>设备总价</t>
  </si>
  <si>
    <t>装饰装修总价</t>
  </si>
  <si>
    <t>运输总价</t>
  </si>
  <si>
    <t>合计</t>
  </si>
  <si>
    <t>提升高度每变化1m加减价（高度增减不够1m场合：总提升高度增减&lt;0.5m以下不用加价，0.5m以上按1m计算）</t>
  </si>
  <si>
    <t>元/m</t>
  </si>
  <si>
    <r>
      <rPr>
        <sz val="10"/>
        <rFont val="宋体"/>
        <charset val="134"/>
      </rPr>
      <t>每增减一个</t>
    </r>
    <r>
      <rPr>
        <sz val="10"/>
        <color rgb="FFFF0000"/>
        <rFont val="宋体"/>
        <charset val="134"/>
      </rPr>
      <t>层门</t>
    </r>
    <r>
      <rPr>
        <sz val="10"/>
        <rFont val="宋体"/>
        <charset val="134"/>
      </rPr>
      <t>相应增减的费用（含相对应的控制系统）</t>
    </r>
  </si>
  <si>
    <r>
      <rPr>
        <sz val="10"/>
        <rFont val="宋体"/>
        <charset val="134"/>
      </rPr>
      <t>元/</t>
    </r>
    <r>
      <rPr>
        <sz val="10"/>
        <color rgb="FFFF0000"/>
        <rFont val="宋体"/>
        <charset val="134"/>
      </rPr>
      <t>层门</t>
    </r>
  </si>
  <si>
    <t>电梯能量回收系统</t>
  </si>
  <si>
    <t>元/台</t>
  </si>
  <si>
    <t>\</t>
  </si>
  <si>
    <t>临时机房设置(暂定按19、20层看样板，停靠-1F、首层、地上看样板2层）</t>
  </si>
  <si>
    <t>元/台（基础层价）</t>
  </si>
  <si>
    <t>元/层（临时机房向上增加）</t>
  </si>
  <si>
    <t>元/层（临时机房向下减少）</t>
  </si>
  <si>
    <t>08-03地块电梯安装清单投标报价明细表</t>
  </si>
  <si>
    <t>电梯安装报价</t>
  </si>
  <si>
    <t>安装单价</t>
  </si>
  <si>
    <t>安装总价</t>
  </si>
  <si>
    <t>08-04地块电梯供货清单投标报价明细表</t>
  </si>
  <si>
    <t>1栋</t>
  </si>
  <si>
    <t>2栋</t>
  </si>
  <si>
    <t>3栋一单元</t>
  </si>
  <si>
    <t>3栋二单元</t>
  </si>
  <si>
    <t>1-XDFT1</t>
  </si>
  <si>
    <t>1-DT1</t>
  </si>
  <si>
    <t>1-DT2</t>
  </si>
  <si>
    <t>1-DT3</t>
  </si>
  <si>
    <t>2-XDFT1</t>
  </si>
  <si>
    <t>2-DT1</t>
  </si>
  <si>
    <t>2-DT2</t>
  </si>
  <si>
    <t>2-DT3</t>
  </si>
  <si>
    <t>3A-XDFT1</t>
  </si>
  <si>
    <t>3A-DT1</t>
  </si>
  <si>
    <t>3A-DT2</t>
  </si>
  <si>
    <t>Q-DT-02</t>
  </si>
  <si>
    <t>Q-DT-03</t>
  </si>
  <si>
    <t>3B-XDFT1</t>
  </si>
  <si>
    <t>3B-DT1</t>
  </si>
  <si>
    <t>3B-DT2</t>
  </si>
  <si>
    <t>Q-HT-01</t>
  </si>
  <si>
    <t>客梯、无障碍</t>
  </si>
  <si>
    <t>货梯</t>
  </si>
  <si>
    <t>50层50站</t>
  </si>
  <si>
    <t>50层48站</t>
  </si>
  <si>
    <t>51层51站</t>
  </si>
  <si>
    <t>51层49站</t>
  </si>
  <si>
    <t>34层34站</t>
  </si>
  <si>
    <t>50/50/50</t>
  </si>
  <si>
    <t>50/48/48</t>
  </si>
  <si>
    <t>51/51/51</t>
  </si>
  <si>
    <t>51/49/49</t>
  </si>
  <si>
    <t>34/34/34</t>
  </si>
  <si>
    <t>155.3(142.1地上+13.2地下)</t>
  </si>
  <si>
    <t>158.3(145.1地上+13.2地下)</t>
  </si>
  <si>
    <t>108.97(95.77地上+13.2地下)</t>
  </si>
  <si>
    <t>108.22(95.02地上+13.2地下)</t>
  </si>
  <si>
    <t>临时机房设置(暂定按4、5层看样板，停靠-1F、首层、地上看样板2层）</t>
  </si>
  <si>
    <t>08-04地块电梯安装清单投标报价明细表</t>
  </si>
  <si>
    <t>08-06地块电梯供货清单投标报价明细表</t>
  </si>
  <si>
    <t>5-DT1、2、3</t>
  </si>
  <si>
    <t>6-DT1、2</t>
  </si>
  <si>
    <t>6-DT3、4</t>
  </si>
  <si>
    <t>7XFDT1</t>
  </si>
  <si>
    <t>7-DT1、2</t>
  </si>
  <si>
    <t>Q-XFDT1</t>
  </si>
  <si>
    <t>无障碍、客梯、消防电梯</t>
  </si>
  <si>
    <t>35层35站</t>
  </si>
  <si>
    <t>35/35/35</t>
  </si>
  <si>
    <t>158.45（145地上+13.45地下）</t>
  </si>
  <si>
    <t>108.5（95.7地上+12.8地下）</t>
  </si>
  <si>
    <t>109.45（96地上+13.45地下）</t>
  </si>
  <si>
    <t>08-06地块电梯安装清单投标报价明细表</t>
  </si>
  <si>
    <t>05-05地块电梯供货清单投标报价明细表</t>
  </si>
  <si>
    <t>1栋厂房</t>
  </si>
  <si>
    <t>5-KT-1/4</t>
  </si>
  <si>
    <t>5-KT-2/3</t>
  </si>
  <si>
    <t>5-KT-5/6</t>
  </si>
  <si>
    <t>5-KT-7/8/9</t>
  </si>
  <si>
    <t>5-KT-10</t>
  </si>
  <si>
    <t>5-KT-11</t>
  </si>
  <si>
    <t>5-KT-12</t>
  </si>
  <si>
    <t>客梯、无障碍电梯</t>
  </si>
  <si>
    <t>客梯、消防电梯</t>
  </si>
  <si>
    <t xml:space="preserve"> -2~14</t>
  </si>
  <si>
    <t xml:space="preserve"> 1~14</t>
  </si>
  <si>
    <t xml:space="preserve"> 1~12</t>
  </si>
  <si>
    <t xml:space="preserve"> -2~11</t>
  </si>
  <si>
    <t>1~3</t>
  </si>
  <si>
    <t>05-05地块电梯安装清单投标报价明细表</t>
  </si>
  <si>
    <t>05-06地块电梯供货清单投标报价明细表</t>
  </si>
  <si>
    <t>1栋产业研发楼</t>
  </si>
  <si>
    <t>2栋宿舍</t>
  </si>
  <si>
    <t>3栋研发楼</t>
  </si>
  <si>
    <t>4栋商业</t>
  </si>
  <si>
    <t>1-KT-01</t>
  </si>
  <si>
    <t>1-KT-02</t>
  </si>
  <si>
    <t>1-KT-03</t>
  </si>
  <si>
    <t>1-KT-04~05</t>
  </si>
  <si>
    <t>1-KT-06</t>
  </si>
  <si>
    <t>1-KT-07</t>
  </si>
  <si>
    <t>1-KT-08</t>
  </si>
  <si>
    <t>2-KT-01</t>
  </si>
  <si>
    <t>2-KT-02</t>
  </si>
  <si>
    <t>2-KT-03</t>
  </si>
  <si>
    <t>2-KT-05</t>
  </si>
  <si>
    <t>2-KT-04/06</t>
  </si>
  <si>
    <t>2-KT-07</t>
  </si>
  <si>
    <t>2-SYHT-01</t>
  </si>
  <si>
    <t>3-KT-01\04</t>
  </si>
  <si>
    <t>3-KT-03</t>
  </si>
  <si>
    <t>3-KT-02\05\06</t>
  </si>
  <si>
    <t>3-SYKT-01</t>
  </si>
  <si>
    <t>3-SYKT-02</t>
  </si>
  <si>
    <t>4-SYKT-01</t>
  </si>
  <si>
    <t>1-XT-01</t>
  </si>
  <si>
    <t>2-XT-01</t>
  </si>
  <si>
    <t>3-XT-01</t>
  </si>
  <si>
    <t>客梯兼无障碍电梯兼担架电梯</t>
  </si>
  <si>
    <t>商业货梯兼消防电梯</t>
  </si>
  <si>
    <t>客梯兼无障碍电梯</t>
  </si>
  <si>
    <t>客梯、消防电梯、无障碍电梯</t>
  </si>
  <si>
    <t>货梯、消防电梯（主要货梯功能）</t>
  </si>
  <si>
    <t>-2~12</t>
  </si>
  <si>
    <t>.-2~12</t>
  </si>
  <si>
    <t>.1~12</t>
  </si>
  <si>
    <t>-2~21</t>
  </si>
  <si>
    <t>1~21</t>
  </si>
  <si>
    <t>-2~31</t>
  </si>
  <si>
    <t>1~31</t>
  </si>
  <si>
    <t>-1~2</t>
  </si>
  <si>
    <t>1，3~22</t>
  </si>
  <si>
    <t xml:space="preserve"> -2~1，3~22</t>
  </si>
  <si>
    <t>-2~3</t>
  </si>
  <si>
    <t xml:space="preserve"> -2~2</t>
  </si>
  <si>
    <t>1~4</t>
  </si>
  <si>
    <t>-2~1,3~31</t>
  </si>
  <si>
    <t>33/33/33</t>
  </si>
  <si>
    <t>31/31/31</t>
  </si>
  <si>
    <t>21/22/22</t>
  </si>
  <si>
    <t>23/24/24</t>
  </si>
  <si>
    <t>33/32/32</t>
  </si>
  <si>
    <t>24/23/23</t>
  </si>
  <si>
    <t>05-06地块电梯安装清单投标报价明细表</t>
  </si>
  <si>
    <t>05-07地块电梯供货清单投标报价明细表</t>
  </si>
  <si>
    <t>2栋厂房</t>
  </si>
  <si>
    <t>7-KT-3/6</t>
  </si>
  <si>
    <t>7-KT-2/5</t>
  </si>
  <si>
    <t>7-KT-1/4</t>
  </si>
  <si>
    <t>7-KT-7/8</t>
  </si>
  <si>
    <t>7-KT-9</t>
  </si>
  <si>
    <t>7-KHT-1</t>
  </si>
  <si>
    <t>7-KHT-2</t>
  </si>
  <si>
    <t>7-KHT-3</t>
  </si>
  <si>
    <t>7-KHT-4</t>
  </si>
  <si>
    <t>7-KHT-5</t>
  </si>
  <si>
    <t>客梯、货梯、无障碍电梯</t>
  </si>
  <si>
    <t>客梯、货梯</t>
  </si>
  <si>
    <t>1~14</t>
  </si>
  <si>
    <t xml:space="preserve"> -2~12</t>
  </si>
  <si>
    <t>1~12</t>
  </si>
  <si>
    <t>14</t>
  </si>
  <si>
    <t>16</t>
  </si>
  <si>
    <t>12</t>
  </si>
  <si>
    <t>05-07地块电梯安装清单投标报价明细表</t>
  </si>
  <si>
    <t>05-08地块电梯供货清单投标报价明细表</t>
  </si>
  <si>
    <t>5栋商业</t>
  </si>
  <si>
    <t>6栋研发楼</t>
  </si>
  <si>
    <t>7栋宿舍</t>
  </si>
  <si>
    <t>8栋研发楼</t>
  </si>
  <si>
    <t>7栋</t>
  </si>
  <si>
    <t>8栋</t>
  </si>
  <si>
    <t>5-KT-01</t>
  </si>
  <si>
    <t>5-KT-02</t>
  </si>
  <si>
    <t>6-KT-01\02\03</t>
  </si>
  <si>
    <t>6-KT-04\05</t>
  </si>
  <si>
    <t>6-KT-06\07</t>
  </si>
  <si>
    <t>6-KT-08\09\10</t>
  </si>
  <si>
    <t>6-SYHT-01</t>
  </si>
  <si>
    <t>7-KT-01~02</t>
  </si>
  <si>
    <t>7-KT-03~05</t>
  </si>
  <si>
    <t>7-KT-06</t>
  </si>
  <si>
    <t>7-KT-07</t>
  </si>
  <si>
    <t>7-XT-02</t>
  </si>
  <si>
    <t>8-KT-01\02\03</t>
  </si>
  <si>
    <t>8-KT-04\05</t>
  </si>
  <si>
    <t>8-KT-06\07\10</t>
  </si>
  <si>
    <t>8-KT-08\09</t>
  </si>
  <si>
    <t>8-YZKT-01</t>
  </si>
  <si>
    <t>6-XT-01</t>
  </si>
  <si>
    <t>7-XT-01</t>
  </si>
  <si>
    <t>8-XT-01</t>
  </si>
  <si>
    <t>货梯、消防电梯、无障碍电梯</t>
  </si>
  <si>
    <t>客梯兼消防电梯</t>
  </si>
  <si>
    <t>客货梯兼消防电梯兼无障碍电梯（主要货梯功能）</t>
  </si>
  <si>
    <t>客货梯兼消防电梯（主要货梯功能）</t>
  </si>
  <si>
    <t xml:space="preserve"> -2~3</t>
  </si>
  <si>
    <t>1，13~22</t>
  </si>
  <si>
    <t xml:space="preserve"> -2~1，13~22</t>
  </si>
  <si>
    <t xml:space="preserve"> 1，3~12</t>
  </si>
  <si>
    <t xml:space="preserve">  -2~1，3~12</t>
  </si>
  <si>
    <t>1~2</t>
  </si>
  <si>
    <t>1,3~31</t>
  </si>
  <si>
    <t xml:space="preserve"> -2~1,3~31</t>
  </si>
  <si>
    <t xml:space="preserve"> -2~31</t>
  </si>
  <si>
    <t>1~22（2~12层不停）</t>
  </si>
  <si>
    <t xml:space="preserve"> -2~22（2~12层不停）</t>
  </si>
  <si>
    <t xml:space="preserve"> -2~1，3~12</t>
  </si>
  <si>
    <t xml:space="preserve"> 1~2</t>
  </si>
  <si>
    <t xml:space="preserve"> -2~31(2层不停）</t>
  </si>
  <si>
    <t xml:space="preserve"> -2~22(2层不停）</t>
  </si>
  <si>
    <t>4/4</t>
  </si>
  <si>
    <t>5/5</t>
  </si>
  <si>
    <t>22/11/11</t>
  </si>
  <si>
    <t>24/13/13</t>
  </si>
  <si>
    <t>12/11/11</t>
  </si>
  <si>
    <t>14/13/13</t>
  </si>
  <si>
    <t>2</t>
  </si>
  <si>
    <t>31/30/30</t>
  </si>
  <si>
    <t>23/23</t>
  </si>
  <si>
    <t>2.1</t>
  </si>
  <si>
    <t>05-08地块电梯安装清单投标报价明细表</t>
  </si>
  <si>
    <t>05-09地块电梯供货清单投标报价明细表</t>
  </si>
  <si>
    <t>2栋A座</t>
  </si>
  <si>
    <t>2栋B座</t>
  </si>
  <si>
    <t>2栋C座</t>
  </si>
  <si>
    <t>2栋裙房</t>
  </si>
  <si>
    <t>A-KT-1</t>
  </si>
  <si>
    <t>A-KT-2/A-KT-3</t>
  </si>
  <si>
    <t>B-KT-1/B-KT-3</t>
  </si>
  <si>
    <t>B-KT-2</t>
  </si>
  <si>
    <t>C-KT-1</t>
  </si>
  <si>
    <t>C-KT-2/C-KT-3</t>
  </si>
  <si>
    <t>C-XT-1</t>
  </si>
  <si>
    <t>Q-KT-1</t>
  </si>
  <si>
    <t>Q-KT-2</t>
  </si>
  <si>
    <t>客梯/消防梯</t>
  </si>
  <si>
    <t>-2~14</t>
  </si>
  <si>
    <t>-2~5</t>
  </si>
  <si>
    <t>16/16/16</t>
  </si>
  <si>
    <t>16/（15）16/16</t>
  </si>
  <si>
    <t>16/15/17</t>
  </si>
  <si>
    <t>7/7/7</t>
  </si>
  <si>
    <t>临时机房设置(暂定按2层看样板，停靠-1F、首层、地上看样板1层）</t>
  </si>
  <si>
    <t>05-09地块电梯安装清单投标报价明细表</t>
  </si>
  <si>
    <t>07-02地块电梯供货清单投标报价明细表</t>
  </si>
  <si>
    <t>1栋A座</t>
  </si>
  <si>
    <t>1栋B座</t>
  </si>
  <si>
    <t>B-KT-1</t>
  </si>
  <si>
    <t>B-KT-2/B-KT-3</t>
  </si>
  <si>
    <t>B-KT-4</t>
  </si>
  <si>
    <t>B-KT-5/B-KT-6</t>
  </si>
  <si>
    <t>-2~13</t>
  </si>
  <si>
    <t>15/15/15</t>
  </si>
  <si>
    <t>04-07地块电梯供货清单投标报价明细表</t>
  </si>
  <si>
    <t>2栋三单元</t>
  </si>
  <si>
    <t>宿舍</t>
  </si>
  <si>
    <t>DT1-1</t>
  </si>
  <si>
    <t>DT1-2/DT1-3</t>
  </si>
  <si>
    <t>DT2-1</t>
  </si>
  <si>
    <t>DT2-2/DT2-3</t>
  </si>
  <si>
    <t>DT3-1</t>
  </si>
  <si>
    <t>DT3-2/DT3-3</t>
  </si>
  <si>
    <t>A1-DT-1</t>
  </si>
  <si>
    <t>A1-DT-2</t>
  </si>
  <si>
    <t>A1-DT-3</t>
  </si>
  <si>
    <t>A1-DT-4</t>
  </si>
  <si>
    <t>A1-DT-5</t>
  </si>
  <si>
    <t>A1-DT-6</t>
  </si>
  <si>
    <t>A1-DT-7</t>
  </si>
  <si>
    <t>A1-DT-8</t>
  </si>
  <si>
    <t>A1-DT-9</t>
  </si>
  <si>
    <t>A1-DT-10</t>
  </si>
  <si>
    <t>A1-DT-11</t>
  </si>
  <si>
    <t>A1-DT-12</t>
  </si>
  <si>
    <t>客梯 兼消防电梯</t>
  </si>
  <si>
    <t>客梯兼担架电梯兼无障碍电梯</t>
  </si>
  <si>
    <t>1~11</t>
  </si>
  <si>
    <t xml:space="preserve"> -1~32</t>
  </si>
  <si>
    <t>11/11/11</t>
  </si>
  <si>
    <t>14/14/14</t>
  </si>
  <si>
    <t>04-07地块电梯安装清单投标报价明细表</t>
  </si>
  <si>
    <t>04-08地块电梯供货清单投标报价明细表</t>
  </si>
  <si>
    <t>3栋三单元</t>
  </si>
  <si>
    <t>3栋四单元</t>
  </si>
  <si>
    <t>3栋五单元</t>
  </si>
  <si>
    <t>3栋裙房</t>
  </si>
  <si>
    <t>04-DT1</t>
  </si>
  <si>
    <t>04-DT2/04-DT3</t>
  </si>
  <si>
    <t>05-DT1</t>
  </si>
  <si>
    <t>05-DT2/05-DT3</t>
  </si>
  <si>
    <t>06-DT1</t>
  </si>
  <si>
    <t>06-DT2/06-DT3</t>
  </si>
  <si>
    <t>07-DT1</t>
  </si>
  <si>
    <t>07-DT2/07-DT3</t>
  </si>
  <si>
    <t>08-DT1</t>
  </si>
  <si>
    <t>08-DT2/08-DT3</t>
  </si>
  <si>
    <t>1~13</t>
  </si>
  <si>
    <t>1~15</t>
  </si>
  <si>
    <t>-1~14</t>
  </si>
  <si>
    <t>-1~15</t>
  </si>
  <si>
    <t>13/13/13</t>
  </si>
  <si>
    <t>5/5/5</t>
  </si>
  <si>
    <t>04-08地块电梯安装清单投标报价明细表</t>
  </si>
  <si>
    <t>扶梯报价明细表</t>
  </si>
  <si>
    <t xml:space="preserve">          
              梯种
   项目
</t>
  </si>
  <si>
    <t>08-03扶梯</t>
  </si>
  <si>
    <t>05-06扶梯</t>
  </si>
  <si>
    <t>05-08扶梯</t>
  </si>
  <si>
    <t>电梯编号</t>
  </si>
  <si>
    <t>FT-01（预留）</t>
  </si>
  <si>
    <t>FT-02（预留）</t>
  </si>
  <si>
    <t>1-FT-01</t>
  </si>
  <si>
    <t>2-FT-01</t>
  </si>
  <si>
    <t>5-FT-01</t>
  </si>
  <si>
    <t>6-FT-01</t>
  </si>
  <si>
    <t>电梯用途</t>
  </si>
  <si>
    <t>扶梯</t>
  </si>
  <si>
    <t>室内/室外</t>
  </si>
  <si>
    <t>室外</t>
  </si>
  <si>
    <t>电梯数量（台）</t>
  </si>
  <si>
    <t>额定速度（m/s）</t>
  </si>
  <si>
    <t>提升高度(mm)</t>
  </si>
  <si>
    <t>梯级宽度(mm)</t>
  </si>
  <si>
    <t>安装水平距离（mm）</t>
  </si>
  <si>
    <t>扶梯角度</t>
  </si>
  <si>
    <t>30度</t>
  </si>
  <si>
    <t>水平梯级</t>
  </si>
  <si>
    <t>一、厂家标准功能配置基价（元/台）</t>
  </si>
  <si>
    <t>提升高度每增减0.1m的费用（含税）（元/台）（扶梯长度增减费用均包含在内）</t>
  </si>
  <si>
    <r>
      <rPr>
        <b/>
        <sz val="9"/>
        <rFont val="宋体"/>
        <charset val="134"/>
      </rPr>
      <t>元</t>
    </r>
    <r>
      <rPr>
        <b/>
        <sz val="9"/>
        <rFont val="Arial"/>
        <charset val="134"/>
      </rPr>
      <t>/0.1m</t>
    </r>
  </si>
  <si>
    <t xml:space="preserve">          
                   梯种
   项目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</si>
</sst>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_ "/>
    <numFmt numFmtId="179" formatCode="0.00_);[Red]\(0.00\)"/>
    <numFmt numFmtId="180" formatCode="0.0"/>
    <numFmt numFmtId="181" formatCode="yy/m/d"/>
    <numFmt numFmtId="182" formatCode="0.0_ "/>
    <numFmt numFmtId="183" formatCode="0.00_ "/>
    <numFmt numFmtId="184" formatCode="yyyy/m/d;@"/>
    <numFmt numFmtId="185" formatCode="0;[Red]0"/>
  </numFmts>
  <fonts count="63">
    <font>
      <sz val="12"/>
      <name val="宋体"/>
      <charset val="134"/>
    </font>
    <font>
      <sz val="9"/>
      <name val="宋体"/>
      <charset val="134"/>
    </font>
    <font>
      <sz val="10"/>
      <color theme="1"/>
      <name val="宋体"/>
      <charset val="134"/>
      <scheme val="minor"/>
    </font>
    <font>
      <b/>
      <sz val="18"/>
      <name val="宋体"/>
      <charset val="134"/>
    </font>
    <font>
      <b/>
      <sz val="9"/>
      <name val="宋体"/>
      <charset val="134"/>
    </font>
    <font>
      <sz val="9"/>
      <color theme="1"/>
      <name val="宋体"/>
      <charset val="134"/>
      <scheme val="minor"/>
    </font>
    <font>
      <sz val="9"/>
      <name val="宋体"/>
      <charset val="134"/>
      <scheme val="minor"/>
    </font>
    <font>
      <b/>
      <sz val="9"/>
      <color theme="1"/>
      <name val="宋体"/>
      <charset val="134"/>
      <scheme val="minor"/>
    </font>
    <font>
      <b/>
      <sz val="9"/>
      <name val="Arial"/>
      <charset val="134"/>
    </font>
    <font>
      <sz val="9"/>
      <color rgb="FFFF0000"/>
      <name val="宋体"/>
      <charset val="134"/>
      <scheme val="minor"/>
    </font>
    <font>
      <sz val="10"/>
      <name val="宋体"/>
      <charset val="134"/>
    </font>
    <font>
      <sz val="9"/>
      <color theme="1"/>
      <name val="宋体"/>
      <charset val="134"/>
    </font>
    <font>
      <b/>
      <sz val="10"/>
      <name val="宋体"/>
      <charset val="134"/>
    </font>
    <font>
      <b/>
      <sz val="10"/>
      <name val="宋体"/>
      <charset val="134"/>
      <scheme val="minor"/>
    </font>
    <font>
      <sz val="12"/>
      <name val="微软雅黑"/>
      <charset val="134"/>
    </font>
    <font>
      <sz val="20"/>
      <name val="微软雅黑"/>
      <charset val="134"/>
    </font>
    <font>
      <sz val="10"/>
      <name val="微软雅黑"/>
      <charset val="134"/>
    </font>
    <font>
      <sz val="10"/>
      <color rgb="FF000000"/>
      <name val="微软雅黑"/>
      <charset val="134"/>
    </font>
    <font>
      <b/>
      <sz val="10"/>
      <color theme="1"/>
      <name val="宋体"/>
      <charset val="134"/>
      <scheme val="minor"/>
    </font>
    <font>
      <b/>
      <sz val="10"/>
      <name val="Arial"/>
      <charset val="134"/>
    </font>
    <font>
      <sz val="12"/>
      <color rgb="FF000000"/>
      <name val="微软雅黑"/>
      <charset val="134"/>
    </font>
    <font>
      <sz val="10"/>
      <name val="等线"/>
      <charset val="134"/>
    </font>
    <font>
      <sz val="10"/>
      <color theme="1"/>
      <name val="微软雅黑"/>
      <charset val="134"/>
    </font>
    <font>
      <sz val="20"/>
      <name val="微软雅黑"/>
      <charset val="0"/>
    </font>
    <font>
      <sz val="10"/>
      <name val="微软雅黑"/>
      <charset val="0"/>
    </font>
    <font>
      <sz val="11"/>
      <name val="宋体"/>
      <charset val="134"/>
    </font>
    <font>
      <sz val="11"/>
      <color theme="1"/>
      <name val="宋体"/>
      <charset val="134"/>
      <scheme val="minor"/>
    </font>
    <font>
      <b/>
      <sz val="10"/>
      <color rgb="FFFF0000"/>
      <name val="宋体"/>
      <charset val="134"/>
    </font>
    <font>
      <b/>
      <sz val="11"/>
      <color theme="1"/>
      <name val="宋体"/>
      <charset val="134"/>
      <scheme val="minor"/>
    </font>
    <font>
      <sz val="16"/>
      <color theme="1"/>
      <name val="宋体"/>
      <charset val="134"/>
      <scheme val="minor"/>
    </font>
    <font>
      <sz val="14"/>
      <color theme="1"/>
      <name val="宋体"/>
      <charset val="134"/>
      <scheme val="minor"/>
    </font>
    <font>
      <sz val="9"/>
      <name val="仿宋_GB2312"/>
      <charset val="134"/>
    </font>
    <font>
      <b/>
      <sz val="11"/>
      <color rgb="FFFF0000"/>
      <name val="宋体"/>
      <charset val="134"/>
      <scheme val="minor"/>
    </font>
    <font>
      <sz val="11"/>
      <color rgb="FFFF0000"/>
      <name val="宋体"/>
      <charset val="134"/>
      <scheme val="minor"/>
    </font>
    <font>
      <sz val="15"/>
      <name val="宋体"/>
      <charset val="134"/>
    </font>
    <font>
      <u/>
      <sz val="16"/>
      <name val="宋体"/>
      <charset val="134"/>
    </font>
    <font>
      <b/>
      <sz val="2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微软雅黑"/>
      <charset val="134"/>
    </font>
    <font>
      <sz val="9"/>
      <color indexed="8"/>
      <name val="微软雅黑"/>
      <charset val="134"/>
    </font>
    <font>
      <sz val="10"/>
      <color theme="1"/>
      <name val="华文细黑"/>
      <charset val="134"/>
    </font>
    <font>
      <sz val="10"/>
      <color rgb="FFFF0000"/>
      <name val="宋体"/>
      <charset val="134"/>
    </font>
    <font>
      <u/>
      <sz val="15"/>
      <name val="宋体"/>
      <charset val="134"/>
    </font>
    <font>
      <u/>
      <sz val="11"/>
      <color theme="1"/>
      <name val="宋体"/>
      <charset val="134"/>
      <scheme val="minor"/>
    </font>
    <font>
      <b/>
      <sz val="10"/>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34">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diagonalDown="1">
      <left style="thin">
        <color auto="1"/>
      </left>
      <right style="thin">
        <color auto="1"/>
      </right>
      <top style="medium">
        <color auto="1"/>
      </top>
      <bottom style="thin">
        <color auto="1"/>
      </bottom>
      <diagonal style="thin">
        <color auto="1"/>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0"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6" borderId="26"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7" applyNumberFormat="0" applyFill="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4" fillId="0" borderId="0" applyNumberFormat="0" applyFill="0" applyBorder="0" applyAlignment="0" applyProtection="0">
      <alignment vertical="center"/>
    </xf>
    <xf numFmtId="0" fontId="45" fillId="7" borderId="29" applyNumberFormat="0" applyAlignment="0" applyProtection="0">
      <alignment vertical="center"/>
    </xf>
    <xf numFmtId="0" fontId="46" fillId="8" borderId="30" applyNumberFormat="0" applyAlignment="0" applyProtection="0">
      <alignment vertical="center"/>
    </xf>
    <xf numFmtId="0" fontId="47" fillId="8" borderId="29" applyNumberFormat="0" applyAlignment="0" applyProtection="0">
      <alignment vertical="center"/>
    </xf>
    <xf numFmtId="0" fontId="48" fillId="9" borderId="31" applyNumberFormat="0" applyAlignment="0" applyProtection="0">
      <alignment vertical="center"/>
    </xf>
    <xf numFmtId="0" fontId="49" fillId="0" borderId="32" applyNumberFormat="0" applyFill="0" applyAlignment="0" applyProtection="0">
      <alignment vertical="center"/>
    </xf>
    <xf numFmtId="0" fontId="50" fillId="0" borderId="33" applyNumberFormat="0" applyFill="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5" fillId="5"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5" fillId="4" borderId="0" applyNumberFormat="0" applyBorder="0" applyAlignment="0" applyProtection="0">
      <alignment vertical="center"/>
    </xf>
    <xf numFmtId="0" fontId="54" fillId="34" borderId="0" applyNumberFormat="0" applyBorder="0" applyAlignment="0" applyProtection="0">
      <alignment vertical="center"/>
    </xf>
    <xf numFmtId="0" fontId="56" fillId="0" borderId="0">
      <alignment vertical="center"/>
    </xf>
    <xf numFmtId="0" fontId="0" fillId="0" borderId="0">
      <alignment vertical="center"/>
    </xf>
    <xf numFmtId="0" fontId="5" fillId="0" borderId="0"/>
    <xf numFmtId="0" fontId="0" fillId="0" borderId="0"/>
    <xf numFmtId="0" fontId="0" fillId="0" borderId="0">
      <alignment vertical="center"/>
    </xf>
    <xf numFmtId="43" fontId="56" fillId="0" borderId="0" applyFont="0" applyFill="0" applyBorder="0" applyAlignment="0" applyProtection="0">
      <alignment vertical="center"/>
    </xf>
    <xf numFmtId="43" fontId="57" fillId="0" borderId="0" applyFont="0" applyFill="0" applyBorder="0" applyAlignment="0" applyProtection="0">
      <alignment vertical="center"/>
    </xf>
    <xf numFmtId="43" fontId="58" fillId="0" borderId="0" applyFont="0" applyFill="0" applyBorder="0" applyAlignment="0" applyProtection="0">
      <alignment vertical="center"/>
    </xf>
    <xf numFmtId="43" fontId="0" fillId="0" borderId="0" applyFont="0" applyFill="0" applyBorder="0" applyAlignment="0" applyProtection="0"/>
  </cellStyleXfs>
  <cellXfs count="206">
    <xf numFmtId="0" fontId="0" fillId="0" borderId="0" xfId="0">
      <alignment vertical="center"/>
    </xf>
    <xf numFmtId="0" fontId="1" fillId="2" borderId="0" xfId="50" applyFont="1" applyFill="1" applyAlignment="1"/>
    <xf numFmtId="0" fontId="0" fillId="2" borderId="0" xfId="50" applyFill="1" applyAlignment="1" applyProtection="1">
      <alignment horizontal="center"/>
      <protection locked="0"/>
    </xf>
    <xf numFmtId="0" fontId="2" fillId="2" borderId="0" xfId="50" applyFont="1" applyFill="1" applyAlignment="1" applyProtection="1">
      <alignment horizontal="center"/>
      <protection locked="0"/>
    </xf>
    <xf numFmtId="0" fontId="0" fillId="2" borderId="0" xfId="50" applyFill="1" applyAlignment="1" applyProtection="1">
      <protection locked="0"/>
    </xf>
    <xf numFmtId="0" fontId="0" fillId="2" borderId="0" xfId="50" applyFill="1" applyAlignment="1"/>
    <xf numFmtId="0" fontId="3" fillId="2" borderId="1" xfId="50" applyFont="1" applyFill="1" applyBorder="1" applyAlignment="1" applyProtection="1">
      <alignment horizontal="center" vertical="center"/>
      <protection locked="0"/>
    </xf>
    <xf numFmtId="0" fontId="1" fillId="2" borderId="2" xfId="50" applyFont="1" applyFill="1" applyBorder="1" applyAlignment="1" applyProtection="1">
      <alignment horizontal="center" vertical="center" wrapText="1"/>
      <protection locked="0"/>
    </xf>
    <xf numFmtId="0" fontId="1" fillId="2" borderId="3" xfId="50" applyFont="1" applyFill="1" applyBorder="1" applyAlignment="1" applyProtection="1">
      <alignment horizontal="center" vertical="center" wrapText="1"/>
      <protection locked="0"/>
    </xf>
    <xf numFmtId="0" fontId="1" fillId="2" borderId="4" xfId="50" applyFont="1" applyFill="1" applyBorder="1" applyAlignment="1" applyProtection="1">
      <alignment horizontal="left" vertical="center" wrapText="1"/>
      <protection locked="0"/>
    </xf>
    <xf numFmtId="0" fontId="1" fillId="2" borderId="5" xfId="50" applyFont="1" applyFill="1" applyBorder="1" applyAlignment="1" applyProtection="1">
      <alignment horizontal="center" vertical="center" wrapText="1"/>
      <protection locked="0"/>
    </xf>
    <xf numFmtId="0" fontId="1" fillId="2" borderId="6" xfId="50" applyFont="1" applyFill="1" applyBorder="1" applyAlignment="1" applyProtection="1">
      <alignment horizontal="center" vertical="center" wrapText="1"/>
      <protection locked="0"/>
    </xf>
    <xf numFmtId="0" fontId="4" fillId="2" borderId="7" xfId="50" applyFont="1" applyFill="1" applyBorder="1" applyAlignment="1" applyProtection="1">
      <alignment horizontal="center" vertical="center" wrapText="1"/>
      <protection locked="0"/>
    </xf>
    <xf numFmtId="0" fontId="4" fillId="2" borderId="0" xfId="50" applyFont="1" applyFill="1" applyAlignment="1" applyProtection="1">
      <alignment horizontal="center" vertical="center" wrapText="1"/>
      <protection locked="0"/>
    </xf>
    <xf numFmtId="0" fontId="4" fillId="2" borderId="8" xfId="50" applyFont="1" applyFill="1" applyBorder="1" applyAlignment="1" applyProtection="1">
      <alignment horizontal="center" vertical="center" wrapText="1"/>
      <protection locked="0"/>
    </xf>
    <xf numFmtId="0" fontId="1" fillId="2" borderId="9" xfId="50" applyFont="1" applyFill="1" applyBorder="1" applyAlignment="1" applyProtection="1">
      <alignment horizontal="center" vertical="center" wrapText="1"/>
      <protection locked="0"/>
    </xf>
    <xf numFmtId="0" fontId="5" fillId="2" borderId="9" xfId="50" applyFont="1" applyFill="1" applyBorder="1" applyAlignment="1" applyProtection="1">
      <alignment horizontal="center" vertical="center" wrapText="1"/>
      <protection locked="0"/>
    </xf>
    <xf numFmtId="0" fontId="6" fillId="2" borderId="9" xfId="52" applyFont="1" applyFill="1" applyBorder="1" applyAlignment="1" applyProtection="1">
      <alignment horizontal="center" vertical="center" wrapText="1"/>
      <protection locked="0"/>
    </xf>
    <xf numFmtId="0" fontId="6" fillId="3" borderId="9" xfId="52" applyFont="1" applyFill="1" applyBorder="1" applyAlignment="1" applyProtection="1">
      <alignment horizontal="center" vertical="center" wrapText="1"/>
      <protection locked="0"/>
    </xf>
    <xf numFmtId="176" fontId="5" fillId="3" borderId="9" xfId="50" applyNumberFormat="1" applyFont="1" applyFill="1" applyBorder="1" applyAlignment="1" applyProtection="1">
      <alignment horizontal="center" vertical="center" wrapText="1"/>
      <protection locked="0"/>
    </xf>
    <xf numFmtId="176" fontId="5" fillId="2" borderId="9" xfId="50" applyNumberFormat="1" applyFont="1" applyFill="1" applyBorder="1" applyAlignment="1" applyProtection="1">
      <alignment horizontal="center" vertical="center" wrapText="1"/>
      <protection locked="0"/>
    </xf>
    <xf numFmtId="0" fontId="4" fillId="2" borderId="9" xfId="50" applyFont="1" applyFill="1" applyBorder="1" applyAlignment="1" applyProtection="1">
      <alignment horizontal="center" vertical="center" wrapText="1"/>
      <protection locked="0"/>
    </xf>
    <xf numFmtId="0" fontId="1" fillId="3" borderId="9" xfId="50" applyFont="1" applyFill="1" applyBorder="1" applyAlignment="1" applyProtection="1">
      <alignment horizontal="center" vertical="center" wrapText="1"/>
      <protection locked="0"/>
    </xf>
    <xf numFmtId="0" fontId="5" fillId="3" borderId="9" xfId="50" applyFont="1" applyFill="1" applyBorder="1" applyAlignment="1" applyProtection="1">
      <alignment horizontal="center" vertical="center" wrapText="1"/>
      <protection locked="0"/>
    </xf>
    <xf numFmtId="0" fontId="7" fillId="2" borderId="10" xfId="50" applyFont="1" applyFill="1" applyBorder="1" applyAlignment="1" applyProtection="1">
      <alignment horizontal="center" vertical="center" textRotation="255"/>
      <protection locked="0"/>
    </xf>
    <xf numFmtId="0" fontId="1" fillId="3" borderId="9" xfId="50" applyFont="1" applyFill="1" applyBorder="1" applyAlignment="1">
      <alignment horizontal="center" vertical="center"/>
    </xf>
    <xf numFmtId="177" fontId="4" fillId="3" borderId="9" xfId="50" applyNumberFormat="1" applyFont="1" applyFill="1" applyBorder="1" applyAlignment="1">
      <alignment horizontal="center" vertical="center"/>
    </xf>
    <xf numFmtId="0" fontId="1" fillId="2" borderId="11" xfId="50" applyFont="1" applyFill="1" applyBorder="1" applyAlignment="1" applyProtection="1">
      <alignment horizontal="center" vertical="center" wrapText="1"/>
      <protection locked="0"/>
    </xf>
    <xf numFmtId="0" fontId="1" fillId="2" borderId="12" xfId="50" applyFont="1" applyFill="1" applyBorder="1" applyAlignment="1" applyProtection="1">
      <alignment horizontal="center" vertical="center" wrapText="1"/>
      <protection locked="0"/>
    </xf>
    <xf numFmtId="0" fontId="1" fillId="4" borderId="9" xfId="50" applyFont="1" applyFill="1" applyBorder="1" applyAlignment="1">
      <alignment horizontal="center" vertical="center"/>
    </xf>
    <xf numFmtId="177" fontId="8" fillId="4" borderId="9" xfId="50" applyNumberFormat="1" applyFont="1" applyFill="1" applyBorder="1" applyAlignment="1">
      <alignment horizontal="center" vertical="center"/>
    </xf>
    <xf numFmtId="0" fontId="1" fillId="2" borderId="13" xfId="50" applyFont="1" applyFill="1" applyBorder="1" applyAlignment="1" applyProtection="1">
      <alignment horizontal="center" vertical="center" wrapText="1"/>
      <protection locked="0"/>
    </xf>
    <xf numFmtId="0" fontId="1" fillId="2" borderId="14" xfId="50" applyFont="1" applyFill="1" applyBorder="1" applyAlignment="1" applyProtection="1">
      <alignment horizontal="center" vertical="center" wrapText="1"/>
      <protection locked="0"/>
    </xf>
    <xf numFmtId="178" fontId="4" fillId="4" borderId="15" xfId="50" applyNumberFormat="1" applyFont="1" applyFill="1" applyBorder="1" applyAlignment="1">
      <alignment horizontal="center" vertical="center"/>
    </xf>
    <xf numFmtId="177" fontId="8" fillId="4" borderId="15" xfId="50" applyNumberFormat="1" applyFont="1" applyFill="1" applyBorder="1" applyAlignment="1">
      <alignment horizontal="center" vertical="center"/>
    </xf>
    <xf numFmtId="177" fontId="8" fillId="4" borderId="16" xfId="50" applyNumberFormat="1" applyFont="1" applyFill="1" applyBorder="1" applyAlignment="1">
      <alignment horizontal="center" vertical="center"/>
    </xf>
    <xf numFmtId="0" fontId="7" fillId="2" borderId="5" xfId="50" applyFont="1" applyFill="1" applyBorder="1" applyAlignment="1" applyProtection="1">
      <alignment horizontal="center" vertical="center" textRotation="255"/>
      <protection locked="0"/>
    </xf>
    <xf numFmtId="178" fontId="4" fillId="0" borderId="15" xfId="50" applyNumberFormat="1" applyFont="1" applyBorder="1" applyAlignment="1" applyProtection="1">
      <alignment horizontal="center" vertical="center"/>
      <protection locked="0"/>
    </xf>
    <xf numFmtId="177" fontId="8" fillId="3" borderId="15" xfId="50" applyNumberFormat="1" applyFont="1" applyFill="1" applyBorder="1" applyAlignment="1" applyProtection="1">
      <alignment horizontal="center" vertical="center"/>
      <protection locked="0"/>
    </xf>
    <xf numFmtId="0" fontId="5" fillId="2" borderId="17" xfId="50" applyFont="1" applyFill="1" applyBorder="1" applyAlignment="1" applyProtection="1">
      <alignment horizontal="center" vertical="center" wrapText="1"/>
      <protection locked="0"/>
    </xf>
    <xf numFmtId="0" fontId="1" fillId="2" borderId="0" xfId="50" applyFont="1" applyFill="1" applyAlignment="1" applyProtection="1">
      <protection locked="0"/>
    </xf>
    <xf numFmtId="0" fontId="5" fillId="2" borderId="18" xfId="50" applyFont="1" applyFill="1" applyBorder="1" applyAlignment="1" applyProtection="1">
      <alignment horizontal="center" vertical="center" wrapText="1"/>
      <protection locked="0"/>
    </xf>
    <xf numFmtId="0" fontId="5" fillId="2" borderId="19" xfId="50" applyFont="1" applyFill="1" applyBorder="1" applyAlignment="1" applyProtection="1">
      <alignment horizontal="center" vertical="center" wrapText="1"/>
      <protection locked="0"/>
    </xf>
    <xf numFmtId="0" fontId="9" fillId="3" borderId="19" xfId="50" applyFont="1" applyFill="1" applyBorder="1" applyAlignment="1" applyProtection="1">
      <alignment horizontal="center" vertical="center" wrapText="1"/>
      <protection locked="0"/>
    </xf>
    <xf numFmtId="0" fontId="9" fillId="4" borderId="19" xfId="50" applyFont="1" applyFill="1" applyBorder="1" applyAlignment="1" applyProtection="1">
      <alignment horizontal="center" vertical="center" wrapText="1"/>
      <protection locked="0"/>
    </xf>
    <xf numFmtId="178" fontId="8" fillId="4" borderId="9" xfId="50" applyNumberFormat="1" applyFont="1" applyFill="1" applyBorder="1" applyAlignment="1">
      <alignment horizontal="center" vertical="center"/>
    </xf>
    <xf numFmtId="0" fontId="7" fillId="2" borderId="20" xfId="50" applyFont="1" applyFill="1" applyBorder="1" applyAlignment="1" applyProtection="1">
      <alignment horizontal="center" vertical="center" textRotation="255"/>
      <protection locked="0"/>
    </xf>
    <xf numFmtId="0" fontId="10" fillId="0" borderId="5" xfId="50" applyFont="1" applyBorder="1" applyAlignment="1" applyProtection="1">
      <alignment horizontal="center" vertical="center" wrapText="1"/>
      <protection locked="0"/>
    </xf>
    <xf numFmtId="179" fontId="5" fillId="3" borderId="9" xfId="50" applyNumberFormat="1" applyFont="1" applyFill="1" applyBorder="1" applyAlignment="1" applyProtection="1">
      <alignment horizontal="center" vertical="center" wrapText="1"/>
      <protection locked="0"/>
    </xf>
    <xf numFmtId="0" fontId="10" fillId="2" borderId="9" xfId="50" applyFont="1" applyFill="1" applyBorder="1" applyAlignment="1" applyProtection="1">
      <alignment horizontal="center" vertical="center" wrapText="1"/>
      <protection locked="0"/>
    </xf>
    <xf numFmtId="4" fontId="11" fillId="3" borderId="9" xfId="50" applyNumberFormat="1" applyFont="1" applyFill="1" applyBorder="1" applyAlignment="1" applyProtection="1">
      <alignment horizontal="center" vertical="center" wrapText="1"/>
      <protection locked="0"/>
    </xf>
    <xf numFmtId="0" fontId="12" fillId="2" borderId="9" xfId="50" applyFont="1" applyFill="1" applyBorder="1" applyAlignment="1">
      <alignment horizontal="center" vertical="center" wrapText="1"/>
    </xf>
    <xf numFmtId="179" fontId="12" fillId="2" borderId="9" xfId="50" applyNumberFormat="1" applyFont="1" applyFill="1" applyBorder="1" applyAlignment="1">
      <alignment horizontal="center" vertical="center"/>
    </xf>
    <xf numFmtId="0" fontId="1" fillId="2" borderId="7" xfId="50" applyFont="1" applyFill="1" applyBorder="1" applyAlignment="1" applyProtection="1">
      <alignment horizontal="center" vertical="center" wrapText="1"/>
      <protection locked="0"/>
    </xf>
    <xf numFmtId="0" fontId="1" fillId="2" borderId="8" xfId="50" applyFont="1" applyFill="1" applyBorder="1" applyAlignment="1" applyProtection="1">
      <alignment horizontal="center" vertical="center" wrapText="1"/>
      <protection locked="0"/>
    </xf>
    <xf numFmtId="0" fontId="13" fillId="2" borderId="9" xfId="50" applyFont="1" applyFill="1" applyBorder="1" applyAlignment="1">
      <alignment horizontal="center" vertical="center"/>
    </xf>
    <xf numFmtId="178" fontId="8" fillId="4" borderId="15" xfId="50" applyNumberFormat="1" applyFont="1" applyFill="1" applyBorder="1" applyAlignment="1">
      <alignment horizontal="center" vertical="center"/>
    </xf>
    <xf numFmtId="0" fontId="4" fillId="2" borderId="9" xfId="50" applyFont="1" applyFill="1" applyBorder="1" applyAlignment="1">
      <alignment horizontal="center" vertical="center"/>
    </xf>
    <xf numFmtId="177" fontId="8" fillId="2" borderId="9" xfId="50" applyNumberFormat="1" applyFont="1" applyFill="1" applyBorder="1" applyAlignment="1">
      <alignment horizontal="center" vertical="center"/>
    </xf>
    <xf numFmtId="0" fontId="4" fillId="2" borderId="9" xfId="50" applyFont="1" applyFill="1" applyBorder="1" applyAlignment="1">
      <alignment vertical="center" wrapText="1"/>
    </xf>
    <xf numFmtId="177" fontId="4" fillId="2" borderId="19" xfId="50" applyNumberFormat="1" applyFont="1" applyFill="1" applyBorder="1" applyAlignment="1">
      <alignment horizontal="center" vertical="center"/>
    </xf>
    <xf numFmtId="0" fontId="14" fillId="0" borderId="0" xfId="0" applyFont="1" applyAlignment="1">
      <alignment vertical="center" wrapText="1"/>
    </xf>
    <xf numFmtId="0" fontId="14" fillId="0" borderId="0" xfId="0" applyFont="1">
      <alignment vertical="center"/>
    </xf>
    <xf numFmtId="0" fontId="15" fillId="0" borderId="21"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6" fillId="0" borderId="9" xfId="0" applyFont="1" applyBorder="1" applyAlignment="1" applyProtection="1">
      <alignment horizontal="center" vertical="center" wrapText="1"/>
      <protection locked="0"/>
    </xf>
    <xf numFmtId="0" fontId="17"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9" xfId="0"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180" fontId="16" fillId="0" borderId="9" xfId="0" applyNumberFormat="1" applyFont="1" applyFill="1" applyBorder="1" applyAlignment="1">
      <alignment horizontal="center" vertical="center" wrapText="1"/>
    </xf>
    <xf numFmtId="0" fontId="12" fillId="2" borderId="5" xfId="50" applyFont="1" applyFill="1" applyBorder="1" applyAlignment="1" applyProtection="1">
      <alignment horizontal="center" vertical="center" wrapText="1"/>
      <protection locked="0"/>
    </xf>
    <xf numFmtId="0" fontId="10" fillId="2" borderId="5" xfId="50" applyFont="1" applyFill="1" applyBorder="1" applyAlignment="1" applyProtection="1">
      <alignment horizontal="center" vertical="center" wrapText="1"/>
      <protection locked="0"/>
    </xf>
    <xf numFmtId="0" fontId="2" fillId="3" borderId="5" xfId="50" applyFont="1" applyFill="1" applyBorder="1" applyAlignment="1" applyProtection="1">
      <alignment horizontal="center" vertical="center" wrapText="1"/>
      <protection locked="0"/>
    </xf>
    <xf numFmtId="0" fontId="18" fillId="2" borderId="10" xfId="50" applyFont="1" applyFill="1" applyBorder="1" applyAlignment="1" applyProtection="1">
      <alignment horizontal="center" vertical="center" textRotation="255"/>
      <protection locked="0"/>
    </xf>
    <xf numFmtId="179" fontId="10" fillId="3" borderId="9" xfId="50" applyNumberFormat="1" applyFont="1" applyFill="1" applyBorder="1" applyAlignment="1" applyProtection="1">
      <alignment horizontal="center" vertical="center"/>
      <protection locked="0"/>
    </xf>
    <xf numFmtId="0" fontId="10" fillId="2" borderId="11" xfId="50" applyFont="1" applyFill="1" applyBorder="1" applyAlignment="1" applyProtection="1">
      <alignment horizontal="center" vertical="center" wrapText="1"/>
      <protection locked="0"/>
    </xf>
    <xf numFmtId="0" fontId="10" fillId="2" borderId="12" xfId="50" applyFont="1" applyFill="1" applyBorder="1" applyAlignment="1" applyProtection="1">
      <alignment horizontal="center" vertical="center" wrapText="1"/>
      <protection locked="0"/>
    </xf>
    <xf numFmtId="0" fontId="10" fillId="4" borderId="9" xfId="50" applyFont="1" applyFill="1" applyBorder="1" applyAlignment="1" applyProtection="1">
      <alignment horizontal="center" vertical="center"/>
      <protection locked="0"/>
    </xf>
    <xf numFmtId="179" fontId="19" fillId="4" borderId="9" xfId="50" applyNumberFormat="1" applyFont="1" applyFill="1" applyBorder="1" applyAlignment="1">
      <alignment horizontal="center" vertical="center"/>
    </xf>
    <xf numFmtId="0" fontId="10" fillId="2" borderId="13" xfId="50" applyFont="1" applyFill="1" applyBorder="1" applyAlignment="1" applyProtection="1">
      <alignment horizontal="center" vertical="center" wrapText="1"/>
      <protection locked="0"/>
    </xf>
    <xf numFmtId="0" fontId="10" fillId="2" borderId="14" xfId="50" applyFont="1" applyFill="1" applyBorder="1" applyAlignment="1" applyProtection="1">
      <alignment horizontal="center" vertical="center" wrapText="1"/>
      <protection locked="0"/>
    </xf>
    <xf numFmtId="178" fontId="12" fillId="4" borderId="16" xfId="50" applyNumberFormat="1" applyFont="1" applyFill="1" applyBorder="1" applyAlignment="1">
      <alignment horizontal="center" vertical="center"/>
    </xf>
    <xf numFmtId="179" fontId="19" fillId="4" borderId="15" xfId="50" applyNumberFormat="1" applyFont="1" applyFill="1" applyBorder="1" applyAlignment="1">
      <alignment horizontal="center" vertical="center"/>
    </xf>
    <xf numFmtId="179" fontId="19" fillId="4" borderId="16" xfId="50" applyNumberFormat="1" applyFont="1" applyFill="1" applyBorder="1" applyAlignment="1">
      <alignment horizontal="center" vertical="center"/>
    </xf>
    <xf numFmtId="0" fontId="10" fillId="2" borderId="24" xfId="50" applyFont="1" applyFill="1" applyBorder="1" applyAlignment="1" applyProtection="1">
      <alignment horizontal="center" vertical="center" wrapText="1"/>
      <protection locked="0"/>
    </xf>
    <xf numFmtId="179" fontId="14" fillId="3" borderId="9" xfId="0" applyNumberFormat="1" applyFont="1" applyFill="1" applyBorder="1" applyProtection="1">
      <alignment vertical="center"/>
      <protection locked="0"/>
    </xf>
    <xf numFmtId="0" fontId="18" fillId="2" borderId="5" xfId="50" applyFont="1" applyFill="1" applyBorder="1" applyAlignment="1" applyProtection="1">
      <alignment horizontal="center" vertical="center" textRotation="255"/>
      <protection locked="0"/>
    </xf>
    <xf numFmtId="181" fontId="14" fillId="0" borderId="0" xfId="0" applyNumberFormat="1" applyFont="1">
      <alignment vertical="center"/>
    </xf>
    <xf numFmtId="0" fontId="9" fillId="3" borderId="5" xfId="50" applyFont="1" applyFill="1" applyBorder="1" applyAlignment="1" applyProtection="1">
      <alignment horizontal="center" vertical="center" wrapText="1"/>
      <protection locked="0"/>
    </xf>
    <xf numFmtId="0" fontId="9" fillId="4" borderId="5" xfId="50" applyFont="1" applyFill="1" applyBorder="1" applyAlignment="1" applyProtection="1">
      <alignment horizontal="center" vertical="center" wrapText="1"/>
      <protection locked="0"/>
    </xf>
    <xf numFmtId="0" fontId="10" fillId="2" borderId="6" xfId="50" applyFont="1" applyFill="1" applyBorder="1" applyAlignment="1" applyProtection="1">
      <alignment horizontal="center" vertical="center" wrapText="1"/>
      <protection locked="0"/>
    </xf>
    <xf numFmtId="179" fontId="2" fillId="3" borderId="5" xfId="50" applyNumberFormat="1" applyFont="1" applyFill="1" applyBorder="1" applyAlignment="1" applyProtection="1">
      <alignment horizontal="center" vertical="center" wrapText="1"/>
      <protection locked="0"/>
    </xf>
    <xf numFmtId="0" fontId="18" fillId="2" borderId="9" xfId="50" applyFont="1" applyFill="1" applyBorder="1" applyAlignment="1" applyProtection="1">
      <alignment horizontal="center" vertical="center" textRotation="255"/>
      <protection locked="0"/>
    </xf>
    <xf numFmtId="0" fontId="10" fillId="0" borderId="9" xfId="50" applyFont="1" applyBorder="1" applyAlignment="1" applyProtection="1">
      <alignment horizontal="center" vertical="center" wrapText="1"/>
      <protection locked="0"/>
    </xf>
    <xf numFmtId="179" fontId="2" fillId="3" borderId="9" xfId="50" applyNumberFormat="1" applyFont="1" applyFill="1" applyBorder="1" applyAlignment="1" applyProtection="1">
      <alignment horizontal="center" vertical="center" wrapText="1"/>
      <protection locked="0"/>
    </xf>
    <xf numFmtId="179" fontId="2" fillId="3" borderId="9" xfId="50" applyNumberFormat="1" applyFont="1" applyFill="1" applyBorder="1" applyAlignment="1" applyProtection="1">
      <alignment horizontal="center" vertical="center"/>
      <protection locked="0"/>
    </xf>
    <xf numFmtId="178" fontId="19" fillId="4" borderId="15" xfId="50" applyNumberFormat="1" applyFont="1" applyFill="1" applyBorder="1" applyAlignment="1">
      <alignment horizontal="center" vertical="center"/>
    </xf>
    <xf numFmtId="0" fontId="12" fillId="2" borderId="9" xfId="50" applyFont="1" applyFill="1" applyBorder="1" applyAlignment="1">
      <alignment horizontal="center" vertical="center"/>
    </xf>
    <xf numFmtId="179" fontId="19" fillId="2" borderId="9" xfId="50" applyNumberFormat="1" applyFont="1" applyFill="1" applyBorder="1" applyAlignment="1">
      <alignment horizontal="center" vertical="center"/>
    </xf>
    <xf numFmtId="179" fontId="2" fillId="3" borderId="5" xfId="50" applyNumberFormat="1" applyFont="1" applyFill="1" applyBorder="1" applyAlignment="1" applyProtection="1">
      <alignment horizontal="center" vertical="center"/>
      <protection locked="0"/>
    </xf>
    <xf numFmtId="179" fontId="14" fillId="3" borderId="5" xfId="0" applyNumberFormat="1" applyFont="1" applyFill="1" applyBorder="1" applyProtection="1">
      <alignment vertical="center"/>
      <protection locked="0"/>
    </xf>
    <xf numFmtId="179" fontId="14" fillId="3" borderId="5" xfId="0" applyNumberFormat="1" applyFont="1" applyFill="1" applyBorder="1" applyAlignment="1" applyProtection="1">
      <alignment horizontal="center" vertical="center"/>
      <protection locked="0"/>
    </xf>
    <xf numFmtId="0" fontId="16" fillId="0" borderId="5" xfId="0" applyFont="1" applyBorder="1" applyAlignment="1" applyProtection="1">
      <alignment horizontal="center" vertical="center" wrapText="1"/>
      <protection locked="0"/>
    </xf>
    <xf numFmtId="0" fontId="16" fillId="0" borderId="22" xfId="0" applyFont="1" applyFill="1" applyBorder="1" applyAlignment="1">
      <alignment horizontal="center" vertical="center" wrapText="1"/>
    </xf>
    <xf numFmtId="49" fontId="16" fillId="0" borderId="22" xfId="0" applyNumberFormat="1" applyFont="1" applyFill="1" applyBorder="1" applyAlignment="1">
      <alignment horizontal="center" vertical="center" wrapText="1"/>
    </xf>
    <xf numFmtId="180" fontId="16" fillId="0" borderId="22" xfId="0" applyNumberFormat="1" applyFont="1" applyFill="1" applyBorder="1" applyAlignment="1">
      <alignment horizontal="center" vertical="center" wrapText="1"/>
    </xf>
    <xf numFmtId="178" fontId="12" fillId="4" borderId="9" xfId="50" applyNumberFormat="1" applyFont="1" applyFill="1" applyBorder="1" applyAlignment="1">
      <alignment horizontal="center" vertical="center"/>
    </xf>
    <xf numFmtId="0" fontId="16" fillId="0" borderId="9" xfId="0" applyFont="1" applyBorder="1" applyAlignment="1">
      <alignment horizontal="center" vertical="center" wrapText="1"/>
    </xf>
    <xf numFmtId="0" fontId="16" fillId="0" borderId="25" xfId="0" applyFont="1" applyFill="1" applyBorder="1" applyAlignment="1">
      <alignment horizontal="center" vertical="center" wrapText="1"/>
    </xf>
    <xf numFmtId="182" fontId="16" fillId="0" borderId="9" xfId="0" applyNumberFormat="1" applyFont="1" applyFill="1" applyBorder="1" applyAlignment="1">
      <alignment horizontal="center" vertical="center" wrapText="1"/>
    </xf>
    <xf numFmtId="2" fontId="16" fillId="0" borderId="9" xfId="0" applyNumberFormat="1" applyFont="1" applyFill="1" applyBorder="1" applyAlignment="1">
      <alignment horizontal="center" vertical="center" wrapText="1"/>
    </xf>
    <xf numFmtId="178" fontId="19" fillId="4" borderId="9" xfId="50" applyNumberFormat="1" applyFont="1" applyFill="1" applyBorder="1" applyAlignment="1">
      <alignment horizontal="center" vertical="center"/>
    </xf>
    <xf numFmtId="179" fontId="19" fillId="4" borderId="24" xfId="50" applyNumberFormat="1" applyFont="1" applyFill="1" applyBorder="1" applyAlignment="1">
      <alignment horizontal="center" vertical="center"/>
    </xf>
    <xf numFmtId="0" fontId="20" fillId="0"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0" fontId="0" fillId="0" borderId="0" xfId="0" applyAlignment="1">
      <alignment vertical="center" wrapText="1"/>
    </xf>
    <xf numFmtId="0" fontId="18" fillId="2" borderId="10" xfId="50" applyFont="1" applyFill="1" applyBorder="1" applyAlignment="1" applyProtection="1">
      <alignment horizontal="center" vertical="center" textRotation="255"/>
      <protection locked="0"/>
    </xf>
    <xf numFmtId="179" fontId="14" fillId="3" borderId="9" xfId="0" applyNumberFormat="1" applyFont="1" applyFill="1" applyBorder="1" applyAlignment="1" applyProtection="1">
      <alignment horizontal="center" vertical="center"/>
      <protection locked="0"/>
    </xf>
    <xf numFmtId="0" fontId="18" fillId="2" borderId="5" xfId="50" applyFont="1" applyFill="1" applyBorder="1" applyAlignment="1" applyProtection="1">
      <alignment horizontal="center" vertical="center" textRotation="255"/>
      <protection locked="0"/>
    </xf>
    <xf numFmtId="0" fontId="18" fillId="2" borderId="20" xfId="50" applyFont="1" applyFill="1" applyBorder="1" applyAlignment="1" applyProtection="1">
      <alignment horizontal="center" vertical="center" textRotation="255"/>
      <protection locked="0"/>
    </xf>
    <xf numFmtId="0" fontId="16" fillId="0" borderId="9" xfId="0" applyFont="1" applyFill="1" applyBorder="1" applyAlignment="1">
      <alignment horizontal="center" vertical="center"/>
    </xf>
    <xf numFmtId="0" fontId="16" fillId="0" borderId="9" xfId="49" applyFont="1" applyFill="1" applyBorder="1" applyAlignment="1">
      <alignment horizontal="center" vertical="center" wrapText="1"/>
    </xf>
    <xf numFmtId="183" fontId="16" fillId="0" borderId="9" xfId="0" applyNumberFormat="1" applyFont="1" applyFill="1" applyBorder="1" applyAlignment="1">
      <alignment horizontal="center" vertical="center" wrapText="1"/>
    </xf>
    <xf numFmtId="0" fontId="14" fillId="0" borderId="9" xfId="0" applyFont="1" applyFill="1" applyBorder="1" applyAlignment="1">
      <alignment horizontal="center" vertical="center"/>
    </xf>
    <xf numFmtId="49" fontId="21" fillId="0" borderId="9" xfId="0" applyNumberFormat="1" applyFont="1" applyFill="1" applyBorder="1" applyAlignment="1">
      <alignment horizontal="center" vertical="center" wrapText="1"/>
    </xf>
    <xf numFmtId="0" fontId="16" fillId="0" borderId="9" xfId="0" applyFont="1" applyBorder="1" applyAlignment="1">
      <alignment horizontal="center" vertical="center"/>
    </xf>
    <xf numFmtId="0" fontId="17" fillId="0" borderId="9" xfId="0" applyFont="1" applyBorder="1" applyAlignment="1">
      <alignment horizontal="center" vertical="center" wrapText="1"/>
    </xf>
    <xf numFmtId="182" fontId="16" fillId="0" borderId="9" xfId="0" applyNumberFormat="1" applyFont="1" applyBorder="1" applyAlignment="1">
      <alignment horizontal="center" vertical="center" wrapText="1"/>
    </xf>
    <xf numFmtId="183" fontId="16" fillId="0" borderId="9" xfId="0" applyNumberFormat="1" applyFont="1" applyBorder="1" applyAlignment="1">
      <alignment horizontal="center" vertical="center" wrapText="1"/>
    </xf>
    <xf numFmtId="0" fontId="22" fillId="0" borderId="9" xfId="0" applyFont="1" applyFill="1" applyBorder="1" applyAlignment="1" applyProtection="1">
      <alignment horizontal="center" vertical="center"/>
    </xf>
    <xf numFmtId="0" fontId="22" fillId="0" borderId="9"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xf>
    <xf numFmtId="0" fontId="16" fillId="0" borderId="9" xfId="0" applyFont="1" applyFill="1" applyBorder="1" applyAlignment="1" applyProtection="1">
      <alignment horizontal="left" vertical="center" wrapText="1"/>
    </xf>
    <xf numFmtId="0" fontId="16" fillId="0" borderId="19" xfId="0" applyFont="1" applyFill="1" applyBorder="1" applyAlignment="1" applyProtection="1">
      <alignment horizontal="center" vertical="center"/>
    </xf>
    <xf numFmtId="0" fontId="9" fillId="3" borderId="9" xfId="50" applyFont="1" applyFill="1" applyBorder="1" applyAlignment="1" applyProtection="1">
      <alignment horizontal="center" vertical="center" wrapText="1"/>
      <protection locked="0"/>
    </xf>
    <xf numFmtId="0" fontId="15" fillId="0" borderId="9" xfId="0" applyFont="1" applyFill="1" applyBorder="1" applyAlignment="1">
      <alignment horizontal="center" vertical="center"/>
    </xf>
    <xf numFmtId="0" fontId="2" fillId="3" borderId="13" xfId="50" applyFont="1" applyFill="1" applyBorder="1" applyAlignment="1" applyProtection="1">
      <alignment horizontal="center" vertical="center" wrapText="1"/>
      <protection locked="0"/>
    </xf>
    <xf numFmtId="179" fontId="14" fillId="2" borderId="0" xfId="0" applyNumberFormat="1" applyFont="1" applyFill="1" applyProtection="1">
      <alignment vertical="center"/>
      <protection locked="0"/>
    </xf>
    <xf numFmtId="179" fontId="14" fillId="2" borderId="0" xfId="0" applyNumberFormat="1" applyFont="1" applyFill="1" applyAlignment="1" applyProtection="1">
      <alignment horizontal="center" vertical="center"/>
      <protection locked="0"/>
    </xf>
    <xf numFmtId="0" fontId="9" fillId="2" borderId="0" xfId="50" applyFont="1" applyFill="1" applyAlignment="1" applyProtection="1">
      <alignment horizontal="center" vertical="center" wrapText="1"/>
      <protection locked="0"/>
    </xf>
    <xf numFmtId="0" fontId="23" fillId="0" borderId="9" xfId="0" applyFont="1" applyFill="1" applyBorder="1" applyAlignment="1">
      <alignment horizontal="center" vertical="center"/>
    </xf>
    <xf numFmtId="0" fontId="24" fillId="0" borderId="9" xfId="0" applyFont="1" applyFill="1" applyBorder="1" applyAlignment="1">
      <alignment horizontal="center" vertical="center" wrapText="1"/>
    </xf>
    <xf numFmtId="180" fontId="24" fillId="0" borderId="9" xfId="0" applyNumberFormat="1" applyFont="1" applyFill="1" applyBorder="1" applyAlignment="1">
      <alignment horizontal="center" vertical="center" wrapText="1"/>
    </xf>
    <xf numFmtId="0" fontId="23" fillId="0" borderId="9" xfId="0" applyFont="1" applyFill="1" applyBorder="1" applyAlignment="1">
      <alignment horizontal="center" vertical="center" wrapText="1"/>
    </xf>
    <xf numFmtId="0" fontId="15" fillId="0" borderId="9" xfId="0" applyFont="1" applyBorder="1" applyAlignment="1">
      <alignment horizontal="center" vertical="center" wrapText="1"/>
    </xf>
    <xf numFmtId="0" fontId="15" fillId="0" borderId="9" xfId="0" applyFont="1" applyBorder="1" applyAlignment="1">
      <alignment vertical="center" wrapText="1"/>
    </xf>
    <xf numFmtId="0" fontId="14" fillId="3" borderId="5" xfId="0" applyFont="1" applyFill="1" applyBorder="1" applyProtection="1">
      <alignment vertical="center"/>
      <protection locked="0"/>
    </xf>
    <xf numFmtId="0" fontId="25" fillId="0" borderId="0" xfId="0" applyFont="1">
      <alignment vertical="center"/>
    </xf>
    <xf numFmtId="0" fontId="25" fillId="0" borderId="0" xfId="0" applyFont="1" applyAlignment="1">
      <alignment vertical="center" wrapText="1"/>
    </xf>
    <xf numFmtId="0" fontId="1" fillId="0" borderId="0" xfId="0" applyFont="1" applyAlignment="1">
      <alignment wrapText="1"/>
    </xf>
    <xf numFmtId="0" fontId="26" fillId="0" borderId="0" xfId="0" applyFont="1" applyAlignment="1"/>
    <xf numFmtId="49" fontId="3" fillId="0" borderId="9" xfId="53" applyNumberFormat="1" applyFont="1" applyBorder="1" applyAlignment="1">
      <alignment horizontal="center" vertical="center"/>
    </xf>
    <xf numFmtId="183" fontId="27" fillId="0" borderId="9" xfId="53" applyNumberFormat="1" applyFont="1" applyBorder="1" applyAlignment="1">
      <alignment horizontal="left" vertical="center" wrapText="1"/>
    </xf>
    <xf numFmtId="49" fontId="12" fillId="0" borderId="9" xfId="53" applyNumberFormat="1" applyFont="1" applyBorder="1" applyAlignment="1">
      <alignment horizontal="left" vertical="center" wrapText="1"/>
    </xf>
    <xf numFmtId="0" fontId="10" fillId="3" borderId="9" xfId="0" applyFont="1" applyFill="1" applyBorder="1" applyAlignment="1">
      <alignment vertical="center" wrapText="1"/>
    </xf>
    <xf numFmtId="49" fontId="10" fillId="0" borderId="9" xfId="0" applyNumberFormat="1" applyFont="1" applyBorder="1" applyAlignment="1">
      <alignment vertical="center" wrapText="1"/>
    </xf>
    <xf numFmtId="0" fontId="0" fillId="0" borderId="0" xfId="0" applyAlignment="1"/>
    <xf numFmtId="0" fontId="12" fillId="0" borderId="9" xfId="53" applyFont="1" applyBorder="1" applyAlignment="1">
      <alignment horizontal="left" vertical="center" wrapText="1"/>
    </xf>
    <xf numFmtId="0" fontId="10" fillId="0" borderId="9" xfId="53" applyFont="1" applyBorder="1" applyAlignment="1">
      <alignment horizontal="left" vertical="center" wrapText="1"/>
    </xf>
    <xf numFmtId="184" fontId="25" fillId="0" borderId="0" xfId="0" applyNumberFormat="1" applyFont="1" applyAlignment="1">
      <alignment vertical="center" wrapText="1"/>
    </xf>
    <xf numFmtId="49" fontId="10" fillId="0" borderId="9" xfId="53" applyNumberFormat="1" applyFont="1" applyBorder="1" applyAlignment="1">
      <alignment horizontal="left" vertical="center" wrapText="1"/>
    </xf>
    <xf numFmtId="0" fontId="12" fillId="0" borderId="9" xfId="0" applyFont="1" applyBorder="1" applyAlignment="1">
      <alignment vertical="center" wrapText="1"/>
    </xf>
    <xf numFmtId="0" fontId="27" fillId="0" borderId="9" xfId="0" applyFont="1" applyBorder="1" applyAlignment="1">
      <alignment vertical="center" wrapText="1"/>
    </xf>
    <xf numFmtId="0" fontId="26" fillId="0" borderId="9" xfId="0" applyFont="1" applyBorder="1" applyAlignment="1">
      <alignment vertical="center" wrapText="1"/>
    </xf>
    <xf numFmtId="0" fontId="28" fillId="0" borderId="0" xfId="0" applyFont="1" applyAlignment="1"/>
    <xf numFmtId="0" fontId="26" fillId="0" borderId="0" xfId="0" applyFont="1" applyAlignment="1">
      <alignment horizontal="center" vertical="center"/>
    </xf>
    <xf numFmtId="0" fontId="29" fillId="3" borderId="15" xfId="0" applyFont="1" applyFill="1" applyBorder="1" applyAlignment="1">
      <alignment horizontal="center" vertical="center"/>
    </xf>
    <xf numFmtId="0" fontId="29" fillId="3" borderId="16" xfId="0" applyFont="1" applyFill="1" applyBorder="1" applyAlignment="1">
      <alignment horizontal="center" vertical="center"/>
    </xf>
    <xf numFmtId="0" fontId="29" fillId="3" borderId="24" xfId="0" applyFont="1" applyFill="1" applyBorder="1" applyAlignment="1">
      <alignment horizontal="center" vertical="center"/>
    </xf>
    <xf numFmtId="0" fontId="30" fillId="0" borderId="9" xfId="0" applyFont="1" applyBorder="1" applyAlignment="1">
      <alignment horizontal="center" vertical="center"/>
    </xf>
    <xf numFmtId="0" fontId="30" fillId="0" borderId="9" xfId="0" applyFont="1" applyBorder="1" applyAlignment="1">
      <alignment horizontal="left" vertical="center"/>
    </xf>
    <xf numFmtId="0" fontId="30" fillId="0" borderId="9" xfId="0" applyFont="1" applyBorder="1" applyAlignment="1">
      <alignment horizontal="center" vertical="center" wrapText="1"/>
    </xf>
    <xf numFmtId="0" fontId="30" fillId="0" borderId="20" xfId="0" applyFont="1" applyBorder="1" applyAlignment="1">
      <alignment horizontal="center" vertical="center"/>
    </xf>
    <xf numFmtId="0" fontId="28" fillId="0" borderId="9" xfId="0" applyFont="1" applyBorder="1" applyAlignment="1">
      <alignment horizontal="center" vertical="center"/>
    </xf>
    <xf numFmtId="0" fontId="28" fillId="0" borderId="9" xfId="0" applyFont="1" applyBorder="1" applyAlignment="1">
      <alignment horizontal="left" vertical="center"/>
    </xf>
    <xf numFmtId="2" fontId="28" fillId="0" borderId="9" xfId="0" applyNumberFormat="1" applyFont="1" applyBorder="1" applyAlignment="1">
      <alignment horizontal="center" vertical="center"/>
    </xf>
    <xf numFmtId="0" fontId="26" fillId="3" borderId="9" xfId="0" applyFont="1" applyFill="1" applyBorder="1" applyAlignment="1">
      <alignment horizontal="center" vertical="center"/>
    </xf>
    <xf numFmtId="0" fontId="30" fillId="0" borderId="5" xfId="0" applyFont="1" applyBorder="1" applyAlignment="1">
      <alignment horizontal="center" vertical="center"/>
    </xf>
    <xf numFmtId="0" fontId="26" fillId="0" borderId="9" xfId="0" applyFont="1" applyBorder="1" applyAlignment="1">
      <alignment horizontal="center" vertical="center"/>
    </xf>
    <xf numFmtId="0" fontId="26" fillId="0" borderId="9" xfId="0" applyFont="1" applyBorder="1" applyAlignment="1">
      <alignment horizontal="left" vertical="center" wrapText="1"/>
    </xf>
    <xf numFmtId="0" fontId="26" fillId="0" borderId="9" xfId="0" applyFont="1" applyBorder="1" applyAlignment="1">
      <alignment horizontal="center" vertical="center" wrapText="1"/>
    </xf>
    <xf numFmtId="2" fontId="26" fillId="0" borderId="9" xfId="0" applyNumberFormat="1" applyFont="1" applyBorder="1" applyAlignment="1">
      <alignment horizontal="center" vertical="center"/>
    </xf>
    <xf numFmtId="0" fontId="28" fillId="0" borderId="9" xfId="0" applyFont="1" applyBorder="1" applyAlignment="1"/>
    <xf numFmtId="0" fontId="31" fillId="0" borderId="9" xfId="0" applyFont="1" applyBorder="1" applyAlignment="1">
      <alignment horizontal="center" vertical="center"/>
    </xf>
    <xf numFmtId="0" fontId="26" fillId="0" borderId="9" xfId="0" applyFont="1" applyBorder="1" applyAlignment="1">
      <alignment horizontal="left" vertical="center"/>
    </xf>
    <xf numFmtId="0" fontId="28" fillId="0" borderId="20" xfId="0" applyFont="1" applyBorder="1" applyAlignment="1">
      <alignment horizontal="center"/>
    </xf>
    <xf numFmtId="0" fontId="28" fillId="0" borderId="10" xfId="0" applyFont="1" applyBorder="1" applyAlignment="1">
      <alignment horizontal="center"/>
    </xf>
    <xf numFmtId="0" fontId="32" fillId="0" borderId="9" xfId="0" applyFont="1" applyBorder="1" applyAlignment="1">
      <alignment horizontal="center" vertical="center"/>
    </xf>
    <xf numFmtId="2" fontId="33" fillId="3" borderId="9" xfId="0" applyNumberFormat="1" applyFont="1" applyFill="1" applyBorder="1" applyAlignment="1">
      <alignment horizontal="center" vertical="center"/>
    </xf>
    <xf numFmtId="0" fontId="28" fillId="0" borderId="9" xfId="0" applyFont="1" applyBorder="1" applyAlignment="1">
      <alignment horizontal="left" vertical="center" wrapText="1"/>
    </xf>
    <xf numFmtId="0" fontId="28" fillId="5" borderId="9" xfId="0" applyFont="1" applyFill="1" applyBorder="1" applyAlignment="1">
      <alignment horizontal="center" vertical="center"/>
    </xf>
    <xf numFmtId="0" fontId="28" fillId="5" borderId="9" xfId="0" applyFont="1" applyFill="1" applyBorder="1" applyAlignment="1">
      <alignment horizontal="left" vertical="center"/>
    </xf>
    <xf numFmtId="183" fontId="28" fillId="5" borderId="9" xfId="0" applyNumberFormat="1" applyFont="1" applyFill="1" applyBorder="1" applyAlignment="1">
      <alignment horizontal="center" vertical="center"/>
    </xf>
    <xf numFmtId="0" fontId="28" fillId="0" borderId="5" xfId="0" applyFont="1" applyBorder="1" applyAlignment="1">
      <alignment horizontal="center"/>
    </xf>
    <xf numFmtId="0" fontId="5" fillId="0" borderId="0" xfId="51" applyAlignment="1">
      <alignment vertical="center"/>
    </xf>
    <xf numFmtId="0" fontId="34" fillId="0" borderId="0" xfId="51" applyFont="1" applyAlignment="1">
      <alignment horizontal="left" vertical="center"/>
    </xf>
    <xf numFmtId="0" fontId="34" fillId="0" borderId="0" xfId="51" applyFont="1" applyAlignment="1">
      <alignment vertical="center"/>
    </xf>
    <xf numFmtId="9" fontId="28" fillId="0" borderId="0" xfId="0" applyNumberFormat="1" applyFont="1" applyAlignment="1"/>
    <xf numFmtId="185" fontId="28" fillId="0" borderId="0" xfId="3" applyNumberFormat="1" applyFont="1" applyAlignment="1"/>
    <xf numFmtId="0" fontId="35" fillId="3" borderId="0" xfId="51" applyFont="1" applyFill="1" applyAlignment="1">
      <alignment horizontal="center" vertical="center" wrapText="1"/>
    </xf>
    <xf numFmtId="0" fontId="36" fillId="0" borderId="0" xfId="51" applyFont="1" applyAlignment="1">
      <alignment horizontal="center" vertical="center"/>
    </xf>
    <xf numFmtId="0" fontId="5" fillId="0" borderId="0" xfId="51" applyAlignment="1">
      <alignment horizontal="left" vertical="center"/>
    </xf>
    <xf numFmtId="0" fontId="16" fillId="0" borderId="9" xfId="0" applyFont="1" applyFill="1" applyBorder="1" applyAlignment="1" quotePrefix="1">
      <alignment horizontal="center" vertical="center" wrapText="1"/>
    </xf>
    <xf numFmtId="0" fontId="14" fillId="0" borderId="9"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2" xfId="50"/>
    <cellStyle name="常规 4" xfId="51"/>
    <cellStyle name="常规_Sheet1" xfId="52"/>
    <cellStyle name="常规_万科四季花城5A（D1-15）水电清单 2 2 2" xfId="53"/>
    <cellStyle name="千位分隔 2" xfId="54"/>
    <cellStyle name="千位分隔 2 2" xfId="55"/>
    <cellStyle name="千位分隔 3" xfId="56"/>
    <cellStyle name="千位分隔 3 2" xfId="57"/>
  </cellStyles>
  <tableStyles count="0" defaultTableStyle="TableStyleMedium2" defaultPivotStyle="PivotStyleLight16"/>
  <colors>
    <mruColors>
      <color rgb="0000B0F0"/>
      <color rgb="005407A3"/>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tyles" Target="styles.xml"/><Relationship Id="rId51" Type="http://schemas.openxmlformats.org/officeDocument/2006/relationships/sharedStrings" Target="sharedString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2.xml"/><Relationship Id="rId48" Type="http://schemas.openxmlformats.org/officeDocument/2006/relationships/externalLink" Target="externalLinks/externalLink21.xml"/><Relationship Id="rId47" Type="http://schemas.openxmlformats.org/officeDocument/2006/relationships/externalLink" Target="externalLinks/externalLink20.xml"/><Relationship Id="rId46" Type="http://schemas.openxmlformats.org/officeDocument/2006/relationships/externalLink" Target="externalLinks/externalLink19.xml"/><Relationship Id="rId45" Type="http://schemas.openxmlformats.org/officeDocument/2006/relationships/externalLink" Target="externalLinks/externalLink18.xml"/><Relationship Id="rId44" Type="http://schemas.openxmlformats.org/officeDocument/2006/relationships/externalLink" Target="externalLinks/externalLink17.xml"/><Relationship Id="rId43" Type="http://schemas.openxmlformats.org/officeDocument/2006/relationships/externalLink" Target="externalLinks/externalLink16.xml"/><Relationship Id="rId42" Type="http://schemas.openxmlformats.org/officeDocument/2006/relationships/externalLink" Target="externalLinks/externalLink15.xml"/><Relationship Id="rId41" Type="http://schemas.openxmlformats.org/officeDocument/2006/relationships/externalLink" Target="externalLinks/externalLink14.xml"/><Relationship Id="rId40" Type="http://schemas.openxmlformats.org/officeDocument/2006/relationships/externalLink" Target="externalLinks/externalLink13.xml"/><Relationship Id="rId4" Type="http://schemas.openxmlformats.org/officeDocument/2006/relationships/worksheet" Target="worksheets/sheet4.xml"/><Relationship Id="rId39" Type="http://schemas.openxmlformats.org/officeDocument/2006/relationships/externalLink" Target="externalLinks/externalLink12.xml"/><Relationship Id="rId38" Type="http://schemas.openxmlformats.org/officeDocument/2006/relationships/externalLink" Target="externalLinks/externalLink11.xml"/><Relationship Id="rId37" Type="http://schemas.openxmlformats.org/officeDocument/2006/relationships/externalLink" Target="externalLinks/externalLink10.xml"/><Relationship Id="rId36" Type="http://schemas.openxmlformats.org/officeDocument/2006/relationships/externalLink" Target="externalLinks/externalLink9.xml"/><Relationship Id="rId35" Type="http://schemas.openxmlformats.org/officeDocument/2006/relationships/externalLink" Target="externalLinks/externalLink8.xml"/><Relationship Id="rId34" Type="http://schemas.openxmlformats.org/officeDocument/2006/relationships/externalLink" Target="externalLinks/externalLink7.xml"/><Relationship Id="rId33" Type="http://schemas.openxmlformats.org/officeDocument/2006/relationships/externalLink" Target="externalLinks/externalLink6.xml"/><Relationship Id="rId32" Type="http://schemas.openxmlformats.org/officeDocument/2006/relationships/externalLink" Target="externalLinks/externalLink5.xml"/><Relationship Id="rId31" Type="http://schemas.openxmlformats.org/officeDocument/2006/relationships/externalLink" Target="externalLinks/externalLink4.xml"/><Relationship Id="rId30" Type="http://schemas.openxmlformats.org/officeDocument/2006/relationships/externalLink" Target="externalLinks/externalLink3.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14</xdr:row>
      <xdr:rowOff>0</xdr:rowOff>
    </xdr:from>
    <xdr:to>
      <xdr:col>0</xdr:col>
      <xdr:colOff>9525</xdr:colOff>
      <xdr:row>14</xdr:row>
      <xdr:rowOff>38100</xdr:rowOff>
    </xdr:to>
    <xdr:pic>
      <xdr:nvPicPr>
        <xdr:cNvPr id="2" name="图片 1" descr="rId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437959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9525</xdr:colOff>
      <xdr:row>15</xdr:row>
      <xdr:rowOff>0</xdr:rowOff>
    </xdr:to>
    <xdr:pic>
      <xdr:nvPicPr>
        <xdr:cNvPr id="4" name="图片 1" descr="rId1"/>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4379595"/>
          <a:ext cx="9525" cy="255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xdr:row>
      <xdr:rowOff>0</xdr:rowOff>
    </xdr:from>
    <xdr:to>
      <xdr:col>0</xdr:col>
      <xdr:colOff>9525</xdr:colOff>
      <xdr:row>12</xdr:row>
      <xdr:rowOff>57150</xdr:rowOff>
    </xdr:to>
    <xdr:pic>
      <xdr:nvPicPr>
        <xdr:cNvPr id="5" name="图片 1" descr="rId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869055"/>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12</xdr:row>
      <xdr:rowOff>57150</xdr:rowOff>
    </xdr:to>
    <xdr:pic>
      <xdr:nvPicPr>
        <xdr:cNvPr id="6" name="图片 1" descr="rId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572750" y="3869055"/>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EN\&#20844;&#3633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0&#24037;&#31243;&#37327;&#28165;&#21333;\CHEN\&#20844;&#3633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ime162\AppData\Local\Temp\Rar$DIa0.752\&#26032;&#24314;&#25991;&#20214;&#22841;\&#22303;&#24314;&#24037;&#31243;&#37327;&#28165;&#21333;(&#25311;&#25253;&#20215;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609;&#21494;&#24179;\2011&#24180;&#39033;&#30446;\&#19975;&#36798;&#39033;&#30446;\2011&#24180;&#39033;&#30446;\&#28201;&#24030;&#19975;&#36798;\QD\&#27494;&#27721;\&#24037;&#31243;\&#26080;&#38177;\&#22806;&#24149;&#22681;&#22270;&#32440;\&#26080;&#38177;A&#21306;&#26368;&#21518;&#20462;&#25913;&#22270;&#32440;\&#26080;&#38177;&#28165;&#21333;\&#26395;&#20140;A&#21306;&#25307;&#26631;\&#26395;&#20140;&#20303;&#23429;&#22806;&#39280;&#20998;&#21253;\&#22806;&#39280;&#35780;&#26631;\&#26395;&#20140;4&#65283;&#20303;&#23429;&#22806;&#39280;&#28165;&#21333;06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1%20&#24037;&#31243;&#37327;&#28165;&#21333;\Personal\administrator\Desktop\&#24453;&#20570;&#30340;&#20107;\2011&#24180;\&#24191;&#24030;&#19975;&#31185;\&#28165;&#36828;&#19975;&#31185;\&#28165;&#36828;&#19975;&#31185;&#23439;&#32654;&#20108;&#26399;\&#26368;&#32456;&#20132;&#26631;&#20221;(&#20840;)110613\&#20844;&#21496;&#25991;&#20214;\&#23436;&#24037;&#24037;&#31243;\&#19975;&#31185;(&#26472;)\Documents%20a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8165;&#21333;&#34920;&#26684;&#26684;&#24335;\7.1%20&#22823;&#21830;&#19994;&#24037;&#31243;&#37327;&#28165;&#21333;&#23553;&#38754;%20(&#22806;&#35013;)\12-5&#22825;&#27941;&#28165;&#21333;\&#22825;&#27941;&#19975;&#36798;&#22823;&#21830;&#19994;&#65288;&#31354;&#30333;&#28165;&#21333;&#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21016;&#28023;&#29141;\&#26412;&#22320;&#30913;&#30424;%20(e)\Documents%20and%20Settings\Administrator\&#26700;&#38754;\&#20315;&#23665;&#19975;&#31185;&#21335;&#24196;&#22320;&#19979;&#24037;&#31243;&#37327;&#35745;&#31639;&#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3609;&#21494;&#24179;\2011&#24180;&#39033;&#30446;\&#19975;&#36798;&#39033;&#30446;\2011&#24180;&#39033;&#30446;\&#28201;&#24030;&#19975;&#36798;\QD\&#27494;&#27721;\&#24037;&#31243;\&#26080;&#38177;\&#22806;&#24149;&#22681;&#22270;&#32440;\&#26080;&#38177;A&#21306;&#26368;&#21518;&#20462;&#25913;&#22270;&#32440;\&#26080;&#38177;&#28165;&#21333;\2007&#24180;&#24230;&#24037;&#31243;\0802&#20013;&#20896;&#22823;&#21414;\&#26395;&#20140;A&#21306;&#25307;&#26631;\&#26395;&#20140;&#20303;&#23429;&#22806;&#39280;&#20998;&#21253;\&#22806;&#39280;&#35780;&#26631;\&#26395;&#20140;4&#65283;&#20303;&#23429;&#22806;&#39280;&#28165;&#21333;06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rtal-qddc\&#38738;&#23707;&#20844;&#21496;&#20849;&#20139;&#24179;&#21488;\&#25307;&#25237;&#26631;&#31649;&#29702;\&#38738;&#23665;&#28246;&#39033;&#30446;\&#21035;&#22661;&#38109;&#21512;&#37329;\8#&#27004;&#23637;&#31034;&#21306;\&#38738;&#23665;&#28246;8#&#27004;&#23637;&#31034;&#21306;&#38109;&#21512;&#37329;&#21512;&#21516;&#28165;&#21333;&#65288;&#32456;&#31295;&#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1%20&#24037;&#31243;&#37327;&#28165;&#21333;\&#24191;&#24030;&#21335;&#27801;&#34121;&#38376;&#27827;&#20013;&#24515;&#21306;&#21335;&#28392;&#27700;&#35282;&#39033;&#30446;&#19968;&#26399;&#24037;&#31243;\&#21442;&#32771;&#36164;&#26009;\&#19975;&#36798;&#21512;&#21516;&#28165;&#21333;\&#30058;&#31162;&#19975;&#21338;CBD&#21830;&#19994;&#24191;&#22330;&#22303;&#24314;&#24037;&#31243;&#37327;&#28165;&#2133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23609;&#21494;&#24179;\2011&#24180;&#39033;&#30446;\&#19975;&#36798;&#39033;&#30446;\2011&#24180;&#39033;&#30446;\&#28201;&#24030;&#19975;&#36798;\QD\&#27494;&#27721;\&#24037;&#31243;\&#26080;&#38177;\&#22806;&#24149;&#22681;&#22270;&#32440;\&#26080;&#38177;A&#21306;&#26368;&#21518;&#20462;&#25913;&#22270;&#32440;\&#26080;&#38177;&#28165;&#21333;\&#21016;&#24076;&#24179;\2007\&#22269;&#32654;\new\&#35745;&#31639;\&#38738;&#23707;&#33014;&#24030;&#28286;&#36130;&#23500;&#20013;&#24515;\&#33014;&#24030;&#28286;&#36130;&#23500;&#20013;&#24515;\&#25253;&#20215;&#35745;&#31639;&#34920;8.3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6631;&#24213;\&#20016;&#30000;\&#22303;&#24314;&#24037;&#31243;&#37327;&#35745;&#31639;&#24335;&#21464;&#21387;&#22120;&#2515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3609;&#21494;&#24179;\2011&#24180;&#39033;&#30446;\&#19975;&#36798;&#39033;&#30446;\2011&#24180;&#39033;&#30446;\&#28201;&#24030;&#19975;&#36798;\QD\&#27494;&#27721;\&#24037;&#31243;\&#26080;&#38177;\&#22806;&#24149;&#22681;&#22270;&#32440;\&#26080;&#38177;A&#21306;&#26368;&#21518;&#20462;&#25913;&#22270;&#32440;\&#26080;&#38177;&#28165;&#21333;\2007&#24180;&#24230;&#24037;&#31243;\0802&#20013;&#20896;&#22823;&#21414;\&#22825;&#27941;&#20844;&#21496;\2007\&#37197;&#21512;\3&#22825;&#37030;&#21335;&#26041;&#21830;&#22478;\&#26368;&#32456;&#25253;&#20215;&#34920;\3.28\&#38738;&#23707;&#33014;&#24030;&#28286;&#36130;&#23500;&#20013;&#24515;\&#33014;&#24030;&#28286;&#36130;&#23500;&#20013;&#24515;\&#25253;&#20215;&#35745;&#31639;&#34920;8.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38472;&#38634;\2008&#24180;&#39033;&#30446;\5&#26376;&#20221;\&#37329;&#27801;&#27954;-A&#26635;&#22797;&#21512;\A3&#35745;&#31639;&#24335;\&#21160;&#21147;&#37096;&#20998;\A3&#21160;&#21147;&#22320;&#1997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1%20&#24037;&#31243;&#37327;&#28165;&#21333;\&#24191;&#24030;&#19975;&#31185;2011&#24180;&#24230;&#26631;\&#24191;&#24030;&#19975;&#31185;2011-2012&#24180;&#24230;&#26631;\&#37329;&#22495;&#34013;&#28286;&#21335;&#21306;&#22253;&#24314;&#35745;&#20215;&#28165;&#21333;(&#27700;&#30005;&#20986;&#22270;&#26085;&#26399;3&#26376;26&#26085;)08-3-3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1%20&#24037;&#31243;&#37327;&#28165;&#21333;\&#28165;&#36828;&#19975;&#31185;&#22478;&#23460;&#22806;&#32473;&#27700;&#24037;&#31243;(&#34917;&#20805;&#21327;&#35758;&#65289;20121016\&#39321;\&#33457;&#21517;&#20876;\&#33457;&#21517;&#20876;\&#24191;&#24030;&#24066;&#31532;&#19968;&#24066;&#25919;&#24037;&#31243;&#26377;&#38480;&#20844;&#21496;&#32844;&#24037;&#33457;&#21517;&#2087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3609;&#21494;&#24179;\2011&#24180;&#39033;&#30446;\&#19975;&#36798;&#39033;&#30446;\2011&#24180;&#39033;&#30446;\&#28201;&#24030;&#19975;&#36798;\QD\&#27494;&#27721;\&#24037;&#31243;\&#26080;&#38177;\&#22806;&#24149;&#22681;&#22270;&#32440;\&#26080;&#38177;A&#21306;&#26368;&#21518;&#20462;&#25913;&#22270;&#32440;\&#26080;&#38177;&#28165;&#21333;\&#25105;&#30340;&#25991;&#26723;\&#26700;&#38754;\&#19977;&#23777;&#25237;&#26631;&#24037;&#20316;\&#19977;&#23777;&#25237;&#26631;&#24037;&#20316;\&#19977;&#23777;&#25237;&#26631;&#24037;&#20316;\&#20248;&#21270;&#21518;&#25104;&#26412;\&#22825;&#27941;&#20844;&#21496;\2007\&#37197;&#21512;\3&#22825;&#37030;&#21335;&#26041;&#21830;&#22478;\&#26368;&#32456;&#25253;&#20215;&#34920;\3.28\&#38738;&#23707;&#33014;&#24030;&#28286;&#36130;&#23500;&#20013;&#24515;\&#33014;&#24030;&#28286;&#36130;&#23500;&#20013;&#24515;\&#25253;&#20215;&#35745;&#31639;&#34920;8.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3609;&#21494;&#24179;\2011&#24180;&#39033;&#30446;\&#19975;&#36798;&#39033;&#30446;\2011&#24180;&#39033;&#30446;\&#28201;&#24030;&#19975;&#36798;\QD\&#27494;&#27721;\&#24037;&#31243;\&#26080;&#38177;\&#22806;&#24149;&#22681;&#22270;&#32440;\&#26080;&#38177;A&#21306;&#26368;&#21518;&#20462;&#25913;&#22270;&#32440;\&#26080;&#38177;&#28165;&#21333;\&#21016;&#24076;&#24179;\2007\&#22269;&#32654;\new\&#35745;&#31639;\&#38738;&#23707;&#33014;&#24030;&#28286;&#36130;&#23500;&#20013;&#24515;\&#33014;&#24030;&#28286;&#36130;&#23500;&#20013;&#24515;\&#25253;&#20215;&#35745;&#31639;&#34920;8.3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9579;&#38684;&#26757;\2016&#24180;&#25237;&#26631;&#24037;&#31243;\2016.02.25&#35199;&#20108;&#25307;&#26631;&#22270;\2016.3.31&#35810;&#26631;&#22238;&#22797;&#25253;&#20215;\RecoveredExternalLink6"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3609;&#21494;&#24179;\2011&#24180;&#39033;&#30446;\&#19975;&#36798;&#39033;&#30446;\2011&#24180;&#39033;&#30446;\&#28201;&#24030;&#19975;&#36798;\QD\&#27494;&#27721;\2007&#24180;&#24230;&#24037;&#31243;\0802&#20013;&#20896;&#22823;&#21414;\&#25253;&#20215;\&#25253;&#20215;\&#26395;&#20140;A&#21306;&#25307;&#26631;\&#26395;&#20140;&#20303;&#23429;&#22806;&#39280;&#20998;&#21253;\&#22806;&#39280;&#35780;&#26631;\&#26395;&#20140;4&#65283;&#20303;&#23429;&#22806;&#39280;&#28165;&#21333;06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38472;&#38634;\2008&#24180;&#39033;&#30446;\5&#26376;&#20221;\&#37329;&#27801;&#27954;-A&#26635;&#22797;&#21512;\A3&#35745;&#31639;&#24335;\&#21160;&#21147;&#37096;&#20998;\A3&#21160;&#21147;&#22320;&#1997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9579;&#38684;&#26757;\2016&#24180;&#25237;&#26631;&#24037;&#31243;\2016.02.25&#35199;&#20108;&#25307;&#26631;&#22270;\2016.3.31&#35810;&#26631;&#22238;&#22797;&#25253;&#20215;\RecoveredExternalLink7"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1"/>
      <sheetName val="22"/>
      <sheetName val="24"/>
      <sheetName val="Module3"/>
      <sheetName val="Module2"/>
      <sheetName val="Module1"/>
      <sheetName val="施工参考单价报价表"/>
      <sheetName val="其它工作项目报价清单"/>
      <sheetName val="甲指乙供材料报价表"/>
      <sheetName val="B4零星"/>
      <sheetName val="学生公寓5-9"/>
      <sheetName val="装饰工程汇总表"/>
      <sheetName val="墙柱面挂钢网"/>
      <sheetName val="铸铁格栅盖板、卫生间蹲位"/>
      <sheetName val="陶粒"/>
      <sheetName val="砼电缆沟、地沟"/>
      <sheetName val="变形缝"/>
      <sheetName val="隔热砖、天沟马赛克、广场砖"/>
      <sheetName val="水泥砂浆地面"/>
      <sheetName val="防滑砖300"/>
      <sheetName val="抛光砖600、耐磨砖"/>
      <sheetName val="超微粉抛光砖600"/>
      <sheetName val="零星面贴砖、门槛石"/>
      <sheetName val="块料楼梯面层"/>
      <sheetName val="花岗岩地面"/>
      <sheetName val="花岗岩台阶面"/>
      <sheetName val="块料地脚线"/>
      <sheetName val="砂浆地脚线"/>
      <sheetName val="梯级花岗岩挡水线"/>
      <sheetName val="不锈钢扶手栏杆"/>
      <sheetName val="不锈钢防盗网、格栅"/>
      <sheetName val="墙柱面一般抹灰"/>
      <sheetName val="235×52釉面砖"/>
      <sheetName val="200×300面砖"/>
      <sheetName val="石材窗台板"/>
      <sheetName val="天棚抹灰"/>
      <sheetName val="油漆"/>
      <sheetName val="天棚吊顶"/>
      <sheetName val="卡布隆"/>
      <sheetName val="门窗工程"/>
      <sheetName val="其他项目"/>
      <sheetName val="防水胶填缝"/>
      <sheetName val="XLR_NoRangeSheet"/>
      <sheetName val="#REF!"/>
      <sheetName val="清单"/>
      <sheetName val="数据汇总表"/>
      <sheetName val="基础项目"/>
      <sheetName val="材料损耗(不打印)"/>
      <sheetName val="墙面工程"/>
      <sheetName val="汇总表"/>
      <sheetName val="主营业务成本明细表"/>
      <sheetName val="下拉菜单"/>
      <sheetName val="梁"/>
      <sheetName val="内围地梁钢筋说明"/>
      <sheetName val="承台(砖模) "/>
      <sheetName val="设置"/>
      <sheetName val="貨品科目"/>
      <sheetName val="5期B栋会所装饰精装修"/>
      <sheetName val="辅助表(11大堂)"/>
      <sheetName val="土建工程综合单价表"/>
      <sheetName val="土建工程综合单价组价明细表"/>
      <sheetName val="总措施项目"/>
      <sheetName val="综合单价表"/>
      <sheetName val="eqpmad2"/>
      <sheetName val="百叶"/>
      <sheetName val="剁琥"/>
      <sheetName val="剁琥黄锈石"/>
      <sheetName val="光面"/>
      <sheetName val="荔枝"/>
      <sheetName val="荔枝黄锈石"/>
      <sheetName val="哑面"/>
      <sheetName val="材料表"/>
      <sheetName val="1"/>
      <sheetName val="1."/>
      <sheetName val="型材表"/>
      <sheetName val="XL4Poppy"/>
      <sheetName val="柱"/>
      <sheetName val="型材线密度表"/>
      <sheetName val="工程量"/>
      <sheetName val="园建计算表1梁工"/>
      <sheetName val="过渡数据表"/>
      <sheetName val="面积合计（藏）"/>
      <sheetName val="预制管桩"/>
      <sheetName val="2"/>
      <sheetName val="桩承台"/>
      <sheetName val="基础梁"/>
      <sheetName val="剪力墙"/>
      <sheetName val="楼板"/>
      <sheetName val="框架梁"/>
      <sheetName val="7"/>
      <sheetName val="屋架梁"/>
      <sheetName val="屋顶水池"/>
      <sheetName val="零星项目"/>
      <sheetName val="精装修工程(一)"/>
      <sheetName val="签证汇总表"/>
      <sheetName val="Main"/>
      <sheetName val="进度款审核"/>
      <sheetName val="析-2"/>
      <sheetName val="封面"/>
      <sheetName val="单位库"/>
      <sheetName val="Aging Datasheet"/>
      <sheetName val="ECCS_1 DataSheet"/>
      <sheetName val="KPI Datasheet"/>
      <sheetName val="97取费(定额直接费)"/>
      <sheetName val="总表（不打印）"/>
      <sheetName val="清单汇总"/>
      <sheetName val="3"/>
      <sheetName val="_x005f_x0000__x005f_x0000__x005f_x0000__x005f_x0000__x0"/>
      <sheetName val="工程量清单(原价)"/>
      <sheetName val=""/>
      <sheetName val="_x005f_x0000__x005f_x0000__x005"/>
      <sheetName val="_x005f_x005f_x005f_x0000__x005f_x005f_x005f_x0000__x005"/>
      <sheetName val="（62--65座高层）明细表"/>
      <sheetName val="（62--65座商铺）明细表"/>
      <sheetName val="B栋计算书"/>
      <sheetName val="剪力墙、柱"/>
      <sheetName val="项目单价"/>
      <sheetName val="#REF"/>
      <sheetName val="建筑汇总表 "/>
      <sheetName val="文化石通花隔栅"/>
      <sheetName val="抛光砖窗台板"/>
      <sheetName val="门窗面积计量"/>
      <sheetName val="门槛"/>
      <sheetName val="栏杆及栏杆底座抛光砖"/>
      <sheetName val="幕墙"/>
      <sheetName val="地花合计 "/>
      <sheetName val="首层地花"/>
      <sheetName val="二层地花"/>
      <sheetName val="三层地花"/>
      <sheetName val="四层地花"/>
      <sheetName val="五层地花"/>
      <sheetName val="天花工程量"/>
      <sheetName val="图书馆１内墙装饰与踢脚线工程量"/>
      <sheetName val="图书馆2内墙装饰与踢脚线工程量"/>
      <sheetName val="图书馆3内墙装饰与踢脚线工程量"/>
      <sheetName val="图书馆4内墙装饰与踢脚线工程量"/>
      <sheetName val="图书馆5内墙装饰与踢脚线工程量 "/>
      <sheetName val="其他内墙装饰与踢脚线工程量"/>
      <sheetName val="内墙装饰与踢脚线工程量合计"/>
      <sheetName val=" 装饰墙和1号装饰门"/>
      <sheetName val="1号电梯"/>
      <sheetName val="柱(干挂花岗石)"/>
      <sheetName val="外墙装饰工程计量首层"/>
      <sheetName val="外墙装饰工程计量二层"/>
      <sheetName val="外墙装饰工程计量三层"/>
      <sheetName val="外墙装饰工程计量四层"/>
      <sheetName val="外墙装饰工程计量五层"/>
      <sheetName val="外墙装饰工程计量屋面层"/>
      <sheetName val="外墙装饰合计"/>
      <sheetName val="造型飘板(铝板幕墙)工程量 1"/>
      <sheetName val=" 室内玻璃隔断"/>
      <sheetName val="卫生间"/>
      <sheetName val="1#2#楼梯"/>
      <sheetName val="3#楼梯 "/>
      <sheetName val="4#5#楼梯"/>
      <sheetName val="6#楼梯"/>
      <sheetName val="7#楼梯 "/>
      <sheetName val="8#楼梯"/>
      <sheetName val="楼梯二次装修合计"/>
      <sheetName val="卫生间墙面及地面防水相关工程量计算表"/>
      <sheetName val="防水"/>
      <sheetName val="女儿墙"/>
      <sheetName val="排水沟"/>
      <sheetName val="中庭栏杆"/>
      <sheetName val="内外墙挂网"/>
      <sheetName val="TC356天窗工程量 "/>
      <sheetName val="点支式采光顶棚工程量计算"/>
      <sheetName val="拉杆式采光棚"/>
      <sheetName val="幕墙门套及幕墙底部收口"/>
      <sheetName val="窗帘盒"/>
      <sheetName val="钢结构"/>
      <sheetName val="建筑汇总表"/>
      <sheetName val="地花 天花"/>
      <sheetName val="外墙块料"/>
      <sheetName val="外墙装饰工程量"/>
      <sheetName val="内、外墙挂网"/>
      <sheetName val="内墙抹灰、油漆、面砖"/>
      <sheetName val="内墙面"/>
      <sheetName val=" 柱"/>
      <sheetName val="屋面防水和卫生间防水"/>
      <sheetName val="天棚、楼地面（初）"/>
      <sheetName val="柱面砖"/>
      <sheetName val="楼梯栏杆及底座抛光砖"/>
      <sheetName val="楼梯栏杆及底座及花岗石"/>
      <sheetName val="钢结构计算表"/>
      <sheetName val="其他工程"/>
      <sheetName val="其它"/>
      <sheetName val="栏杆"/>
      <sheetName val="楼梯抛光砖侧面"/>
      <sheetName val="夹层楼地面"/>
      <sheetName val="设备用房间ICI及踢脚线"/>
      <sheetName val="办公室ICI及踢脚线"/>
      <sheetName val="卫生间150X300瓷砖"/>
      <sheetName val="楼梯间天棚乳胶漆"/>
      <sheetName val="20宽填胶缝与25宽不锈钢装饰线"/>
      <sheetName val="保安视频监控系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1"/>
      <sheetName val="22"/>
      <sheetName val="24"/>
      <sheetName val="Module3"/>
      <sheetName val="Module2"/>
      <sheetName val="Module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填报指引"/>
      <sheetName val="清单总目录"/>
      <sheetName val="投标总价表"/>
      <sheetName val="措施项目清单"/>
      <sheetName val="其它项目清单计价汇总表"/>
      <sheetName val="材料暂估价表 "/>
      <sheetName val="专业工程暂估价表"/>
      <sheetName val="总承包服务费计价表"/>
      <sheetName val="1∽7#土建工程量清单计价汇总表"/>
      <sheetName val="大商业及室外街部分清单"/>
      <sheetName val="写字楼及底商部分清单"/>
      <sheetName val="土建工程综合单价表"/>
      <sheetName val="土建工程综合单价组价明细表"/>
      <sheetName val="测算依据"/>
      <sheetName val="指标统计"/>
      <sheetName val="材料表"/>
      <sheetName val="砂浆单价表"/>
      <sheetName va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3"/>
      <sheetName val="7"/>
      <sheetName val="投标材料清单 "/>
      <sheetName val="#REF!"/>
      <sheetName val="汇总表及手算计算格式 (2)"/>
      <sheetName val="内围地梁钢筋说明"/>
      <sheetName val="单位库"/>
      <sheetName val="承台(砖模) "/>
      <sheetName val="柱"/>
      <sheetName val="工程量计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F!"/>
      <sheetName val="封面"/>
      <sheetName val="投标总价"/>
      <sheetName val="投标报价汇总表"/>
      <sheetName val="措施费"/>
      <sheetName val="或建项目"/>
      <sheetName val="商业综合体"/>
      <sheetName val="空白单价分析表"/>
      <sheetName val="主要材料清单表"/>
      <sheetName val="土建工程综合单价组价明细表"/>
      <sheetName val="材料表"/>
      <sheetName val="测算依据"/>
      <sheetName val="砂浆单价表"/>
      <sheetName val="弱电"/>
      <sheetName val="内围地梁钢筋说明"/>
      <sheetName val="工程量计算"/>
      <sheetName val="算分表"/>
      <sheetName val="21"/>
      <sheetName val="B4零星"/>
      <sheetName val="四季花城城南地块户型面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过梁"/>
      <sheetName val="砼墙"/>
      <sheetName val="基础梁"/>
      <sheetName val="桩承台基础"/>
      <sheetName val="梁"/>
      <sheetName val="柱"/>
      <sheetName val="板"/>
      <sheetName val="地面、天花"/>
      <sheetName val="内墙抹灰"/>
      <sheetName val="楼梯 "/>
      <sheetName val="零星砼"/>
      <sheetName val="汇总表"/>
      <sheetName val="开始(墙体)"/>
      <sheetName val="外墙装饰(标准户形) "/>
      <sheetName val="标准户形(墙体)"/>
      <sheetName val="总工程量(墙体)"/>
      <sheetName val="内墙190"/>
      <sheetName val="分户墙190"/>
      <sheetName val="外墙装饰"/>
      <sheetName val="总工程量(墙体) (2)"/>
      <sheetName val="sn"/>
      <sheetName val="园林电气汇总"/>
      <sheetName val="后浇带板"/>
      <sheetName val="建筑面积"/>
      <sheetName val="静压管桩"/>
      <sheetName val="楼地面天棚"/>
      <sheetName val="楼梯"/>
      <sheetName val="栏杆、零星"/>
      <sheetName val="零星构件（结构）"/>
      <sheetName val="墙面"/>
      <sheetName val="墙面粉刷"/>
      <sheetName val="屋面及露台"/>
      <sheetName val="有梁板屋面板"/>
      <sheetName val="斜屋面板"/>
      <sheetName val="有梁板板"/>
      <sheetName val="土建直接费"/>
      <sheetName val="5201.2004"/>
      <sheetName val="墙面工程"/>
      <sheetName val="内围地梁钢筋说明"/>
      <sheetName val="#REF!"/>
      <sheetName val="承台3"/>
      <sheetName val="97取费(定额直接费)"/>
      <sheetName val="B4零星"/>
      <sheetName val="工程量计算书"/>
      <sheetName val="承台(砖模) "/>
      <sheetName val="XLR_NoRangeSheet"/>
      <sheetName val="eqpmad2"/>
      <sheetName val="佛山万科污水处理项目土建工程量清单"/>
      <sheetName val="土建工程综合单价表"/>
      <sheetName val="土建工程综合单价组价明细表"/>
      <sheetName val="单位库"/>
      <sheetName val="General"/>
      <sheetName val="佛山万科南庄地下工程量计算式"/>
      <sheetName val="工程材料"/>
      <sheetName val="3"/>
      <sheetName val="7"/>
      <sheetName val="投标材料清单 "/>
      <sheetName val="设备表"/>
      <sheetName val="Main"/>
      <sheetName val="门窗表"/>
      <sheetName val="21"/>
      <sheetName val="301-6"/>
      <sheetName val="首层砖墙"/>
      <sheetName val="A8独立基础 "/>
      <sheetName val="厨厕通用"/>
      <sheetName val="地坪"/>
      <sheetName val="Criteria"/>
      <sheetName val="职工花名册"/>
      <sheetName val="包干费用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8"/>
      <sheetName val="2"/>
      <sheetName val="6"/>
      <sheetName val="面积合计（藏）"/>
      <sheetName val="7"/>
      <sheetName val="3"/>
      <sheetName val="4"/>
      <sheetName val="投标材料清单 "/>
      <sheetName val="5"/>
      <sheetName val="1"/>
      <sheetName val="#REF!"/>
      <sheetName val="5201.2004"/>
      <sheetName val="XLR_NoRangeSheet"/>
      <sheetName val="四季花城城南地块户型面积"/>
      <sheetName val="梁"/>
      <sheetName val="Financ. Overview"/>
      <sheetName val="Toolbox"/>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合同清单"/>
      <sheetName val="C1"/>
      <sheetName val="C2"/>
      <sheetName val="C3改"/>
      <sheetName val="C3"/>
      <sheetName val="C4改"/>
      <sheetName val="C4"/>
      <sheetName val="C5"/>
      <sheetName val="C5&quot;"/>
      <sheetName val="C10"/>
      <sheetName val="C11"/>
      <sheetName val="C12"/>
      <sheetName val="C13"/>
      <sheetName val="C14"/>
      <sheetName val="C15"/>
      <sheetName val="C16"/>
      <sheetName val="C17"/>
      <sheetName val="C18"/>
      <sheetName val="C19"/>
      <sheetName val="C20"/>
      <sheetName val="C21"/>
      <sheetName val="C22"/>
      <sheetName val="C23"/>
      <sheetName val="C24"/>
      <sheetName val="C25改"/>
      <sheetName val="C25"/>
      <sheetName val="C26改"/>
      <sheetName val="C26"/>
      <sheetName val="C27"/>
      <sheetName val="C28"/>
      <sheetName val="C29"/>
      <sheetName val="C30"/>
      <sheetName val="C31"/>
      <sheetName val="C32"/>
      <sheetName val="C33"/>
      <sheetName val="C34"/>
      <sheetName val="C35"/>
      <sheetName val="C37"/>
      <sheetName val="C38"/>
      <sheetName val="C39"/>
      <sheetName val="C40"/>
      <sheetName val="C41"/>
      <sheetName val="C42"/>
      <sheetName val="C43"/>
      <sheetName val="C44"/>
      <sheetName val="C45"/>
      <sheetName val="C46改"/>
      <sheetName val="C46"/>
      <sheetName val="C47"/>
      <sheetName val="LC0615A"/>
      <sheetName val="LC0615"/>
      <sheetName val="LMC2124"/>
      <sheetName val="LM49"/>
      <sheetName val="LM1"/>
      <sheetName val="LM2"/>
      <sheetName val="LM3"/>
      <sheetName val="LM5"/>
      <sheetName val="sheet2"/>
      <sheetName val="5201.2004"/>
      <sheetName val="#REF!"/>
      <sheetName val="工程量计算"/>
      <sheetName val="301-6"/>
      <sheetName val="工程材料"/>
      <sheetName val="给排水管道"/>
      <sheetName val="8"/>
      <sheetName val="2"/>
      <sheetName val="6"/>
      <sheetName val="面积合计（藏）"/>
      <sheetName val="7"/>
      <sheetName val="3"/>
      <sheetName val="4"/>
      <sheetName val="投标材料清单 "/>
      <sheetName val="5"/>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JONBOM"/>
      <sheetName val="填报指引"/>
      <sheetName val="清单总目录"/>
      <sheetName val="投标总价表"/>
      <sheetName val="措施项目清单"/>
      <sheetName val="其它项目清单计价汇总表"/>
      <sheetName val="材料暂估价表 "/>
      <sheetName val="专业工程暂估价表"/>
      <sheetName val="总承包服务费计价表"/>
      <sheetName val="1∽7#土建工程量清单计价汇总表"/>
      <sheetName val="大商业及室外街部分清单"/>
      <sheetName val="写字楼及底商部分清单"/>
      <sheetName val="土建工程综合单价表"/>
      <sheetName val="土建工程综合单价组价明细表"/>
      <sheetName val="材料表"/>
      <sheetName val="测算依据"/>
      <sheetName val="砂浆单价表"/>
      <sheetName val="#REF"/>
      <sheetName val="一期-自动报警系统"/>
      <sheetName val="Open"/>
      <sheetName val="#REF!"/>
      <sheetName val="单位库"/>
      <sheetName val="8"/>
      <sheetName val="2"/>
      <sheetName val="6"/>
      <sheetName val="面积合计（藏）"/>
      <sheetName val="7"/>
      <sheetName val="3"/>
      <sheetName val="4"/>
      <sheetName val="投标材料清单 "/>
      <sheetName val="5"/>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F!"/>
      <sheetName val="8"/>
      <sheetName val="2"/>
      <sheetName val="6"/>
      <sheetName val="面积合计（藏）"/>
      <sheetName val="7"/>
      <sheetName val="3"/>
      <sheetName val="4"/>
      <sheetName val="投标材料清单 "/>
      <sheetName val="5"/>
      <sheetName val="1"/>
      <sheetName val="承台(砖模) "/>
      <sheetName val="柱"/>
      <sheetName val="土建工程综合单价组价明细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 val="地上土建及措施项目费"/>
      <sheetName val="单位库"/>
      <sheetName val="#REF!"/>
      <sheetName val="售楼部幕墙清单"/>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F!"/>
      <sheetName val="3"/>
      <sheetName val="7"/>
      <sheetName val="投标材料清单 "/>
      <sheetName val="承台(砖模) "/>
      <sheetName val="柱"/>
      <sheetName val="2"/>
      <sheetName val="6"/>
      <sheetName val="面积合计（藏）"/>
      <sheetName val="4"/>
      <sheetName val="5"/>
      <sheetName val="1"/>
      <sheetName val="sheet2"/>
      <sheetName val="室内汇总"/>
      <sheetName val="单位库"/>
      <sheetName val="土建工程综合单价组价明细表"/>
      <sheetName val="8"/>
      <sheetName val="梁"/>
      <sheetName val="四季花城城南地块户型面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工程量计算书"/>
      <sheetName val="数据汇总"/>
      <sheetName val="Sheet3"/>
      <sheetName val="#REF!"/>
      <sheetName val="售楼部幕墙清单"/>
      <sheetName val="土建工程综合单价组价明细表"/>
      <sheetName val="承台(砖模) "/>
      <sheetName val="柱"/>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编辑说明"/>
      <sheetName val="汇总表"/>
      <sheetName val="金域蓝湾南区园林工程(水电)"/>
      <sheetName val="给排水工程量计算书"/>
      <sheetName val="给排水数据汇总"/>
      <sheetName val="电气工程量计算书"/>
      <sheetName val="电气数据汇总"/>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职工花名册"/>
      <sheetName val="人员分类"/>
      <sheetName val="人员岗位"/>
      <sheetName val="人员工资"/>
      <sheetName val="变动情况（新）"/>
      <sheetName val="变动情况（旧）"/>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REF!"/>
      <sheetName val="梁"/>
      <sheetName val="3"/>
      <sheetName val="7"/>
      <sheetName val="投标材料清单 "/>
      <sheetName val="8"/>
      <sheetName val="2"/>
      <sheetName val="6"/>
      <sheetName val="面积合计（藏）"/>
      <sheetName val="4"/>
      <sheetName val="5"/>
      <sheetName val="1"/>
      <sheetName val="售楼部幕墙清单"/>
      <sheetName val="职工花名册"/>
      <sheetName val="给排水工程量计算书"/>
      <sheetName val="承台(砖模) "/>
      <sheetName val="柱"/>
      <sheetName val="裙楼外立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REF!"/>
      <sheetName val="8"/>
      <sheetName val="2"/>
      <sheetName val="6"/>
      <sheetName val="面积合计（藏）"/>
      <sheetName val="7"/>
      <sheetName val="3"/>
      <sheetName val="4"/>
      <sheetName val="投标材料清单 "/>
      <sheetName val="5"/>
      <sheetName val="1"/>
      <sheetName val="承台(砖模) "/>
      <sheetName val="柱"/>
      <sheetName val="给排水工程量计算书"/>
      <sheetName val="售楼部幕墙清单"/>
      <sheetName val="职工花名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 val="地上土建及措施项目费"/>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3"/>
      <sheetName val="8"/>
      <sheetName val="2"/>
      <sheetName val="6"/>
      <sheetName val="面积合计（藏）"/>
      <sheetName val="7"/>
      <sheetName val="4"/>
      <sheetName val="投标材料清单 "/>
      <sheetName val="5"/>
      <sheetName val="1"/>
      <sheetName val="#REF!"/>
      <sheetName val="建筑面积 "/>
      <sheetName val="人工费"/>
      <sheetName val="给排水工程量计算书"/>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工程量计算书"/>
      <sheetName val="数据汇总"/>
      <sheetName val="Sheet3"/>
      <sheetName val="#REF!"/>
      <sheetName val="土建工程综合单价组价明细表"/>
      <sheetName val="售楼部幕墙清单"/>
      <sheetName val="3"/>
      <sheetName val="承台(砖模) "/>
      <sheetName val="柱"/>
      <sheetName val="建筑面积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封面 (2)"/>
      <sheetName val="报价说明 (2)"/>
      <sheetName val="汇总表"/>
      <sheetName val="一期-自动报警系统"/>
      <sheetName val="二期-自动报警系统"/>
      <sheetName val="一期-消防喷淋和消火栓"/>
      <sheetName val="二期-消防喷淋和消火栓"/>
      <sheetName val="一期-消防防排烟"/>
      <sheetName val="二期-消防防排烟"/>
      <sheetName val="一期-防火卷帘"/>
      <sheetName val="二期-防火卷帘 "/>
      <sheetName val="气体灭火"/>
      <sheetName val="消防水泵房"/>
      <sheetName val="室外消防管网"/>
      <sheetName val="消防检测费用清单"/>
      <sheetName val="零星项目"/>
      <sheetName val="土建工程综合单价组价明细表"/>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view="pageBreakPreview" zoomScaleNormal="100" workbookViewId="0">
      <selection activeCell="A2" sqref="A2:I2"/>
    </sheetView>
  </sheetViews>
  <sheetFormatPr defaultColWidth="9" defaultRowHeight="11.25"/>
  <cols>
    <col min="1" max="7" width="9" style="198"/>
    <col min="8" max="8" width="10.625" style="198" customWidth="1"/>
    <col min="9" max="9" width="23.375" style="198" customWidth="1"/>
    <col min="10" max="264" width="9" style="198"/>
    <col min="265" max="265" width="8.75" style="198" customWidth="1"/>
    <col min="266" max="520" width="9" style="198"/>
    <col min="521" max="521" width="8.75" style="198" customWidth="1"/>
    <col min="522" max="776" width="9" style="198"/>
    <col min="777" max="777" width="8.75" style="198" customWidth="1"/>
    <col min="778" max="1032" width="9" style="198"/>
    <col min="1033" max="1033" width="8.75" style="198" customWidth="1"/>
    <col min="1034" max="1288" width="9" style="198"/>
    <col min="1289" max="1289" width="8.75" style="198" customWidth="1"/>
    <col min="1290" max="1544" width="9" style="198"/>
    <col min="1545" max="1545" width="8.75" style="198" customWidth="1"/>
    <col min="1546" max="1800" width="9" style="198"/>
    <col min="1801" max="1801" width="8.75" style="198" customWidth="1"/>
    <col min="1802" max="2056" width="9" style="198"/>
    <col min="2057" max="2057" width="8.75" style="198" customWidth="1"/>
    <col min="2058" max="2312" width="9" style="198"/>
    <col min="2313" max="2313" width="8.75" style="198" customWidth="1"/>
    <col min="2314" max="2568" width="9" style="198"/>
    <col min="2569" max="2569" width="8.75" style="198" customWidth="1"/>
    <col min="2570" max="2824" width="9" style="198"/>
    <col min="2825" max="2825" width="8.75" style="198" customWidth="1"/>
    <col min="2826" max="3080" width="9" style="198"/>
    <col min="3081" max="3081" width="8.75" style="198" customWidth="1"/>
    <col min="3082" max="3336" width="9" style="198"/>
    <col min="3337" max="3337" width="8.75" style="198" customWidth="1"/>
    <col min="3338" max="3592" width="9" style="198"/>
    <col min="3593" max="3593" width="8.75" style="198" customWidth="1"/>
    <col min="3594" max="3848" width="9" style="198"/>
    <col min="3849" max="3849" width="8.75" style="198" customWidth="1"/>
    <col min="3850" max="4104" width="9" style="198"/>
    <col min="4105" max="4105" width="8.75" style="198" customWidth="1"/>
    <col min="4106" max="4360" width="9" style="198"/>
    <col min="4361" max="4361" width="8.75" style="198" customWidth="1"/>
    <col min="4362" max="4616" width="9" style="198"/>
    <col min="4617" max="4617" width="8.75" style="198" customWidth="1"/>
    <col min="4618" max="4872" width="9" style="198"/>
    <col min="4873" max="4873" width="8.75" style="198" customWidth="1"/>
    <col min="4874" max="5128" width="9" style="198"/>
    <col min="5129" max="5129" width="8.75" style="198" customWidth="1"/>
    <col min="5130" max="5384" width="9" style="198"/>
    <col min="5385" max="5385" width="8.75" style="198" customWidth="1"/>
    <col min="5386" max="5640" width="9" style="198"/>
    <col min="5641" max="5641" width="8.75" style="198" customWidth="1"/>
    <col min="5642" max="5896" width="9" style="198"/>
    <col min="5897" max="5897" width="8.75" style="198" customWidth="1"/>
    <col min="5898" max="6152" width="9" style="198"/>
    <col min="6153" max="6153" width="8.75" style="198" customWidth="1"/>
    <col min="6154" max="6408" width="9" style="198"/>
    <col min="6409" max="6409" width="8.75" style="198" customWidth="1"/>
    <col min="6410" max="6664" width="9" style="198"/>
    <col min="6665" max="6665" width="8.75" style="198" customWidth="1"/>
    <col min="6666" max="6920" width="9" style="198"/>
    <col min="6921" max="6921" width="8.75" style="198" customWidth="1"/>
    <col min="6922" max="7176" width="9" style="198"/>
    <col min="7177" max="7177" width="8.75" style="198" customWidth="1"/>
    <col min="7178" max="7432" width="9" style="198"/>
    <col min="7433" max="7433" width="8.75" style="198" customWidth="1"/>
    <col min="7434" max="7688" width="9" style="198"/>
    <col min="7689" max="7689" width="8.75" style="198" customWidth="1"/>
    <col min="7690" max="7944" width="9" style="198"/>
    <col min="7945" max="7945" width="8.75" style="198" customWidth="1"/>
    <col min="7946" max="8200" width="9" style="198"/>
    <col min="8201" max="8201" width="8.75" style="198" customWidth="1"/>
    <col min="8202" max="8456" width="9" style="198"/>
    <col min="8457" max="8457" width="8.75" style="198" customWidth="1"/>
    <col min="8458" max="8712" width="9" style="198"/>
    <col min="8713" max="8713" width="8.75" style="198" customWidth="1"/>
    <col min="8714" max="8968" width="9" style="198"/>
    <col min="8969" max="8969" width="8.75" style="198" customWidth="1"/>
    <col min="8970" max="9224" width="9" style="198"/>
    <col min="9225" max="9225" width="8.75" style="198" customWidth="1"/>
    <col min="9226" max="9480" width="9" style="198"/>
    <col min="9481" max="9481" width="8.75" style="198" customWidth="1"/>
    <col min="9482" max="9736" width="9" style="198"/>
    <col min="9737" max="9737" width="8.75" style="198" customWidth="1"/>
    <col min="9738" max="9992" width="9" style="198"/>
    <col min="9993" max="9993" width="8.75" style="198" customWidth="1"/>
    <col min="9994" max="10248" width="9" style="198"/>
    <col min="10249" max="10249" width="8.75" style="198" customWidth="1"/>
    <col min="10250" max="10504" width="9" style="198"/>
    <col min="10505" max="10505" width="8.75" style="198" customWidth="1"/>
    <col min="10506" max="10760" width="9" style="198"/>
    <col min="10761" max="10761" width="8.75" style="198" customWidth="1"/>
    <col min="10762" max="11016" width="9" style="198"/>
    <col min="11017" max="11017" width="8.75" style="198" customWidth="1"/>
    <col min="11018" max="11272" width="9" style="198"/>
    <col min="11273" max="11273" width="8.75" style="198" customWidth="1"/>
    <col min="11274" max="11528" width="9" style="198"/>
    <col min="11529" max="11529" width="8.75" style="198" customWidth="1"/>
    <col min="11530" max="11784" width="9" style="198"/>
    <col min="11785" max="11785" width="8.75" style="198" customWidth="1"/>
    <col min="11786" max="12040" width="9" style="198"/>
    <col min="12041" max="12041" width="8.75" style="198" customWidth="1"/>
    <col min="12042" max="12296" width="9" style="198"/>
    <col min="12297" max="12297" width="8.75" style="198" customWidth="1"/>
    <col min="12298" max="12552" width="9" style="198"/>
    <col min="12553" max="12553" width="8.75" style="198" customWidth="1"/>
    <col min="12554" max="12808" width="9" style="198"/>
    <col min="12809" max="12809" width="8.75" style="198" customWidth="1"/>
    <col min="12810" max="13064" width="9" style="198"/>
    <col min="13065" max="13065" width="8.75" style="198" customWidth="1"/>
    <col min="13066" max="13320" width="9" style="198"/>
    <col min="13321" max="13321" width="8.75" style="198" customWidth="1"/>
    <col min="13322" max="13576" width="9" style="198"/>
    <col min="13577" max="13577" width="8.75" style="198" customWidth="1"/>
    <col min="13578" max="13832" width="9" style="198"/>
    <col min="13833" max="13833" width="8.75" style="198" customWidth="1"/>
    <col min="13834" max="14088" width="9" style="198"/>
    <col min="14089" max="14089" width="8.75" style="198" customWidth="1"/>
    <col min="14090" max="14344" width="9" style="198"/>
    <col min="14345" max="14345" width="8.75" style="198" customWidth="1"/>
    <col min="14346" max="14600" width="9" style="198"/>
    <col min="14601" max="14601" width="8.75" style="198" customWidth="1"/>
    <col min="14602" max="14856" width="9" style="198"/>
    <col min="14857" max="14857" width="8.75" style="198" customWidth="1"/>
    <col min="14858" max="15112" width="9" style="198"/>
    <col min="15113" max="15113" width="8.75" style="198" customWidth="1"/>
    <col min="15114" max="15368" width="9" style="198"/>
    <col min="15369" max="15369" width="8.75" style="198" customWidth="1"/>
    <col min="15370" max="15624" width="9" style="198"/>
    <col min="15625" max="15625" width="8.75" style="198" customWidth="1"/>
    <col min="15626" max="15880" width="9" style="198"/>
    <col min="15881" max="15881" width="8.75" style="198" customWidth="1"/>
    <col min="15882" max="16136" width="9" style="198"/>
    <col min="16137" max="16137" width="8.75" style="198" customWidth="1"/>
    <col min="16138" max="16384" width="9" style="198"/>
  </cols>
  <sheetData>
    <row r="1" ht="110.25" customHeight="1" spans="1:9">
      <c r="A1" s="203" t="s">
        <v>0</v>
      </c>
      <c r="B1" s="203"/>
      <c r="C1" s="203"/>
      <c r="D1" s="203"/>
      <c r="E1" s="203"/>
      <c r="F1" s="203"/>
      <c r="G1" s="203"/>
      <c r="H1" s="203"/>
      <c r="I1" s="203"/>
    </row>
    <row r="2" ht="186.75" customHeight="1" spans="1:9">
      <c r="A2" s="204" t="s">
        <v>1</v>
      </c>
      <c r="B2" s="204"/>
      <c r="C2" s="204"/>
      <c r="D2" s="204"/>
      <c r="E2" s="204"/>
      <c r="F2" s="204"/>
      <c r="G2" s="204"/>
      <c r="H2" s="204"/>
      <c r="I2" s="204"/>
    </row>
    <row r="3" spans="1:1">
      <c r="A3" s="205"/>
    </row>
    <row r="6" ht="19.5" spans="1:9">
      <c r="A6" s="199" t="s">
        <v>2</v>
      </c>
      <c r="B6" s="199"/>
      <c r="C6" s="199"/>
      <c r="D6" s="199"/>
      <c r="E6" s="199"/>
      <c r="F6" s="199"/>
      <c r="G6" s="199"/>
      <c r="H6" s="199"/>
      <c r="I6" s="199"/>
    </row>
    <row r="11" ht="19.5" spans="1:9">
      <c r="A11" s="199" t="s">
        <v>3</v>
      </c>
      <c r="B11" s="199"/>
      <c r="C11" s="199"/>
      <c r="D11" s="199"/>
      <c r="E11" s="199"/>
      <c r="F11" s="199"/>
      <c r="G11" s="199"/>
      <c r="H11" s="199"/>
      <c r="I11" s="199"/>
    </row>
  </sheetData>
  <mergeCells count="4">
    <mergeCell ref="A1:I1"/>
    <mergeCell ref="A2:I2"/>
    <mergeCell ref="A6:I6"/>
    <mergeCell ref="A11:I11"/>
  </mergeCells>
  <pageMargins left="0.590551181102362" right="0.590551181102362" top="0.590551181102362" bottom="0.748031496062992" header="0.31496062992126" footer="0.31496062992126"/>
  <pageSetup paperSize="9" scale="8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3"/>
  <sheetViews>
    <sheetView topLeftCell="A22" workbookViewId="0">
      <selection activeCell="F29" sqref="F29"/>
    </sheetView>
  </sheetViews>
  <sheetFormatPr defaultColWidth="9" defaultRowHeight="13.5"/>
  <cols>
    <col min="1" max="1" width="6.125" style="169" customWidth="1"/>
    <col min="2" max="2" width="7.375" style="169" customWidth="1"/>
    <col min="3" max="3" width="27.375" style="169" customWidth="1"/>
    <col min="4" max="4" width="9.375" style="169" customWidth="1"/>
    <col min="5" max="5" width="21.375" style="169" customWidth="1"/>
    <col min="6" max="6" width="26.375" style="169" customWidth="1"/>
    <col min="7" max="7" width="22.375" style="169" customWidth="1"/>
    <col min="8" max="8" width="11.5" style="154" customWidth="1"/>
    <col min="9" max="10" width="9" style="154"/>
    <col min="11" max="11" width="9.625" style="154" customWidth="1"/>
    <col min="12" max="16384" width="9" style="154"/>
  </cols>
  <sheetData>
    <row r="1" ht="35.25" customHeight="1" spans="1:8">
      <c r="A1" s="170" t="s">
        <v>4</v>
      </c>
      <c r="B1" s="171"/>
      <c r="C1" s="171"/>
      <c r="D1" s="171"/>
      <c r="E1" s="171"/>
      <c r="F1" s="171"/>
      <c r="G1" s="171"/>
      <c r="H1" s="172"/>
    </row>
    <row r="2" ht="24" customHeight="1" spans="1:8">
      <c r="A2" s="173" t="s">
        <v>5</v>
      </c>
      <c r="B2" s="174" t="s">
        <v>6</v>
      </c>
      <c r="C2" s="174"/>
      <c r="D2" s="173" t="s">
        <v>7</v>
      </c>
      <c r="E2" s="173" t="s">
        <v>8</v>
      </c>
      <c r="F2" s="175" t="s">
        <v>9</v>
      </c>
      <c r="G2" s="173" t="s">
        <v>10</v>
      </c>
      <c r="H2" s="176" t="s">
        <v>11</v>
      </c>
    </row>
    <row r="3" s="151" customFormat="1" ht="24" customHeight="1" spans="1:8">
      <c r="A3" s="177">
        <v>1</v>
      </c>
      <c r="B3" s="178" t="s">
        <v>12</v>
      </c>
      <c r="C3" s="178"/>
      <c r="D3" s="177" t="s">
        <v>13</v>
      </c>
      <c r="E3" s="177" t="s">
        <v>14</v>
      </c>
      <c r="F3" s="179">
        <f>F4+F16+F18</f>
        <v>0</v>
      </c>
      <c r="G3" s="180" t="s">
        <v>15</v>
      </c>
      <c r="H3" s="181"/>
    </row>
    <row r="4" s="168" customFormat="1" ht="24" customHeight="1" spans="1:8">
      <c r="A4" s="182">
        <v>1.1</v>
      </c>
      <c r="B4" s="183" t="s">
        <v>16</v>
      </c>
      <c r="C4" s="183"/>
      <c r="D4" s="184" t="s">
        <v>13</v>
      </c>
      <c r="E4" s="184"/>
      <c r="F4" s="185">
        <f>SUM(F5:F15)</f>
        <v>0</v>
      </c>
      <c r="G4" s="177"/>
      <c r="H4" s="186"/>
    </row>
    <row r="5" s="168" customFormat="1" ht="24" customHeight="1" outlineLevel="1" spans="1:8">
      <c r="A5" s="182" t="s">
        <v>17</v>
      </c>
      <c r="B5" s="182" t="s">
        <v>18</v>
      </c>
      <c r="C5" s="182" t="s">
        <v>19</v>
      </c>
      <c r="D5" s="187" t="s">
        <v>13</v>
      </c>
      <c r="E5" s="187"/>
      <c r="F5" s="185">
        <f>'08-03地块客梯供货清单报价表'!F26</f>
        <v>0</v>
      </c>
      <c r="G5" s="177"/>
      <c r="H5" s="186"/>
    </row>
    <row r="6" s="168" customFormat="1" ht="24" customHeight="1" outlineLevel="1" spans="1:8">
      <c r="A6" s="182"/>
      <c r="B6" s="182" t="s">
        <v>20</v>
      </c>
      <c r="C6" s="182" t="s">
        <v>21</v>
      </c>
      <c r="D6" s="187" t="s">
        <v>13</v>
      </c>
      <c r="E6" s="187"/>
      <c r="F6" s="185">
        <f>'08-04地块客梯供货清单报价表'!F26</f>
        <v>0</v>
      </c>
      <c r="G6" s="177"/>
      <c r="H6" s="186"/>
    </row>
    <row r="7" s="168" customFormat="1" ht="24" customHeight="1" outlineLevel="1" spans="1:8">
      <c r="A7" s="182"/>
      <c r="B7" s="182" t="s">
        <v>22</v>
      </c>
      <c r="C7" s="182" t="s">
        <v>23</v>
      </c>
      <c r="D7" s="187" t="s">
        <v>13</v>
      </c>
      <c r="E7" s="187"/>
      <c r="F7" s="185">
        <f>'08-06地块客梯供货清单报价表'!F26</f>
        <v>0</v>
      </c>
      <c r="G7" s="177"/>
      <c r="H7" s="186"/>
    </row>
    <row r="8" s="168" customFormat="1" ht="24" customHeight="1" outlineLevel="1" spans="1:8">
      <c r="A8" s="182"/>
      <c r="B8" s="182" t="s">
        <v>24</v>
      </c>
      <c r="C8" s="182" t="s">
        <v>25</v>
      </c>
      <c r="D8" s="187" t="s">
        <v>13</v>
      </c>
      <c r="E8" s="187"/>
      <c r="F8" s="185">
        <f>'05-05地块客梯供货清单报价表'!F26</f>
        <v>0</v>
      </c>
      <c r="G8" s="177"/>
      <c r="H8" s="186"/>
    </row>
    <row r="9" s="168" customFormat="1" ht="24" customHeight="1" outlineLevel="1" spans="1:8">
      <c r="A9" s="182"/>
      <c r="B9" s="182" t="s">
        <v>26</v>
      </c>
      <c r="C9" s="182" t="s">
        <v>27</v>
      </c>
      <c r="D9" s="187" t="s">
        <v>13</v>
      </c>
      <c r="E9" s="187"/>
      <c r="F9" s="185">
        <f>'05-06地块客梯供货清单报价表'!F26</f>
        <v>0</v>
      </c>
      <c r="G9" s="177"/>
      <c r="H9" s="186"/>
    </row>
    <row r="10" s="168" customFormat="1" ht="24" customHeight="1" outlineLevel="1" spans="1:8">
      <c r="A10" s="182"/>
      <c r="B10" s="182" t="s">
        <v>28</v>
      </c>
      <c r="C10" s="182" t="s">
        <v>29</v>
      </c>
      <c r="D10" s="187" t="s">
        <v>13</v>
      </c>
      <c r="E10" s="187"/>
      <c r="F10" s="185">
        <f>'05-07地块客梯供货清单报价表'!F26</f>
        <v>0</v>
      </c>
      <c r="G10" s="177"/>
      <c r="H10" s="186"/>
    </row>
    <row r="11" s="168" customFormat="1" ht="24" customHeight="1" outlineLevel="1" spans="1:8">
      <c r="A11" s="182"/>
      <c r="B11" s="182" t="s">
        <v>30</v>
      </c>
      <c r="C11" s="182" t="s">
        <v>31</v>
      </c>
      <c r="D11" s="187" t="s">
        <v>13</v>
      </c>
      <c r="E11" s="187"/>
      <c r="F11" s="185">
        <f>'05-08地块客梯供货清单报价表'!F26</f>
        <v>0</v>
      </c>
      <c r="G11" s="177"/>
      <c r="H11" s="186"/>
    </row>
    <row r="12" s="168" customFormat="1" ht="24" customHeight="1" outlineLevel="1" spans="1:8">
      <c r="A12" s="182"/>
      <c r="B12" s="182" t="s">
        <v>32</v>
      </c>
      <c r="C12" s="182" t="s">
        <v>33</v>
      </c>
      <c r="D12" s="187" t="s">
        <v>13</v>
      </c>
      <c r="E12" s="187"/>
      <c r="F12" s="185">
        <f>'05-09地块客梯供货清单报价表'!F26</f>
        <v>0</v>
      </c>
      <c r="G12" s="177"/>
      <c r="H12" s="186"/>
    </row>
    <row r="13" s="168" customFormat="1" ht="24" customHeight="1" outlineLevel="1" spans="1:8">
      <c r="A13" s="182"/>
      <c r="B13" s="182" t="s">
        <v>34</v>
      </c>
      <c r="C13" s="182" t="s">
        <v>35</v>
      </c>
      <c r="D13" s="187" t="s">
        <v>13</v>
      </c>
      <c r="E13" s="187"/>
      <c r="F13" s="185">
        <f>'07-02地块客梯供货清单报价表'!F26</f>
        <v>0</v>
      </c>
      <c r="G13" s="177"/>
      <c r="H13" s="186"/>
    </row>
    <row r="14" s="168" customFormat="1" ht="24" customHeight="1" outlineLevel="1" spans="1:8">
      <c r="A14" s="182"/>
      <c r="B14" s="182" t="s">
        <v>36</v>
      </c>
      <c r="C14" s="182" t="s">
        <v>37</v>
      </c>
      <c r="D14" s="187" t="s">
        <v>13</v>
      </c>
      <c r="E14" s="187"/>
      <c r="F14" s="185">
        <f>'04-07地块客梯供货清单报价表'!F26</f>
        <v>0</v>
      </c>
      <c r="G14" s="177"/>
      <c r="H14" s="186"/>
    </row>
    <row r="15" s="168" customFormat="1" ht="24" customHeight="1" outlineLevel="1" spans="1:8">
      <c r="A15" s="182"/>
      <c r="B15" s="182" t="s">
        <v>38</v>
      </c>
      <c r="C15" s="182" t="s">
        <v>39</v>
      </c>
      <c r="D15" s="187" t="s">
        <v>13</v>
      </c>
      <c r="E15" s="187"/>
      <c r="F15" s="185">
        <f>'04-08地块客梯供货清单报价表'!F26</f>
        <v>0</v>
      </c>
      <c r="G15" s="177"/>
      <c r="H15" s="186"/>
    </row>
    <row r="16" s="168" customFormat="1" ht="24" customHeight="1" spans="1:8">
      <c r="A16" s="182">
        <v>1.2</v>
      </c>
      <c r="B16" s="188" t="s">
        <v>40</v>
      </c>
      <c r="C16" s="188"/>
      <c r="D16" s="184" t="s">
        <v>13</v>
      </c>
      <c r="E16" s="184"/>
      <c r="F16" s="185">
        <f>SUM(F17)</f>
        <v>0</v>
      </c>
      <c r="G16" s="177"/>
      <c r="H16" s="189"/>
    </row>
    <row r="17" s="168" customFormat="1" ht="24" customHeight="1" outlineLevel="1" spans="1:8">
      <c r="A17" s="182" t="s">
        <v>17</v>
      </c>
      <c r="B17" s="182">
        <v>1.21</v>
      </c>
      <c r="C17" s="182" t="s">
        <v>41</v>
      </c>
      <c r="D17" s="187" t="s">
        <v>13</v>
      </c>
      <c r="E17" s="187"/>
      <c r="F17" s="185">
        <f>扶梯供货清单报价表!F26</f>
        <v>0</v>
      </c>
      <c r="G17" s="177"/>
      <c r="H17" s="190"/>
    </row>
    <row r="18" s="168" customFormat="1" ht="24" customHeight="1" spans="1:11">
      <c r="A18" s="182">
        <v>1.3</v>
      </c>
      <c r="B18" s="188" t="s">
        <v>42</v>
      </c>
      <c r="C18" s="188"/>
      <c r="D18" s="187" t="s">
        <v>13</v>
      </c>
      <c r="E18" s="191" t="s">
        <v>43</v>
      </c>
      <c r="F18" s="192">
        <v>0</v>
      </c>
      <c r="G18" s="191" t="s">
        <v>44</v>
      </c>
      <c r="H18" s="190"/>
      <c r="J18" s="201"/>
      <c r="K18" s="202"/>
    </row>
    <row r="19" s="168" customFormat="1" ht="24" customHeight="1" spans="1:11">
      <c r="A19" s="177">
        <v>2</v>
      </c>
      <c r="B19" s="178" t="s">
        <v>45</v>
      </c>
      <c r="C19" s="178"/>
      <c r="D19" s="177" t="s">
        <v>13</v>
      </c>
      <c r="E19" s="177" t="s">
        <v>46</v>
      </c>
      <c r="F19" s="179">
        <f>F20+F32+F34+F35</f>
        <v>0</v>
      </c>
      <c r="G19" s="180" t="s">
        <v>47</v>
      </c>
      <c r="H19" s="190"/>
      <c r="J19" s="201"/>
      <c r="K19" s="202"/>
    </row>
    <row r="20" s="168" customFormat="1" ht="24" customHeight="1" spans="1:8">
      <c r="A20" s="182">
        <v>2.1</v>
      </c>
      <c r="B20" s="183" t="s">
        <v>48</v>
      </c>
      <c r="C20" s="183"/>
      <c r="D20" s="184" t="s">
        <v>13</v>
      </c>
      <c r="E20" s="193"/>
      <c r="F20" s="185">
        <f>SUM(F21:F31)</f>
        <v>0</v>
      </c>
      <c r="G20" s="177"/>
      <c r="H20" s="190"/>
    </row>
    <row r="21" s="168" customFormat="1" ht="24" customHeight="1" outlineLevel="1" spans="1:8">
      <c r="A21" s="182" t="s">
        <v>17</v>
      </c>
      <c r="B21" s="182" t="s">
        <v>49</v>
      </c>
      <c r="C21" s="182" t="s">
        <v>19</v>
      </c>
      <c r="D21" s="187" t="s">
        <v>13</v>
      </c>
      <c r="E21" s="182"/>
      <c r="F21" s="185">
        <f>'08-03地块客梯安装清单报价表'!F16</f>
        <v>0</v>
      </c>
      <c r="G21" s="177"/>
      <c r="H21" s="190"/>
    </row>
    <row r="22" s="168" customFormat="1" ht="24" customHeight="1" outlineLevel="1" spans="1:8">
      <c r="A22" s="182"/>
      <c r="B22" s="182" t="s">
        <v>50</v>
      </c>
      <c r="C22" s="182" t="s">
        <v>21</v>
      </c>
      <c r="D22" s="187" t="s">
        <v>13</v>
      </c>
      <c r="E22" s="182"/>
      <c r="F22" s="185">
        <f>'08-04地块客梯安装清单报价表'!F16</f>
        <v>0</v>
      </c>
      <c r="G22" s="177"/>
      <c r="H22" s="190"/>
    </row>
    <row r="23" s="168" customFormat="1" ht="24" customHeight="1" outlineLevel="1" spans="1:8">
      <c r="A23" s="182"/>
      <c r="B23" s="182" t="s">
        <v>51</v>
      </c>
      <c r="C23" s="182" t="s">
        <v>23</v>
      </c>
      <c r="D23" s="187" t="s">
        <v>13</v>
      </c>
      <c r="E23" s="182"/>
      <c r="F23" s="185">
        <f>'08-06地块客梯安装清单报价表'!F16</f>
        <v>0</v>
      </c>
      <c r="G23" s="177"/>
      <c r="H23" s="190"/>
    </row>
    <row r="24" s="168" customFormat="1" ht="24" customHeight="1" outlineLevel="1" spans="1:8">
      <c r="A24" s="182"/>
      <c r="B24" s="182" t="s">
        <v>52</v>
      </c>
      <c r="C24" s="182" t="s">
        <v>25</v>
      </c>
      <c r="D24" s="187" t="s">
        <v>13</v>
      </c>
      <c r="E24" s="182"/>
      <c r="F24" s="185">
        <f>'05-05地块客梯安装清单报价表'!F16</f>
        <v>0</v>
      </c>
      <c r="G24" s="177"/>
      <c r="H24" s="190"/>
    </row>
    <row r="25" s="168" customFormat="1" ht="24" customHeight="1" outlineLevel="1" spans="1:8">
      <c r="A25" s="182"/>
      <c r="B25" s="182" t="s">
        <v>53</v>
      </c>
      <c r="C25" s="182" t="s">
        <v>27</v>
      </c>
      <c r="D25" s="187" t="s">
        <v>13</v>
      </c>
      <c r="E25" s="182"/>
      <c r="F25" s="185">
        <f>'05-06地块客梯安装清单报价表'!F16</f>
        <v>0</v>
      </c>
      <c r="G25" s="177"/>
      <c r="H25" s="190"/>
    </row>
    <row r="26" s="168" customFormat="1" ht="24" customHeight="1" outlineLevel="1" spans="1:8">
      <c r="A26" s="182"/>
      <c r="B26" s="182" t="s">
        <v>54</v>
      </c>
      <c r="C26" s="182" t="s">
        <v>29</v>
      </c>
      <c r="D26" s="187" t="s">
        <v>13</v>
      </c>
      <c r="E26" s="182"/>
      <c r="F26" s="185">
        <f>'05-07地块客梯安装清单报价表'!F16</f>
        <v>0</v>
      </c>
      <c r="G26" s="177"/>
      <c r="H26" s="190"/>
    </row>
    <row r="27" s="168" customFormat="1" ht="24" customHeight="1" outlineLevel="1" spans="1:8">
      <c r="A27" s="182"/>
      <c r="B27" s="182" t="s">
        <v>55</v>
      </c>
      <c r="C27" s="182" t="s">
        <v>31</v>
      </c>
      <c r="D27" s="187" t="s">
        <v>13</v>
      </c>
      <c r="E27" s="182"/>
      <c r="F27" s="185">
        <f>'05-08地块客梯安装清单报价表'!F16</f>
        <v>0</v>
      </c>
      <c r="G27" s="177"/>
      <c r="H27" s="190"/>
    </row>
    <row r="28" s="168" customFormat="1" ht="24" customHeight="1" outlineLevel="1" spans="1:8">
      <c r="A28" s="182"/>
      <c r="B28" s="182" t="s">
        <v>56</v>
      </c>
      <c r="C28" s="182" t="s">
        <v>33</v>
      </c>
      <c r="D28" s="187" t="s">
        <v>13</v>
      </c>
      <c r="E28" s="182"/>
      <c r="F28" s="185">
        <f>'05-09地块客梯安装清单报价表'!F16</f>
        <v>0</v>
      </c>
      <c r="G28" s="177"/>
      <c r="H28" s="190"/>
    </row>
    <row r="29" s="168" customFormat="1" ht="24" customHeight="1" outlineLevel="1" spans="1:8">
      <c r="A29" s="182"/>
      <c r="B29" s="182" t="s">
        <v>57</v>
      </c>
      <c r="C29" s="182" t="s">
        <v>35</v>
      </c>
      <c r="D29" s="187" t="s">
        <v>13</v>
      </c>
      <c r="E29" s="182"/>
      <c r="F29" s="185">
        <f>'07-02地块客梯安装清单报价表'!F16</f>
        <v>0</v>
      </c>
      <c r="G29" s="177"/>
      <c r="H29" s="190"/>
    </row>
    <row r="30" s="168" customFormat="1" ht="24" customHeight="1" outlineLevel="1" spans="1:8">
      <c r="A30" s="182"/>
      <c r="B30" s="182" t="s">
        <v>58</v>
      </c>
      <c r="C30" s="182" t="s">
        <v>37</v>
      </c>
      <c r="D30" s="187" t="s">
        <v>13</v>
      </c>
      <c r="E30" s="182"/>
      <c r="F30" s="185">
        <f>'04-07地块客梯安装清单报价表'!F16</f>
        <v>0</v>
      </c>
      <c r="G30" s="177"/>
      <c r="H30" s="190"/>
    </row>
    <row r="31" s="168" customFormat="1" ht="24" customHeight="1" outlineLevel="1" spans="1:8">
      <c r="A31" s="182"/>
      <c r="B31" s="182" t="s">
        <v>59</v>
      </c>
      <c r="C31" s="182" t="s">
        <v>39</v>
      </c>
      <c r="D31" s="187" t="s">
        <v>13</v>
      </c>
      <c r="E31" s="182"/>
      <c r="F31" s="185">
        <f>'04-08地块客梯安装清单报价表'!F16</f>
        <v>0</v>
      </c>
      <c r="G31" s="177"/>
      <c r="H31" s="190"/>
    </row>
    <row r="32" s="168" customFormat="1" ht="24" customHeight="1" spans="1:8">
      <c r="A32" s="182">
        <v>2.2</v>
      </c>
      <c r="B32" s="188" t="s">
        <v>60</v>
      </c>
      <c r="C32" s="188"/>
      <c r="D32" s="184" t="s">
        <v>13</v>
      </c>
      <c r="E32" s="178"/>
      <c r="F32" s="185">
        <f>SUM(F33:F33)</f>
        <v>0</v>
      </c>
      <c r="G32" s="177"/>
      <c r="H32" s="190"/>
    </row>
    <row r="33" s="168" customFormat="1" ht="24" customHeight="1" outlineLevel="1" spans="1:8">
      <c r="A33" s="182" t="s">
        <v>17</v>
      </c>
      <c r="B33" s="182">
        <v>2.21</v>
      </c>
      <c r="C33" s="182" t="s">
        <v>41</v>
      </c>
      <c r="D33" s="187" t="s">
        <v>13</v>
      </c>
      <c r="E33" s="182"/>
      <c r="F33" s="185">
        <f>扶梯安装清单报价表!F16</f>
        <v>0</v>
      </c>
      <c r="G33" s="177"/>
      <c r="H33" s="190"/>
    </row>
    <row r="34" s="168" customFormat="1" ht="24" customHeight="1" spans="1:11">
      <c r="A34" s="182">
        <v>2.3</v>
      </c>
      <c r="B34" s="183" t="s">
        <v>61</v>
      </c>
      <c r="C34" s="183"/>
      <c r="D34" s="187" t="s">
        <v>13</v>
      </c>
      <c r="E34" s="191" t="s">
        <v>43</v>
      </c>
      <c r="F34" s="192">
        <v>0</v>
      </c>
      <c r="G34" s="191" t="s">
        <v>44</v>
      </c>
      <c r="H34" s="190"/>
      <c r="J34" s="201"/>
      <c r="K34" s="202"/>
    </row>
    <row r="35" s="168" customFormat="1" ht="24" customHeight="1" spans="1:11">
      <c r="A35" s="182">
        <v>2.4</v>
      </c>
      <c r="B35" s="183" t="s">
        <v>62</v>
      </c>
      <c r="C35" s="183"/>
      <c r="D35" s="187" t="s">
        <v>13</v>
      </c>
      <c r="E35" s="193" t="s">
        <v>63</v>
      </c>
      <c r="F35" s="185">
        <f>(F4+F16)*0.5%</f>
        <v>0</v>
      </c>
      <c r="G35" s="191" t="s">
        <v>64</v>
      </c>
      <c r="H35" s="190"/>
      <c r="J35" s="201"/>
      <c r="K35" s="202"/>
    </row>
    <row r="36" ht="24" customHeight="1" spans="1:8">
      <c r="A36" s="194">
        <v>3</v>
      </c>
      <c r="B36" s="195" t="s">
        <v>65</v>
      </c>
      <c r="C36" s="195"/>
      <c r="D36" s="195"/>
      <c r="E36" s="195"/>
      <c r="F36" s="196">
        <f>F3+F19</f>
        <v>0</v>
      </c>
      <c r="G36" s="194" t="s">
        <v>66</v>
      </c>
      <c r="H36" s="197"/>
    </row>
    <row r="37" spans="1:11">
      <c r="A37" s="198"/>
      <c r="B37" s="198"/>
      <c r="C37" s="198"/>
      <c r="D37" s="198"/>
      <c r="E37" s="198"/>
      <c r="F37" s="198"/>
      <c r="G37" s="198"/>
      <c r="H37" s="198"/>
      <c r="I37" s="198"/>
      <c r="J37" s="198"/>
      <c r="K37" s="198"/>
    </row>
    <row r="38" ht="19.5" spans="1:11">
      <c r="A38" s="199" t="s">
        <v>67</v>
      </c>
      <c r="B38" s="199"/>
      <c r="C38" s="199"/>
      <c r="D38" s="199"/>
      <c r="E38" s="199"/>
      <c r="F38" s="199"/>
      <c r="G38" s="199"/>
      <c r="H38" s="200"/>
      <c r="I38" s="200"/>
      <c r="J38" s="200"/>
      <c r="K38" s="200"/>
    </row>
    <row r="39" spans="1:11">
      <c r="A39" s="198"/>
      <c r="B39" s="198"/>
      <c r="C39" s="198"/>
      <c r="D39" s="198"/>
      <c r="E39" s="198"/>
      <c r="F39" s="198"/>
      <c r="G39" s="198"/>
      <c r="H39" s="198"/>
      <c r="I39" s="198"/>
      <c r="J39" s="198"/>
      <c r="K39" s="198"/>
    </row>
    <row r="40" spans="1:11">
      <c r="A40" s="198"/>
      <c r="B40" s="198"/>
      <c r="C40" s="198"/>
      <c r="D40" s="198"/>
      <c r="E40" s="198"/>
      <c r="F40" s="198"/>
      <c r="G40" s="198"/>
      <c r="H40" s="198"/>
      <c r="I40" s="198"/>
      <c r="J40" s="198"/>
      <c r="K40" s="198"/>
    </row>
    <row r="41" spans="1:11">
      <c r="A41" s="198"/>
      <c r="B41" s="198"/>
      <c r="C41" s="198"/>
      <c r="D41" s="198"/>
      <c r="E41" s="198"/>
      <c r="F41" s="198"/>
      <c r="G41" s="198"/>
      <c r="H41" s="198"/>
      <c r="I41" s="198"/>
      <c r="J41" s="198"/>
      <c r="K41" s="198"/>
    </row>
    <row r="42" spans="1:11">
      <c r="A42" s="198"/>
      <c r="B42" s="198"/>
      <c r="C42" s="198"/>
      <c r="D42" s="198"/>
      <c r="E42" s="198"/>
      <c r="F42" s="198"/>
      <c r="G42" s="198"/>
      <c r="H42" s="198"/>
      <c r="I42" s="198"/>
      <c r="J42" s="198"/>
      <c r="K42" s="198"/>
    </row>
    <row r="43" ht="19.5" spans="1:11">
      <c r="A43" s="199" t="s">
        <v>3</v>
      </c>
      <c r="B43" s="199"/>
      <c r="C43" s="199"/>
      <c r="D43" s="199"/>
      <c r="E43" s="199"/>
      <c r="F43" s="199"/>
      <c r="G43" s="199"/>
      <c r="H43" s="200"/>
      <c r="I43" s="200"/>
      <c r="J43" s="200"/>
      <c r="K43" s="200"/>
    </row>
  </sheetData>
  <mergeCells count="18">
    <mergeCell ref="A1:H1"/>
    <mergeCell ref="B2:C2"/>
    <mergeCell ref="B3:C3"/>
    <mergeCell ref="B4:C4"/>
    <mergeCell ref="B16:C16"/>
    <mergeCell ref="B18:C18"/>
    <mergeCell ref="B19:C19"/>
    <mergeCell ref="B20:C20"/>
    <mergeCell ref="B32:C32"/>
    <mergeCell ref="B34:C34"/>
    <mergeCell ref="B35:C35"/>
    <mergeCell ref="B36:E36"/>
    <mergeCell ref="A38:G38"/>
    <mergeCell ref="A43:G43"/>
    <mergeCell ref="A5:A15"/>
    <mergeCell ref="A21:A31"/>
    <mergeCell ref="H2:H3"/>
    <mergeCell ref="H16:H36"/>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25"/>
  <sheetViews>
    <sheetView tabSelected="1" topLeftCell="A8" workbookViewId="0">
      <selection activeCell="A18" sqref="A18"/>
    </sheetView>
  </sheetViews>
  <sheetFormatPr defaultColWidth="9" defaultRowHeight="13.5"/>
  <cols>
    <col min="1" max="1" width="138.75" style="154" customWidth="1"/>
    <col min="2" max="3" width="9" style="154"/>
    <col min="4" max="4" width="10.375" style="154"/>
    <col min="5" max="5" width="11.5" style="154"/>
    <col min="6" max="16384" width="9" style="154"/>
  </cols>
  <sheetData>
    <row r="1" s="151" customFormat="1" ht="22.5" spans="1:1">
      <c r="A1" s="155" t="s">
        <v>68</v>
      </c>
    </row>
    <row r="2" s="151" customFormat="1" spans="1:1">
      <c r="A2" s="156"/>
    </row>
    <row r="3" s="152" customFormat="1" ht="20.1" customHeight="1" spans="1:1">
      <c r="A3" s="157" t="s">
        <v>69</v>
      </c>
    </row>
    <row r="4" s="152" customFormat="1" ht="20.1" customHeight="1" spans="1:1">
      <c r="A4" s="158" t="s">
        <v>70</v>
      </c>
    </row>
    <row r="5" s="152" customFormat="1" ht="35.1" customHeight="1" spans="1:1">
      <c r="A5" s="158" t="s">
        <v>71</v>
      </c>
    </row>
    <row r="6" s="153" customFormat="1" ht="57.75" customHeight="1" spans="1:246">
      <c r="A6" s="159" t="s">
        <v>72</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51"/>
    </row>
    <row r="7" s="152" customFormat="1" ht="20.1" customHeight="1" spans="1:1">
      <c r="A7" s="161" t="s">
        <v>73</v>
      </c>
    </row>
    <row r="8" s="152" customFormat="1" ht="20.1" customHeight="1" spans="1:1">
      <c r="A8" s="162" t="s">
        <v>74</v>
      </c>
    </row>
    <row r="9" s="152" customFormat="1" ht="20.1" customHeight="1" spans="1:1">
      <c r="A9" s="162" t="s">
        <v>75</v>
      </c>
    </row>
    <row r="10" s="152" customFormat="1" ht="35.1" customHeight="1" spans="1:5">
      <c r="A10" s="162" t="s">
        <v>76</v>
      </c>
      <c r="D10" s="163"/>
      <c r="E10" s="163"/>
    </row>
    <row r="11" s="152" customFormat="1" ht="20.1" customHeight="1" spans="1:1">
      <c r="A11" s="162" t="s">
        <v>77</v>
      </c>
    </row>
    <row r="12" s="152" customFormat="1" ht="20.1" customHeight="1" spans="1:1">
      <c r="A12" s="162" t="s">
        <v>78</v>
      </c>
    </row>
    <row r="13" s="152" customFormat="1" ht="20.1" customHeight="1" spans="1:1">
      <c r="A13" s="157" t="s">
        <v>79</v>
      </c>
    </row>
    <row r="14" s="152" customFormat="1" ht="20.1" customHeight="1" spans="1:1">
      <c r="A14" s="164" t="s">
        <v>80</v>
      </c>
    </row>
    <row r="15" s="151" customFormat="1" ht="20.1" customHeight="1" spans="1:1">
      <c r="A15" s="165" t="s">
        <v>81</v>
      </c>
    </row>
    <row r="16" ht="37.5" customHeight="1" spans="1:1">
      <c r="A16" s="165" t="s">
        <v>82</v>
      </c>
    </row>
    <row r="17" ht="37.5" customHeight="1" spans="1:1">
      <c r="A17" s="165" t="s">
        <v>83</v>
      </c>
    </row>
    <row r="18" ht="37.5" customHeight="1" spans="1:1">
      <c r="A18" s="165" t="s">
        <v>84</v>
      </c>
    </row>
    <row r="19" ht="37.5" customHeight="1" spans="1:1">
      <c r="A19" s="166" t="s">
        <v>85</v>
      </c>
    </row>
    <row r="20" ht="37.5" customHeight="1" spans="1:1">
      <c r="A20" s="165" t="s">
        <v>86</v>
      </c>
    </row>
    <row r="21" ht="25.5" customHeight="1" spans="1:1">
      <c r="A21" s="165" t="s">
        <v>87</v>
      </c>
    </row>
    <row r="22" ht="30.75" customHeight="1" spans="1:1">
      <c r="A22" s="165" t="s">
        <v>88</v>
      </c>
    </row>
    <row r="23" ht="150.75" customHeight="1" spans="1:1">
      <c r="A23" s="167" t="s">
        <v>89</v>
      </c>
    </row>
    <row r="24" ht="30.75" customHeight="1"/>
    <row r="25" ht="30.75" customHeight="1"/>
  </sheetData>
  <pageMargins left="0.7" right="0.7"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32"/>
  <sheetViews>
    <sheetView topLeftCell="A9" workbookViewId="0">
      <selection activeCell="C17" sqref="C17:D17"/>
    </sheetView>
  </sheetViews>
  <sheetFormatPr defaultColWidth="9" defaultRowHeight="17.25"/>
  <cols>
    <col min="1" max="1" width="5" style="62" customWidth="1"/>
    <col min="2" max="2" width="7" style="62" customWidth="1"/>
    <col min="3" max="3" width="6.75" style="62" customWidth="1"/>
    <col min="4" max="4" width="14" style="62" customWidth="1"/>
    <col min="5" max="5" width="22.25" style="62" customWidth="1"/>
    <col min="6" max="32" width="15.75" style="62" customWidth="1"/>
    <col min="33" max="33" width="13" style="62" customWidth="1"/>
    <col min="34" max="16384" width="9" style="62"/>
  </cols>
  <sheetData>
    <row r="2" ht="27.75" spans="1:33">
      <c r="A2" s="63" t="s">
        <v>90</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row>
    <row r="3" customFormat="1" ht="55.5" spans="1:33">
      <c r="A3" s="65" t="s">
        <v>5</v>
      </c>
      <c r="B3" s="65" t="s">
        <v>91</v>
      </c>
      <c r="C3" s="65"/>
      <c r="D3" s="65"/>
      <c r="E3" s="66" t="s">
        <v>92</v>
      </c>
      <c r="F3" s="144" t="s">
        <v>93</v>
      </c>
      <c r="G3" s="144"/>
      <c r="H3" s="144"/>
      <c r="I3" s="144"/>
      <c r="J3" s="144" t="s">
        <v>94</v>
      </c>
      <c r="K3" s="144"/>
      <c r="L3" s="144"/>
      <c r="M3" s="144"/>
      <c r="N3" s="144"/>
      <c r="O3" s="144" t="s">
        <v>95</v>
      </c>
      <c r="P3" s="144"/>
      <c r="Q3" s="144"/>
      <c r="R3" s="147" t="s">
        <v>96</v>
      </c>
      <c r="S3" s="147"/>
      <c r="T3" s="147"/>
      <c r="U3" s="147"/>
      <c r="V3" s="147"/>
      <c r="W3" s="147"/>
      <c r="X3" s="148" t="s">
        <v>97</v>
      </c>
      <c r="Y3" s="148"/>
      <c r="Z3" s="148"/>
      <c r="AA3" s="149" t="s">
        <v>98</v>
      </c>
      <c r="AB3" s="148" t="s">
        <v>99</v>
      </c>
      <c r="AC3" s="148"/>
      <c r="AD3" s="148"/>
      <c r="AE3" s="148" t="s">
        <v>100</v>
      </c>
      <c r="AF3" s="148"/>
      <c r="AG3" s="66" t="s">
        <v>10</v>
      </c>
    </row>
    <row r="4" customFormat="1" spans="1:35">
      <c r="A4" s="49">
        <v>1</v>
      </c>
      <c r="B4" s="65" t="s">
        <v>101</v>
      </c>
      <c r="C4" s="65"/>
      <c r="D4" s="65"/>
      <c r="E4" s="66" t="s">
        <v>102</v>
      </c>
      <c r="F4" s="145" t="s">
        <v>103</v>
      </c>
      <c r="G4" s="145" t="s">
        <v>104</v>
      </c>
      <c r="H4" s="145" t="s">
        <v>105</v>
      </c>
      <c r="I4" s="145" t="s">
        <v>106</v>
      </c>
      <c r="J4" s="145" t="s">
        <v>107</v>
      </c>
      <c r="K4" s="145" t="s">
        <v>108</v>
      </c>
      <c r="L4" s="145" t="s">
        <v>109</v>
      </c>
      <c r="M4" s="145" t="s">
        <v>110</v>
      </c>
      <c r="N4" s="145" t="s">
        <v>111</v>
      </c>
      <c r="O4" s="145" t="s">
        <v>112</v>
      </c>
      <c r="P4" s="145" t="s">
        <v>113</v>
      </c>
      <c r="Q4" s="145" t="s">
        <v>114</v>
      </c>
      <c r="R4" s="145" t="s">
        <v>115</v>
      </c>
      <c r="S4" s="145" t="s">
        <v>116</v>
      </c>
      <c r="T4" s="145" t="s">
        <v>117</v>
      </c>
      <c r="U4" s="145" t="s">
        <v>118</v>
      </c>
      <c r="V4" s="145" t="s">
        <v>119</v>
      </c>
      <c r="W4" s="145" t="s">
        <v>120</v>
      </c>
      <c r="X4" s="145" t="s">
        <v>121</v>
      </c>
      <c r="Y4" s="145" t="s">
        <v>122</v>
      </c>
      <c r="Z4" s="145" t="s">
        <v>123</v>
      </c>
      <c r="AA4" s="69" t="s">
        <v>124</v>
      </c>
      <c r="AB4" s="145" t="s">
        <v>125</v>
      </c>
      <c r="AC4" s="145" t="s">
        <v>126</v>
      </c>
      <c r="AD4" s="145" t="s">
        <v>127</v>
      </c>
      <c r="AE4" s="145" t="s">
        <v>128</v>
      </c>
      <c r="AF4" s="145" t="s">
        <v>129</v>
      </c>
      <c r="AG4" s="66"/>
      <c r="AI4" s="89"/>
    </row>
    <row r="5" s="61" customFormat="1" ht="33" spans="1:33">
      <c r="A5" s="49">
        <v>2</v>
      </c>
      <c r="B5" s="65"/>
      <c r="C5" s="65"/>
      <c r="D5" s="65"/>
      <c r="E5" s="66" t="s">
        <v>130</v>
      </c>
      <c r="F5" s="69" t="s">
        <v>131</v>
      </c>
      <c r="G5" s="69" t="s">
        <v>131</v>
      </c>
      <c r="H5" s="69" t="s">
        <v>132</v>
      </c>
      <c r="I5" s="69" t="s">
        <v>133</v>
      </c>
      <c r="J5" s="69" t="s">
        <v>131</v>
      </c>
      <c r="K5" s="69" t="s">
        <v>131</v>
      </c>
      <c r="L5" s="69" t="s">
        <v>132</v>
      </c>
      <c r="M5" s="69" t="s">
        <v>133</v>
      </c>
      <c r="N5" s="69" t="s">
        <v>133</v>
      </c>
      <c r="O5" s="69" t="s">
        <v>131</v>
      </c>
      <c r="P5" s="69" t="s">
        <v>131</v>
      </c>
      <c r="Q5" s="69" t="s">
        <v>132</v>
      </c>
      <c r="R5" s="145" t="s">
        <v>131</v>
      </c>
      <c r="S5" s="145" t="s">
        <v>131</v>
      </c>
      <c r="T5" s="145" t="s">
        <v>132</v>
      </c>
      <c r="U5" s="145" t="s">
        <v>133</v>
      </c>
      <c r="V5" s="145" t="s">
        <v>133</v>
      </c>
      <c r="W5" s="145" t="s">
        <v>133</v>
      </c>
      <c r="X5" s="69" t="s">
        <v>131</v>
      </c>
      <c r="Y5" s="69" t="s">
        <v>131</v>
      </c>
      <c r="Z5" s="69" t="s">
        <v>132</v>
      </c>
      <c r="AA5" s="69" t="s">
        <v>134</v>
      </c>
      <c r="AB5" s="69" t="s">
        <v>131</v>
      </c>
      <c r="AC5" s="69" t="s">
        <v>131</v>
      </c>
      <c r="AD5" s="69" t="s">
        <v>132</v>
      </c>
      <c r="AE5" s="69" t="s">
        <v>135</v>
      </c>
      <c r="AF5" s="69" t="s">
        <v>135</v>
      </c>
      <c r="AG5" s="66"/>
    </row>
    <row r="6" customFormat="1" ht="16.5" spans="1:33">
      <c r="A6" s="49">
        <v>3</v>
      </c>
      <c r="B6" s="65"/>
      <c r="C6" s="65"/>
      <c r="D6" s="65"/>
      <c r="E6" s="66" t="s">
        <v>136</v>
      </c>
      <c r="F6" s="69" t="s">
        <v>137</v>
      </c>
      <c r="G6" s="69" t="s">
        <v>137</v>
      </c>
      <c r="H6" s="69" t="s">
        <v>138</v>
      </c>
      <c r="I6" s="69" t="s">
        <v>139</v>
      </c>
      <c r="J6" s="69" t="s">
        <v>140</v>
      </c>
      <c r="K6" s="69" t="s">
        <v>140</v>
      </c>
      <c r="L6" s="69" t="s">
        <v>141</v>
      </c>
      <c r="M6" s="145" t="s">
        <v>142</v>
      </c>
      <c r="N6" s="145" t="s">
        <v>142</v>
      </c>
      <c r="O6" s="69" t="s">
        <v>143</v>
      </c>
      <c r="P6" s="69" t="s">
        <v>143</v>
      </c>
      <c r="Q6" s="69" t="s">
        <v>144</v>
      </c>
      <c r="R6" s="69" t="s">
        <v>143</v>
      </c>
      <c r="S6" s="69" t="s">
        <v>143</v>
      </c>
      <c r="T6" s="69" t="s">
        <v>144</v>
      </c>
      <c r="U6" s="145" t="s">
        <v>142</v>
      </c>
      <c r="V6" s="145" t="s">
        <v>142</v>
      </c>
      <c r="W6" s="69" t="s">
        <v>142</v>
      </c>
      <c r="X6" s="70" t="s">
        <v>145</v>
      </c>
      <c r="Y6" s="70" t="s">
        <v>145</v>
      </c>
      <c r="Z6" s="70" t="s">
        <v>146</v>
      </c>
      <c r="AA6" s="69" t="s">
        <v>147</v>
      </c>
      <c r="AB6" s="70" t="s">
        <v>145</v>
      </c>
      <c r="AC6" s="70" t="s">
        <v>145</v>
      </c>
      <c r="AD6" s="70" t="s">
        <v>146</v>
      </c>
      <c r="AE6" s="69" t="s">
        <v>148</v>
      </c>
      <c r="AF6" s="69" t="s">
        <v>148</v>
      </c>
      <c r="AG6" s="66"/>
    </row>
    <row r="7" customFormat="1" ht="16.5" spans="1:33">
      <c r="A7" s="49">
        <v>4</v>
      </c>
      <c r="B7" s="65"/>
      <c r="C7" s="65"/>
      <c r="D7" s="65"/>
      <c r="E7" s="66" t="s">
        <v>149</v>
      </c>
      <c r="F7" s="69" t="s">
        <v>150</v>
      </c>
      <c r="G7" s="69" t="s">
        <v>150</v>
      </c>
      <c r="H7" s="69" t="s">
        <v>151</v>
      </c>
      <c r="I7" s="70" t="s">
        <v>152</v>
      </c>
      <c r="J7" s="69" t="s">
        <v>153</v>
      </c>
      <c r="K7" s="69" t="s">
        <v>153</v>
      </c>
      <c r="L7" s="69" t="s">
        <v>154</v>
      </c>
      <c r="M7" s="70" t="s">
        <v>155</v>
      </c>
      <c r="N7" s="70" t="s">
        <v>155</v>
      </c>
      <c r="O7" s="69" t="s">
        <v>156</v>
      </c>
      <c r="P7" s="69" t="s">
        <v>156</v>
      </c>
      <c r="Q7" s="69" t="s">
        <v>157</v>
      </c>
      <c r="R7" s="69" t="s">
        <v>156</v>
      </c>
      <c r="S7" s="69" t="s">
        <v>156</v>
      </c>
      <c r="T7" s="69" t="s">
        <v>157</v>
      </c>
      <c r="U7" s="70" t="s">
        <v>155</v>
      </c>
      <c r="V7" s="70" t="s">
        <v>155</v>
      </c>
      <c r="W7" s="70" t="s">
        <v>155</v>
      </c>
      <c r="X7" s="70" t="s">
        <v>158</v>
      </c>
      <c r="Y7" s="70" t="s">
        <v>158</v>
      </c>
      <c r="Z7" s="70" t="s">
        <v>159</v>
      </c>
      <c r="AA7" s="70" t="s">
        <v>160</v>
      </c>
      <c r="AB7" s="70" t="s">
        <v>158</v>
      </c>
      <c r="AC7" s="70" t="s">
        <v>158</v>
      </c>
      <c r="AD7" s="70" t="s">
        <v>159</v>
      </c>
      <c r="AE7" s="70" t="s">
        <v>161</v>
      </c>
      <c r="AF7" s="70" t="s">
        <v>161</v>
      </c>
      <c r="AG7" s="66"/>
    </row>
    <row r="8" customFormat="1" ht="16.5" spans="1:33">
      <c r="A8" s="49">
        <v>5</v>
      </c>
      <c r="B8" s="65"/>
      <c r="C8" s="65"/>
      <c r="D8" s="65"/>
      <c r="E8" s="66" t="s">
        <v>162</v>
      </c>
      <c r="F8" s="69">
        <v>1000</v>
      </c>
      <c r="G8" s="69">
        <v>1000</v>
      </c>
      <c r="H8" s="69">
        <v>1000</v>
      </c>
      <c r="I8" s="69">
        <v>1000</v>
      </c>
      <c r="J8" s="69">
        <v>1000</v>
      </c>
      <c r="K8" s="69">
        <v>1000</v>
      </c>
      <c r="L8" s="69">
        <v>1000</v>
      </c>
      <c r="M8" s="69">
        <v>1000</v>
      </c>
      <c r="N8" s="145">
        <v>1000</v>
      </c>
      <c r="O8" s="69">
        <v>1000</v>
      </c>
      <c r="P8" s="69">
        <v>1000</v>
      </c>
      <c r="Q8" s="69">
        <v>1000</v>
      </c>
      <c r="R8" s="145">
        <v>1000</v>
      </c>
      <c r="S8" s="145">
        <v>1000</v>
      </c>
      <c r="T8" s="145">
        <v>1000</v>
      </c>
      <c r="U8" s="145">
        <v>1000</v>
      </c>
      <c r="V8" s="145">
        <v>1000</v>
      </c>
      <c r="W8" s="145">
        <v>1000</v>
      </c>
      <c r="X8" s="69">
        <v>1000</v>
      </c>
      <c r="Y8" s="69">
        <v>1000</v>
      </c>
      <c r="Z8" s="69">
        <v>1000</v>
      </c>
      <c r="AA8" s="69">
        <v>800</v>
      </c>
      <c r="AB8" s="69">
        <v>1000</v>
      </c>
      <c r="AC8" s="69">
        <v>1000</v>
      </c>
      <c r="AD8" s="69">
        <v>1000</v>
      </c>
      <c r="AE8" s="145">
        <v>1000</v>
      </c>
      <c r="AF8" s="145">
        <v>1000</v>
      </c>
      <c r="AG8" s="66"/>
    </row>
    <row r="9" customFormat="1" ht="16.5" spans="1:33">
      <c r="A9" s="49">
        <v>6</v>
      </c>
      <c r="B9" s="65"/>
      <c r="C9" s="65"/>
      <c r="D9" s="65"/>
      <c r="E9" s="66" t="s">
        <v>163</v>
      </c>
      <c r="F9" s="69">
        <v>3</v>
      </c>
      <c r="G9" s="69">
        <v>3</v>
      </c>
      <c r="H9" s="69">
        <v>3</v>
      </c>
      <c r="I9" s="69">
        <v>1</v>
      </c>
      <c r="J9" s="69">
        <v>3</v>
      </c>
      <c r="K9" s="69">
        <v>3</v>
      </c>
      <c r="L9" s="69">
        <v>3</v>
      </c>
      <c r="M9" s="69">
        <v>1</v>
      </c>
      <c r="N9" s="145">
        <v>1</v>
      </c>
      <c r="O9" s="69">
        <v>3</v>
      </c>
      <c r="P9" s="69">
        <v>3</v>
      </c>
      <c r="Q9" s="69">
        <v>3</v>
      </c>
      <c r="R9" s="145">
        <v>3</v>
      </c>
      <c r="S9" s="145">
        <v>3</v>
      </c>
      <c r="T9" s="145">
        <v>3</v>
      </c>
      <c r="U9" s="145">
        <v>1</v>
      </c>
      <c r="V9" s="145">
        <v>1</v>
      </c>
      <c r="W9" s="145">
        <v>1</v>
      </c>
      <c r="X9" s="69">
        <v>3</v>
      </c>
      <c r="Y9" s="69">
        <v>3</v>
      </c>
      <c r="Z9" s="69">
        <v>3</v>
      </c>
      <c r="AA9" s="69">
        <v>1</v>
      </c>
      <c r="AB9" s="69">
        <v>3</v>
      </c>
      <c r="AC9" s="69">
        <v>3</v>
      </c>
      <c r="AD9" s="69">
        <v>3</v>
      </c>
      <c r="AE9" s="69">
        <v>2.5</v>
      </c>
      <c r="AF9" s="69">
        <v>2.5</v>
      </c>
      <c r="AG9" s="66"/>
    </row>
    <row r="10" customFormat="1" ht="16.5" spans="1:34">
      <c r="A10" s="49">
        <v>7</v>
      </c>
      <c r="B10" s="65"/>
      <c r="C10" s="65"/>
      <c r="D10" s="65"/>
      <c r="E10" s="66" t="s">
        <v>164</v>
      </c>
      <c r="F10" s="69">
        <v>1</v>
      </c>
      <c r="G10" s="69">
        <v>1</v>
      </c>
      <c r="H10" s="69">
        <v>1</v>
      </c>
      <c r="I10" s="69">
        <v>1</v>
      </c>
      <c r="J10" s="69">
        <v>1</v>
      </c>
      <c r="K10" s="69">
        <v>1</v>
      </c>
      <c r="L10" s="69">
        <v>1</v>
      </c>
      <c r="M10" s="69">
        <v>1</v>
      </c>
      <c r="N10" s="145">
        <v>1</v>
      </c>
      <c r="O10" s="69">
        <v>1</v>
      </c>
      <c r="P10" s="69">
        <v>1</v>
      </c>
      <c r="Q10" s="69">
        <v>1</v>
      </c>
      <c r="R10" s="145">
        <v>1</v>
      </c>
      <c r="S10" s="145">
        <v>1</v>
      </c>
      <c r="T10" s="145">
        <v>1</v>
      </c>
      <c r="U10" s="145">
        <v>1</v>
      </c>
      <c r="V10" s="145">
        <v>1</v>
      </c>
      <c r="W10" s="145">
        <v>1</v>
      </c>
      <c r="X10" s="69">
        <v>1</v>
      </c>
      <c r="Y10" s="69">
        <v>1</v>
      </c>
      <c r="Z10" s="69">
        <v>1</v>
      </c>
      <c r="AA10" s="69">
        <v>1</v>
      </c>
      <c r="AB10" s="69">
        <v>1</v>
      </c>
      <c r="AC10" s="69">
        <v>1</v>
      </c>
      <c r="AD10" s="69">
        <v>1</v>
      </c>
      <c r="AE10" s="145">
        <v>1</v>
      </c>
      <c r="AF10" s="145">
        <v>1</v>
      </c>
      <c r="AG10" s="66"/>
      <c r="AH10">
        <f>SUM(F10:AF10)</f>
        <v>27</v>
      </c>
    </row>
    <row r="11" customFormat="1" ht="16.5" spans="1:33">
      <c r="A11" s="49">
        <v>8</v>
      </c>
      <c r="B11" s="65"/>
      <c r="C11" s="65"/>
      <c r="D11" s="65"/>
      <c r="E11" s="66" t="s">
        <v>165</v>
      </c>
      <c r="F11" s="69">
        <v>2.35</v>
      </c>
      <c r="G11" s="69">
        <v>2.35</v>
      </c>
      <c r="H11" s="69">
        <v>2.35</v>
      </c>
      <c r="I11" s="69">
        <v>1.7</v>
      </c>
      <c r="J11" s="69">
        <v>2.35</v>
      </c>
      <c r="K11" s="69">
        <v>2.35</v>
      </c>
      <c r="L11" s="69">
        <v>2.35</v>
      </c>
      <c r="M11" s="69">
        <v>1.7</v>
      </c>
      <c r="N11" s="145">
        <v>1.7</v>
      </c>
      <c r="O11" s="69">
        <v>2.35</v>
      </c>
      <c r="P11" s="69">
        <v>2.35</v>
      </c>
      <c r="Q11" s="69">
        <v>2.35</v>
      </c>
      <c r="R11" s="145">
        <v>2.35</v>
      </c>
      <c r="S11" s="145">
        <v>2.35</v>
      </c>
      <c r="T11" s="145">
        <v>2.35</v>
      </c>
      <c r="U11" s="145">
        <v>1.7</v>
      </c>
      <c r="V11" s="145">
        <v>1.7</v>
      </c>
      <c r="W11" s="145">
        <v>1.7</v>
      </c>
      <c r="X11" s="69">
        <v>2.35</v>
      </c>
      <c r="Y11" s="69">
        <v>2.35</v>
      </c>
      <c r="Z11" s="69">
        <v>2.35</v>
      </c>
      <c r="AA11" s="69">
        <v>1.7</v>
      </c>
      <c r="AB11" s="69">
        <v>2.35</v>
      </c>
      <c r="AC11" s="69">
        <v>2.35</v>
      </c>
      <c r="AD11" s="69">
        <v>2.35</v>
      </c>
      <c r="AE11" s="145">
        <v>1.85</v>
      </c>
      <c r="AF11" s="145">
        <v>1.85</v>
      </c>
      <c r="AG11" s="66"/>
    </row>
    <row r="12" ht="33" spans="1:33">
      <c r="A12" s="49">
        <v>9</v>
      </c>
      <c r="B12" s="65"/>
      <c r="C12" s="65"/>
      <c r="D12" s="65"/>
      <c r="E12" s="66" t="s">
        <v>166</v>
      </c>
      <c r="F12" s="69" t="s">
        <v>167</v>
      </c>
      <c r="G12" s="69" t="s">
        <v>167</v>
      </c>
      <c r="H12" s="69" t="s">
        <v>168</v>
      </c>
      <c r="I12" s="71">
        <v>5.7</v>
      </c>
      <c r="J12" s="69" t="s">
        <v>169</v>
      </c>
      <c r="K12" s="69" t="s">
        <v>169</v>
      </c>
      <c r="L12" s="69" t="s">
        <v>169</v>
      </c>
      <c r="M12" s="71">
        <v>6.5</v>
      </c>
      <c r="N12" s="146">
        <v>5.45</v>
      </c>
      <c r="O12" s="69" t="s">
        <v>170</v>
      </c>
      <c r="P12" s="69" t="s">
        <v>170</v>
      </c>
      <c r="Q12" s="69" t="s">
        <v>170</v>
      </c>
      <c r="R12" s="69" t="s">
        <v>170</v>
      </c>
      <c r="S12" s="69" t="s">
        <v>170</v>
      </c>
      <c r="T12" s="69" t="s">
        <v>170</v>
      </c>
      <c r="U12" s="146">
        <v>5.65</v>
      </c>
      <c r="V12" s="146">
        <v>5.3</v>
      </c>
      <c r="W12" s="146">
        <v>2.8</v>
      </c>
      <c r="X12" s="69" t="s">
        <v>171</v>
      </c>
      <c r="Y12" s="69" t="s">
        <v>171</v>
      </c>
      <c r="Z12" s="69" t="s">
        <v>171</v>
      </c>
      <c r="AA12" s="69">
        <v>12.6</v>
      </c>
      <c r="AB12" s="69" t="s">
        <v>171</v>
      </c>
      <c r="AC12" s="69" t="s">
        <v>171</v>
      </c>
      <c r="AD12" s="69" t="s">
        <v>171</v>
      </c>
      <c r="AE12" s="69" t="s">
        <v>172</v>
      </c>
      <c r="AF12" s="69" t="s">
        <v>172</v>
      </c>
      <c r="AG12" s="66"/>
    </row>
    <row r="13" spans="1:33">
      <c r="A13" s="92">
        <v>10</v>
      </c>
      <c r="B13" s="72" t="s">
        <v>173</v>
      </c>
      <c r="C13" s="72"/>
      <c r="D13" s="72"/>
      <c r="E13" s="73" t="s">
        <v>173</v>
      </c>
      <c r="F13" s="74"/>
      <c r="G13" s="74"/>
      <c r="H13" s="74"/>
      <c r="I13" s="74"/>
      <c r="J13" s="74"/>
      <c r="K13" s="74"/>
      <c r="L13" s="74"/>
      <c r="M13" s="74"/>
      <c r="N13" s="74"/>
      <c r="O13" s="74"/>
      <c r="P13" s="74"/>
      <c r="Q13" s="140"/>
      <c r="R13" s="140"/>
      <c r="S13" s="140"/>
      <c r="T13" s="140"/>
      <c r="U13" s="140"/>
      <c r="V13" s="140"/>
      <c r="W13" s="140"/>
      <c r="X13" s="140"/>
      <c r="Y13" s="140"/>
      <c r="Z13" s="140"/>
      <c r="AA13" s="140"/>
      <c r="AB13" s="140"/>
      <c r="AC13" s="140"/>
      <c r="AD13" s="140"/>
      <c r="AE13" s="140"/>
      <c r="AF13" s="140"/>
      <c r="AG13" s="90" t="s">
        <v>174</v>
      </c>
    </row>
    <row r="14" ht="30" customHeight="1" spans="1:33">
      <c r="A14" s="49">
        <v>11</v>
      </c>
      <c r="B14" s="94" t="s">
        <v>175</v>
      </c>
      <c r="C14" s="49" t="s">
        <v>176</v>
      </c>
      <c r="D14" s="49"/>
      <c r="E14" s="95" t="s">
        <v>177</v>
      </c>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0" t="s">
        <v>174</v>
      </c>
    </row>
    <row r="15" spans="1:33">
      <c r="A15" s="49">
        <v>12</v>
      </c>
      <c r="B15" s="94"/>
      <c r="C15" s="49" t="s">
        <v>178</v>
      </c>
      <c r="D15" s="49"/>
      <c r="E15" s="49" t="s">
        <v>179</v>
      </c>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0" t="s">
        <v>174</v>
      </c>
    </row>
    <row r="16" spans="1:33">
      <c r="A16" s="49">
        <v>13</v>
      </c>
      <c r="B16" s="94"/>
      <c r="C16" s="49" t="s">
        <v>180</v>
      </c>
      <c r="D16" s="49"/>
      <c r="E16" s="49" t="s">
        <v>181</v>
      </c>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0" t="s">
        <v>174</v>
      </c>
    </row>
    <row r="17" spans="1:33">
      <c r="A17" s="49">
        <v>14</v>
      </c>
      <c r="B17" s="94"/>
      <c r="C17" s="49" t="s">
        <v>182</v>
      </c>
      <c r="D17" s="49"/>
      <c r="E17" s="49" t="s">
        <v>183</v>
      </c>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0" t="s">
        <v>174</v>
      </c>
    </row>
    <row r="18" spans="1:33">
      <c r="A18" s="49">
        <v>15</v>
      </c>
      <c r="B18" s="94"/>
      <c r="C18" s="49" t="s">
        <v>184</v>
      </c>
      <c r="D18" s="49"/>
      <c r="E18" s="51" t="s">
        <v>185</v>
      </c>
      <c r="F18" s="52">
        <f t="shared" ref="F18:K18" si="0">F14+F16+F29+F30</f>
        <v>0</v>
      </c>
      <c r="G18" s="52">
        <f t="shared" si="0"/>
        <v>0</v>
      </c>
      <c r="H18" s="52">
        <f t="shared" ref="F18:H18" si="1">H14+H16+H29</f>
        <v>0</v>
      </c>
      <c r="I18" s="52">
        <f>I14+I16</f>
        <v>0</v>
      </c>
      <c r="J18" s="52">
        <f t="shared" si="0"/>
        <v>0</v>
      </c>
      <c r="K18" s="52">
        <f t="shared" si="0"/>
        <v>0</v>
      </c>
      <c r="L18" s="52">
        <f t="shared" ref="J18:L18" si="2">L14+L16+L29</f>
        <v>0</v>
      </c>
      <c r="M18" s="52">
        <f>M14+M16</f>
        <v>0</v>
      </c>
      <c r="N18" s="52">
        <f>N14+N16</f>
        <v>0</v>
      </c>
      <c r="O18" s="52">
        <f t="shared" ref="O18:T18" si="3">O14+O16+O29</f>
        <v>0</v>
      </c>
      <c r="P18" s="52">
        <f t="shared" si="3"/>
        <v>0</v>
      </c>
      <c r="Q18" s="52">
        <f t="shared" si="3"/>
        <v>0</v>
      </c>
      <c r="R18" s="52">
        <f t="shared" si="3"/>
        <v>0</v>
      </c>
      <c r="S18" s="52">
        <f t="shared" si="3"/>
        <v>0</v>
      </c>
      <c r="T18" s="52">
        <f t="shared" si="3"/>
        <v>0</v>
      </c>
      <c r="U18" s="52">
        <f>U14+U16</f>
        <v>0</v>
      </c>
      <c r="V18" s="52">
        <f>V14+V16</f>
        <v>0</v>
      </c>
      <c r="W18" s="52">
        <f>W14+W16</f>
        <v>0</v>
      </c>
      <c r="X18" s="52">
        <f t="shared" ref="X18:AC18" si="4">X14+X16+X29+X30</f>
        <v>0</v>
      </c>
      <c r="Y18" s="52">
        <f t="shared" si="4"/>
        <v>0</v>
      </c>
      <c r="Z18" s="52">
        <f t="shared" ref="X18:Z18" si="5">Z14+Z16+Z29</f>
        <v>0</v>
      </c>
      <c r="AA18" s="52">
        <f>AA14+AA16</f>
        <v>0</v>
      </c>
      <c r="AB18" s="52">
        <f t="shared" si="4"/>
        <v>0</v>
      </c>
      <c r="AC18" s="52">
        <f t="shared" si="4"/>
        <v>0</v>
      </c>
      <c r="AD18" s="52">
        <f t="shared" ref="AB18:AF18" si="6">AD14+AD16+AD29</f>
        <v>0</v>
      </c>
      <c r="AE18" s="52">
        <f t="shared" si="6"/>
        <v>0</v>
      </c>
      <c r="AF18" s="52">
        <f t="shared" si="6"/>
        <v>0</v>
      </c>
      <c r="AG18" s="52"/>
    </row>
    <row r="19" spans="1:33">
      <c r="A19" s="49">
        <v>16</v>
      </c>
      <c r="B19" s="94"/>
      <c r="C19" s="49"/>
      <c r="D19" s="49"/>
      <c r="E19" s="51" t="s">
        <v>179</v>
      </c>
      <c r="F19" s="52">
        <f t="shared" ref="F19:I19" si="7">F15</f>
        <v>0</v>
      </c>
      <c r="G19" s="52">
        <f t="shared" si="7"/>
        <v>0</v>
      </c>
      <c r="H19" s="52">
        <f t="shared" si="7"/>
        <v>0</v>
      </c>
      <c r="I19" s="52">
        <f t="shared" si="7"/>
        <v>0</v>
      </c>
      <c r="J19" s="52">
        <f t="shared" ref="J19:AF19" si="8">J15</f>
        <v>0</v>
      </c>
      <c r="K19" s="52">
        <f t="shared" si="8"/>
        <v>0</v>
      </c>
      <c r="L19" s="52">
        <f t="shared" si="8"/>
        <v>0</v>
      </c>
      <c r="M19" s="52">
        <f t="shared" si="8"/>
        <v>0</v>
      </c>
      <c r="N19" s="52">
        <f t="shared" si="8"/>
        <v>0</v>
      </c>
      <c r="O19" s="52">
        <f t="shared" si="8"/>
        <v>0</v>
      </c>
      <c r="P19" s="52">
        <f t="shared" si="8"/>
        <v>0</v>
      </c>
      <c r="Q19" s="52">
        <f t="shared" si="8"/>
        <v>0</v>
      </c>
      <c r="R19" s="52">
        <f t="shared" si="8"/>
        <v>0</v>
      </c>
      <c r="S19" s="52">
        <f t="shared" si="8"/>
        <v>0</v>
      </c>
      <c r="T19" s="52">
        <f t="shared" si="8"/>
        <v>0</v>
      </c>
      <c r="U19" s="52">
        <f t="shared" si="8"/>
        <v>0</v>
      </c>
      <c r="V19" s="52">
        <f t="shared" si="8"/>
        <v>0</v>
      </c>
      <c r="W19" s="52">
        <f t="shared" si="8"/>
        <v>0</v>
      </c>
      <c r="X19" s="52">
        <f t="shared" si="8"/>
        <v>0</v>
      </c>
      <c r="Y19" s="52">
        <f t="shared" si="8"/>
        <v>0</v>
      </c>
      <c r="Z19" s="52">
        <f t="shared" si="8"/>
        <v>0</v>
      </c>
      <c r="AA19" s="52">
        <f t="shared" si="8"/>
        <v>0</v>
      </c>
      <c r="AB19" s="52">
        <f t="shared" si="8"/>
        <v>0</v>
      </c>
      <c r="AC19" s="52">
        <f t="shared" si="8"/>
        <v>0</v>
      </c>
      <c r="AD19" s="52">
        <f t="shared" si="8"/>
        <v>0</v>
      </c>
      <c r="AE19" s="52">
        <f t="shared" si="8"/>
        <v>0</v>
      </c>
      <c r="AF19" s="52">
        <f t="shared" si="8"/>
        <v>0</v>
      </c>
      <c r="AG19" s="52"/>
    </row>
    <row r="20" spans="1:33">
      <c r="A20" s="49">
        <v>17</v>
      </c>
      <c r="B20" s="94"/>
      <c r="C20" s="49"/>
      <c r="D20" s="49"/>
      <c r="E20" s="55" t="s">
        <v>186</v>
      </c>
      <c r="F20" s="52">
        <f t="shared" ref="F20:I20" si="9">F17</f>
        <v>0</v>
      </c>
      <c r="G20" s="52">
        <f t="shared" si="9"/>
        <v>0</v>
      </c>
      <c r="H20" s="52">
        <f t="shared" si="9"/>
        <v>0</v>
      </c>
      <c r="I20" s="52">
        <f t="shared" si="9"/>
        <v>0</v>
      </c>
      <c r="J20" s="52">
        <f t="shared" ref="J20:AF20" si="10">J17</f>
        <v>0</v>
      </c>
      <c r="K20" s="52">
        <f t="shared" si="10"/>
        <v>0</v>
      </c>
      <c r="L20" s="52">
        <f t="shared" si="10"/>
        <v>0</v>
      </c>
      <c r="M20" s="52">
        <f t="shared" si="10"/>
        <v>0</v>
      </c>
      <c r="N20" s="52">
        <f t="shared" si="10"/>
        <v>0</v>
      </c>
      <c r="O20" s="52">
        <f t="shared" si="10"/>
        <v>0</v>
      </c>
      <c r="P20" s="52">
        <f t="shared" si="10"/>
        <v>0</v>
      </c>
      <c r="Q20" s="52">
        <f t="shared" si="10"/>
        <v>0</v>
      </c>
      <c r="R20" s="52">
        <f t="shared" si="10"/>
        <v>0</v>
      </c>
      <c r="S20" s="52">
        <f t="shared" si="10"/>
        <v>0</v>
      </c>
      <c r="T20" s="52">
        <f t="shared" si="10"/>
        <v>0</v>
      </c>
      <c r="U20" s="52">
        <f t="shared" si="10"/>
        <v>0</v>
      </c>
      <c r="V20" s="52">
        <f t="shared" si="10"/>
        <v>0</v>
      </c>
      <c r="W20" s="52">
        <f t="shared" si="10"/>
        <v>0</v>
      </c>
      <c r="X20" s="52">
        <f t="shared" si="10"/>
        <v>0</v>
      </c>
      <c r="Y20" s="52">
        <f t="shared" si="10"/>
        <v>0</v>
      </c>
      <c r="Z20" s="52">
        <f t="shared" si="10"/>
        <v>0</v>
      </c>
      <c r="AA20" s="52">
        <f t="shared" si="10"/>
        <v>0</v>
      </c>
      <c r="AB20" s="52">
        <f t="shared" si="10"/>
        <v>0</v>
      </c>
      <c r="AC20" s="52">
        <f t="shared" si="10"/>
        <v>0</v>
      </c>
      <c r="AD20" s="52">
        <f t="shared" si="10"/>
        <v>0</v>
      </c>
      <c r="AE20" s="52">
        <f t="shared" si="10"/>
        <v>0</v>
      </c>
      <c r="AF20" s="52">
        <f t="shared" si="10"/>
        <v>0</v>
      </c>
      <c r="AG20" s="52"/>
    </row>
    <row r="21" spans="1:33">
      <c r="A21" s="49">
        <v>18</v>
      </c>
      <c r="B21" s="94"/>
      <c r="C21" s="49"/>
      <c r="D21" s="49"/>
      <c r="E21" s="113" t="s">
        <v>187</v>
      </c>
      <c r="F21" s="80">
        <f t="shared" ref="F21:I21" si="11">SUM(F18:F20)</f>
        <v>0</v>
      </c>
      <c r="G21" s="80">
        <f t="shared" si="11"/>
        <v>0</v>
      </c>
      <c r="H21" s="80">
        <f t="shared" si="11"/>
        <v>0</v>
      </c>
      <c r="I21" s="80">
        <f t="shared" si="11"/>
        <v>0</v>
      </c>
      <c r="J21" s="80">
        <f t="shared" ref="J21:AF21" si="12">SUM(J18:J20)</f>
        <v>0</v>
      </c>
      <c r="K21" s="80">
        <f t="shared" si="12"/>
        <v>0</v>
      </c>
      <c r="L21" s="80">
        <f t="shared" si="12"/>
        <v>0</v>
      </c>
      <c r="M21" s="80">
        <f t="shared" si="12"/>
        <v>0</v>
      </c>
      <c r="N21" s="80">
        <f t="shared" si="12"/>
        <v>0</v>
      </c>
      <c r="O21" s="80">
        <f t="shared" si="12"/>
        <v>0</v>
      </c>
      <c r="P21" s="80">
        <f t="shared" si="12"/>
        <v>0</v>
      </c>
      <c r="Q21" s="80">
        <f t="shared" si="12"/>
        <v>0</v>
      </c>
      <c r="R21" s="80">
        <f t="shared" si="12"/>
        <v>0</v>
      </c>
      <c r="S21" s="80">
        <f t="shared" si="12"/>
        <v>0</v>
      </c>
      <c r="T21" s="80">
        <f t="shared" si="12"/>
        <v>0</v>
      </c>
      <c r="U21" s="80">
        <f t="shared" si="12"/>
        <v>0</v>
      </c>
      <c r="V21" s="80">
        <f t="shared" si="12"/>
        <v>0</v>
      </c>
      <c r="W21" s="80">
        <f t="shared" si="12"/>
        <v>0</v>
      </c>
      <c r="X21" s="80">
        <f t="shared" si="12"/>
        <v>0</v>
      </c>
      <c r="Y21" s="80">
        <f t="shared" si="12"/>
        <v>0</v>
      </c>
      <c r="Z21" s="80">
        <f t="shared" si="12"/>
        <v>0</v>
      </c>
      <c r="AA21" s="80">
        <f t="shared" si="12"/>
        <v>0</v>
      </c>
      <c r="AB21" s="80">
        <f t="shared" si="12"/>
        <v>0</v>
      </c>
      <c r="AC21" s="80">
        <f t="shared" si="12"/>
        <v>0</v>
      </c>
      <c r="AD21" s="80">
        <f t="shared" si="12"/>
        <v>0</v>
      </c>
      <c r="AE21" s="80">
        <f t="shared" si="12"/>
        <v>0</v>
      </c>
      <c r="AF21" s="80">
        <f t="shared" si="12"/>
        <v>0</v>
      </c>
      <c r="AG21" s="80"/>
    </row>
    <row r="22" spans="1:33">
      <c r="A22" s="49">
        <v>19</v>
      </c>
      <c r="B22" s="94"/>
      <c r="C22" s="49" t="s">
        <v>188</v>
      </c>
      <c r="D22" s="49"/>
      <c r="E22" s="99" t="s">
        <v>189</v>
      </c>
      <c r="F22" s="100">
        <f t="shared" ref="F22:I22" si="13">F18*F10</f>
        <v>0</v>
      </c>
      <c r="G22" s="100">
        <f t="shared" si="13"/>
        <v>0</v>
      </c>
      <c r="H22" s="100">
        <f t="shared" si="13"/>
        <v>0</v>
      </c>
      <c r="I22" s="100">
        <f t="shared" si="13"/>
        <v>0</v>
      </c>
      <c r="J22" s="100">
        <f t="shared" ref="J22:AF22" si="14">J18*J10</f>
        <v>0</v>
      </c>
      <c r="K22" s="100">
        <f t="shared" si="14"/>
        <v>0</v>
      </c>
      <c r="L22" s="100">
        <f t="shared" si="14"/>
        <v>0</v>
      </c>
      <c r="M22" s="100">
        <f t="shared" si="14"/>
        <v>0</v>
      </c>
      <c r="N22" s="100">
        <f t="shared" si="14"/>
        <v>0</v>
      </c>
      <c r="O22" s="100">
        <f t="shared" si="14"/>
        <v>0</v>
      </c>
      <c r="P22" s="100">
        <f t="shared" si="14"/>
        <v>0</v>
      </c>
      <c r="Q22" s="100">
        <f t="shared" si="14"/>
        <v>0</v>
      </c>
      <c r="R22" s="100">
        <f t="shared" si="14"/>
        <v>0</v>
      </c>
      <c r="S22" s="100">
        <f t="shared" si="14"/>
        <v>0</v>
      </c>
      <c r="T22" s="100">
        <f t="shared" si="14"/>
        <v>0</v>
      </c>
      <c r="U22" s="100">
        <f t="shared" si="14"/>
        <v>0</v>
      </c>
      <c r="V22" s="100">
        <f t="shared" si="14"/>
        <v>0</v>
      </c>
      <c r="W22" s="100">
        <f t="shared" si="14"/>
        <v>0</v>
      </c>
      <c r="X22" s="100">
        <f t="shared" si="14"/>
        <v>0</v>
      </c>
      <c r="Y22" s="100">
        <f t="shared" si="14"/>
        <v>0</v>
      </c>
      <c r="Z22" s="100">
        <f t="shared" si="14"/>
        <v>0</v>
      </c>
      <c r="AA22" s="100">
        <f t="shared" si="14"/>
        <v>0</v>
      </c>
      <c r="AB22" s="100">
        <f t="shared" si="14"/>
        <v>0</v>
      </c>
      <c r="AC22" s="100">
        <f t="shared" si="14"/>
        <v>0</v>
      </c>
      <c r="AD22" s="100">
        <f t="shared" si="14"/>
        <v>0</v>
      </c>
      <c r="AE22" s="100">
        <f t="shared" si="14"/>
        <v>0</v>
      </c>
      <c r="AF22" s="100">
        <f t="shared" si="14"/>
        <v>0</v>
      </c>
      <c r="AG22" s="100"/>
    </row>
    <row r="23" spans="1:33">
      <c r="A23" s="49">
        <v>20</v>
      </c>
      <c r="B23" s="94"/>
      <c r="C23" s="49"/>
      <c r="D23" s="49"/>
      <c r="E23" s="99" t="s">
        <v>190</v>
      </c>
      <c r="F23" s="100">
        <f t="shared" ref="F23:I23" si="15">F19*F10</f>
        <v>0</v>
      </c>
      <c r="G23" s="100">
        <f t="shared" si="15"/>
        <v>0</v>
      </c>
      <c r="H23" s="100">
        <f t="shared" si="15"/>
        <v>0</v>
      </c>
      <c r="I23" s="100">
        <f t="shared" si="15"/>
        <v>0</v>
      </c>
      <c r="J23" s="100">
        <f t="shared" ref="J23:AF23" si="16">J19*J10</f>
        <v>0</v>
      </c>
      <c r="K23" s="100">
        <f t="shared" si="16"/>
        <v>0</v>
      </c>
      <c r="L23" s="100">
        <f t="shared" si="16"/>
        <v>0</v>
      </c>
      <c r="M23" s="100">
        <f t="shared" si="16"/>
        <v>0</v>
      </c>
      <c r="N23" s="100">
        <f t="shared" si="16"/>
        <v>0</v>
      </c>
      <c r="O23" s="100">
        <f t="shared" si="16"/>
        <v>0</v>
      </c>
      <c r="P23" s="100">
        <f t="shared" si="16"/>
        <v>0</v>
      </c>
      <c r="Q23" s="100">
        <f t="shared" si="16"/>
        <v>0</v>
      </c>
      <c r="R23" s="100">
        <f t="shared" si="16"/>
        <v>0</v>
      </c>
      <c r="S23" s="100">
        <f t="shared" si="16"/>
        <v>0</v>
      </c>
      <c r="T23" s="100">
        <f t="shared" si="16"/>
        <v>0</v>
      </c>
      <c r="U23" s="100">
        <f t="shared" si="16"/>
        <v>0</v>
      </c>
      <c r="V23" s="100">
        <f t="shared" si="16"/>
        <v>0</v>
      </c>
      <c r="W23" s="100">
        <f t="shared" si="16"/>
        <v>0</v>
      </c>
      <c r="X23" s="100">
        <f t="shared" si="16"/>
        <v>0</v>
      </c>
      <c r="Y23" s="100">
        <f t="shared" si="16"/>
        <v>0</v>
      </c>
      <c r="Z23" s="100">
        <f t="shared" si="16"/>
        <v>0</v>
      </c>
      <c r="AA23" s="100">
        <f t="shared" si="16"/>
        <v>0</v>
      </c>
      <c r="AB23" s="100">
        <f t="shared" si="16"/>
        <v>0</v>
      </c>
      <c r="AC23" s="100">
        <f t="shared" si="16"/>
        <v>0</v>
      </c>
      <c r="AD23" s="100">
        <f t="shared" si="16"/>
        <v>0</v>
      </c>
      <c r="AE23" s="100">
        <f t="shared" si="16"/>
        <v>0</v>
      </c>
      <c r="AF23" s="100">
        <f t="shared" si="16"/>
        <v>0</v>
      </c>
      <c r="AG23" s="100"/>
    </row>
    <row r="24" spans="1:33">
      <c r="A24" s="49">
        <v>21</v>
      </c>
      <c r="B24" s="94"/>
      <c r="C24" s="49"/>
      <c r="D24" s="49"/>
      <c r="E24" s="99" t="s">
        <v>191</v>
      </c>
      <c r="F24" s="100">
        <f t="shared" ref="F24:I24" si="17">F20*F10</f>
        <v>0</v>
      </c>
      <c r="G24" s="100">
        <f t="shared" si="17"/>
        <v>0</v>
      </c>
      <c r="H24" s="100">
        <f t="shared" si="17"/>
        <v>0</v>
      </c>
      <c r="I24" s="100">
        <f t="shared" si="17"/>
        <v>0</v>
      </c>
      <c r="J24" s="100">
        <f t="shared" ref="J24:AF24" si="18">J20*J10</f>
        <v>0</v>
      </c>
      <c r="K24" s="100">
        <f t="shared" si="18"/>
        <v>0</v>
      </c>
      <c r="L24" s="100">
        <f t="shared" si="18"/>
        <v>0</v>
      </c>
      <c r="M24" s="100">
        <f t="shared" si="18"/>
        <v>0</v>
      </c>
      <c r="N24" s="100">
        <f t="shared" si="18"/>
        <v>0</v>
      </c>
      <c r="O24" s="100">
        <f t="shared" si="18"/>
        <v>0</v>
      </c>
      <c r="P24" s="100">
        <f t="shared" si="18"/>
        <v>0</v>
      </c>
      <c r="Q24" s="100">
        <f t="shared" si="18"/>
        <v>0</v>
      </c>
      <c r="R24" s="100">
        <f t="shared" si="18"/>
        <v>0</v>
      </c>
      <c r="S24" s="100">
        <f t="shared" si="18"/>
        <v>0</v>
      </c>
      <c r="T24" s="100">
        <f t="shared" si="18"/>
        <v>0</v>
      </c>
      <c r="U24" s="100">
        <f t="shared" si="18"/>
        <v>0</v>
      </c>
      <c r="V24" s="100">
        <f t="shared" si="18"/>
        <v>0</v>
      </c>
      <c r="W24" s="100">
        <f t="shared" si="18"/>
        <v>0</v>
      </c>
      <c r="X24" s="100">
        <f t="shared" si="18"/>
        <v>0</v>
      </c>
      <c r="Y24" s="100">
        <f t="shared" si="18"/>
        <v>0</v>
      </c>
      <c r="Z24" s="100">
        <f t="shared" si="18"/>
        <v>0</v>
      </c>
      <c r="AA24" s="100">
        <f t="shared" si="18"/>
        <v>0</v>
      </c>
      <c r="AB24" s="100">
        <f t="shared" si="18"/>
        <v>0</v>
      </c>
      <c r="AC24" s="100">
        <f t="shared" si="18"/>
        <v>0</v>
      </c>
      <c r="AD24" s="100">
        <f t="shared" si="18"/>
        <v>0</v>
      </c>
      <c r="AE24" s="100">
        <f t="shared" si="18"/>
        <v>0</v>
      </c>
      <c r="AF24" s="100">
        <f t="shared" si="18"/>
        <v>0</v>
      </c>
      <c r="AG24" s="100"/>
    </row>
    <row r="25" spans="1:33">
      <c r="A25" s="49">
        <v>22</v>
      </c>
      <c r="B25" s="94"/>
      <c r="C25" s="49"/>
      <c r="D25" s="49"/>
      <c r="E25" s="113" t="s">
        <v>187</v>
      </c>
      <c r="F25" s="80">
        <f t="shared" ref="F25:I25" si="19">SUM(F22:F24)</f>
        <v>0</v>
      </c>
      <c r="G25" s="80">
        <f t="shared" si="19"/>
        <v>0</v>
      </c>
      <c r="H25" s="80">
        <f t="shared" si="19"/>
        <v>0</v>
      </c>
      <c r="I25" s="80">
        <f t="shared" si="19"/>
        <v>0</v>
      </c>
      <c r="J25" s="80">
        <f t="shared" ref="J25:AF25" si="20">SUM(J22:J24)</f>
        <v>0</v>
      </c>
      <c r="K25" s="80">
        <f t="shared" si="20"/>
        <v>0</v>
      </c>
      <c r="L25" s="80">
        <f t="shared" si="20"/>
        <v>0</v>
      </c>
      <c r="M25" s="80">
        <f t="shared" si="20"/>
        <v>0</v>
      </c>
      <c r="N25" s="80">
        <f t="shared" si="20"/>
        <v>0</v>
      </c>
      <c r="O25" s="80">
        <f t="shared" si="20"/>
        <v>0</v>
      </c>
      <c r="P25" s="80">
        <f t="shared" si="20"/>
        <v>0</v>
      </c>
      <c r="Q25" s="80">
        <f t="shared" si="20"/>
        <v>0</v>
      </c>
      <c r="R25" s="80">
        <f t="shared" si="20"/>
        <v>0</v>
      </c>
      <c r="S25" s="80">
        <f t="shared" si="20"/>
        <v>0</v>
      </c>
      <c r="T25" s="80">
        <f t="shared" si="20"/>
        <v>0</v>
      </c>
      <c r="U25" s="80">
        <f t="shared" si="20"/>
        <v>0</v>
      </c>
      <c r="V25" s="80">
        <f t="shared" si="20"/>
        <v>0</v>
      </c>
      <c r="W25" s="80">
        <f t="shared" si="20"/>
        <v>0</v>
      </c>
      <c r="X25" s="80">
        <f t="shared" si="20"/>
        <v>0</v>
      </c>
      <c r="Y25" s="80">
        <f t="shared" si="20"/>
        <v>0</v>
      </c>
      <c r="Z25" s="80">
        <f t="shared" si="20"/>
        <v>0</v>
      </c>
      <c r="AA25" s="80">
        <f t="shared" si="20"/>
        <v>0</v>
      </c>
      <c r="AB25" s="80">
        <f t="shared" si="20"/>
        <v>0</v>
      </c>
      <c r="AC25" s="80">
        <f t="shared" si="20"/>
        <v>0</v>
      </c>
      <c r="AD25" s="80">
        <f t="shared" si="20"/>
        <v>0</v>
      </c>
      <c r="AE25" s="80">
        <f t="shared" si="20"/>
        <v>0</v>
      </c>
      <c r="AF25" s="80">
        <f t="shared" si="20"/>
        <v>0</v>
      </c>
      <c r="AG25" s="80"/>
    </row>
    <row r="26" ht="18.95" customHeight="1" spans="1:33">
      <c r="A26" s="49">
        <v>23</v>
      </c>
      <c r="B26" s="94"/>
      <c r="C26" s="49"/>
      <c r="D26" s="49"/>
      <c r="E26" s="113" t="s">
        <v>192</v>
      </c>
      <c r="F26" s="80">
        <f>SUM(F25:AF25)</f>
        <v>0</v>
      </c>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row>
    <row r="27" ht="36.95" customHeight="1" spans="1:33">
      <c r="A27" s="49">
        <v>24</v>
      </c>
      <c r="B27" s="94"/>
      <c r="C27" s="49" t="s">
        <v>193</v>
      </c>
      <c r="D27" s="49"/>
      <c r="E27" s="49" t="s">
        <v>194</v>
      </c>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90" t="s">
        <v>174</v>
      </c>
    </row>
    <row r="28" ht="36.95" customHeight="1" spans="1:33">
      <c r="A28" s="49">
        <v>25</v>
      </c>
      <c r="B28" s="94"/>
      <c r="C28" s="49" t="s">
        <v>195</v>
      </c>
      <c r="D28" s="49"/>
      <c r="E28" s="86" t="s">
        <v>196</v>
      </c>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90" t="s">
        <v>174</v>
      </c>
    </row>
    <row r="29" spans="1:33">
      <c r="A29" s="49">
        <v>26</v>
      </c>
      <c r="B29" s="94"/>
      <c r="C29" s="49" t="s">
        <v>197</v>
      </c>
      <c r="D29" s="49"/>
      <c r="E29" s="49" t="s">
        <v>198</v>
      </c>
      <c r="F29" s="87"/>
      <c r="G29" s="87"/>
      <c r="H29" s="87"/>
      <c r="I29" s="120" t="s">
        <v>199</v>
      </c>
      <c r="J29" s="87"/>
      <c r="K29" s="87"/>
      <c r="L29" s="120"/>
      <c r="M29" s="120" t="s">
        <v>199</v>
      </c>
      <c r="N29" s="120" t="s">
        <v>199</v>
      </c>
      <c r="O29" s="87"/>
      <c r="P29" s="120"/>
      <c r="Q29" s="87"/>
      <c r="R29" s="87"/>
      <c r="S29" s="87"/>
      <c r="T29" s="87"/>
      <c r="U29" s="120" t="s">
        <v>199</v>
      </c>
      <c r="V29" s="120" t="s">
        <v>199</v>
      </c>
      <c r="W29" s="120" t="s">
        <v>199</v>
      </c>
      <c r="X29" s="87"/>
      <c r="Y29" s="87"/>
      <c r="Z29" s="87"/>
      <c r="AA29" s="120" t="s">
        <v>199</v>
      </c>
      <c r="AB29" s="87"/>
      <c r="AC29" s="87"/>
      <c r="AD29" s="120"/>
      <c r="AE29" s="87"/>
      <c r="AF29" s="87"/>
      <c r="AG29" s="90" t="s">
        <v>174</v>
      </c>
    </row>
    <row r="30" ht="29.25" customHeight="1" spans="1:33">
      <c r="A30" s="49">
        <v>27</v>
      </c>
      <c r="B30" s="94"/>
      <c r="C30" s="49" t="s">
        <v>200</v>
      </c>
      <c r="D30" s="49"/>
      <c r="E30" s="49" t="s">
        <v>201</v>
      </c>
      <c r="F30" s="87"/>
      <c r="G30" s="87"/>
      <c r="H30" s="120" t="s">
        <v>199</v>
      </c>
      <c r="I30" s="120" t="s">
        <v>199</v>
      </c>
      <c r="J30" s="87"/>
      <c r="K30" s="87"/>
      <c r="L30" s="120" t="s">
        <v>199</v>
      </c>
      <c r="M30" s="120" t="s">
        <v>199</v>
      </c>
      <c r="N30" s="120" t="s">
        <v>199</v>
      </c>
      <c r="O30" s="120" t="s">
        <v>199</v>
      </c>
      <c r="P30" s="120" t="s">
        <v>199</v>
      </c>
      <c r="Q30" s="120" t="s">
        <v>199</v>
      </c>
      <c r="R30" s="120" t="s">
        <v>199</v>
      </c>
      <c r="S30" s="120" t="s">
        <v>199</v>
      </c>
      <c r="T30" s="120" t="s">
        <v>199</v>
      </c>
      <c r="U30" s="120" t="s">
        <v>199</v>
      </c>
      <c r="V30" s="120" t="s">
        <v>199</v>
      </c>
      <c r="W30" s="120" t="s">
        <v>199</v>
      </c>
      <c r="X30" s="87"/>
      <c r="Y30" s="87"/>
      <c r="Z30" s="120" t="s">
        <v>199</v>
      </c>
      <c r="AA30" s="120" t="s">
        <v>199</v>
      </c>
      <c r="AB30" s="87"/>
      <c r="AC30" s="87"/>
      <c r="AD30" s="120" t="s">
        <v>199</v>
      </c>
      <c r="AE30" s="120" t="s">
        <v>199</v>
      </c>
      <c r="AF30" s="120" t="s">
        <v>199</v>
      </c>
      <c r="AG30" s="90" t="s">
        <v>174</v>
      </c>
    </row>
    <row r="31" ht="29.25" customHeight="1" spans="1:33">
      <c r="A31" s="49">
        <v>28</v>
      </c>
      <c r="B31" s="94"/>
      <c r="C31" s="49"/>
      <c r="D31" s="49"/>
      <c r="E31" s="49" t="s">
        <v>202</v>
      </c>
      <c r="F31" s="87"/>
      <c r="G31" s="87"/>
      <c r="H31" s="120" t="s">
        <v>199</v>
      </c>
      <c r="I31" s="120" t="s">
        <v>199</v>
      </c>
      <c r="J31" s="87"/>
      <c r="K31" s="87"/>
      <c r="L31" s="120" t="s">
        <v>199</v>
      </c>
      <c r="M31" s="120" t="s">
        <v>199</v>
      </c>
      <c r="N31" s="120" t="s">
        <v>199</v>
      </c>
      <c r="O31" s="120" t="s">
        <v>199</v>
      </c>
      <c r="P31" s="120" t="s">
        <v>199</v>
      </c>
      <c r="Q31" s="120" t="s">
        <v>199</v>
      </c>
      <c r="R31" s="120" t="s">
        <v>199</v>
      </c>
      <c r="S31" s="120" t="s">
        <v>199</v>
      </c>
      <c r="T31" s="120" t="s">
        <v>199</v>
      </c>
      <c r="U31" s="120" t="s">
        <v>199</v>
      </c>
      <c r="V31" s="120" t="s">
        <v>199</v>
      </c>
      <c r="W31" s="120" t="s">
        <v>199</v>
      </c>
      <c r="X31" s="87"/>
      <c r="Y31" s="87"/>
      <c r="Z31" s="120" t="s">
        <v>199</v>
      </c>
      <c r="AA31" s="120" t="s">
        <v>199</v>
      </c>
      <c r="AB31" s="87"/>
      <c r="AC31" s="87"/>
      <c r="AD31" s="120" t="s">
        <v>199</v>
      </c>
      <c r="AE31" s="120" t="s">
        <v>199</v>
      </c>
      <c r="AF31" s="120" t="s">
        <v>199</v>
      </c>
      <c r="AG31" s="90" t="s">
        <v>174</v>
      </c>
    </row>
    <row r="32" ht="29.25" customHeight="1" spans="1:33">
      <c r="A32" s="49">
        <v>29</v>
      </c>
      <c r="B32" s="94"/>
      <c r="C32" s="49"/>
      <c r="D32" s="49"/>
      <c r="E32" s="49" t="s">
        <v>203</v>
      </c>
      <c r="F32" s="87"/>
      <c r="G32" s="87"/>
      <c r="H32" s="120" t="s">
        <v>199</v>
      </c>
      <c r="I32" s="120" t="s">
        <v>199</v>
      </c>
      <c r="J32" s="87"/>
      <c r="K32" s="87"/>
      <c r="L32" s="120" t="s">
        <v>199</v>
      </c>
      <c r="M32" s="120" t="s">
        <v>199</v>
      </c>
      <c r="N32" s="120" t="s">
        <v>199</v>
      </c>
      <c r="O32" s="120" t="s">
        <v>199</v>
      </c>
      <c r="P32" s="120" t="s">
        <v>199</v>
      </c>
      <c r="Q32" s="120" t="s">
        <v>199</v>
      </c>
      <c r="R32" s="120" t="s">
        <v>199</v>
      </c>
      <c r="S32" s="120" t="s">
        <v>199</v>
      </c>
      <c r="T32" s="120" t="s">
        <v>199</v>
      </c>
      <c r="U32" s="120" t="s">
        <v>199</v>
      </c>
      <c r="V32" s="120" t="s">
        <v>199</v>
      </c>
      <c r="W32" s="120" t="s">
        <v>199</v>
      </c>
      <c r="X32" s="87"/>
      <c r="Y32" s="87"/>
      <c r="Z32" s="120" t="s">
        <v>199</v>
      </c>
      <c r="AA32" s="120" t="s">
        <v>199</v>
      </c>
      <c r="AB32" s="87"/>
      <c r="AC32" s="87"/>
      <c r="AD32" s="120" t="s">
        <v>199</v>
      </c>
      <c r="AE32" s="120" t="s">
        <v>199</v>
      </c>
      <c r="AF32" s="120" t="s">
        <v>199</v>
      </c>
      <c r="AG32" s="90" t="s">
        <v>174</v>
      </c>
    </row>
  </sheetData>
  <mergeCells count="23">
    <mergeCell ref="A2:AG2"/>
    <mergeCell ref="B3:D3"/>
    <mergeCell ref="F3:I3"/>
    <mergeCell ref="J3:N3"/>
    <mergeCell ref="O3:Q3"/>
    <mergeCell ref="R3:W3"/>
    <mergeCell ref="X3:Z3"/>
    <mergeCell ref="AB3:AD3"/>
    <mergeCell ref="AE3:AF3"/>
    <mergeCell ref="B13:D13"/>
    <mergeCell ref="C14:D14"/>
    <mergeCell ref="C15:D15"/>
    <mergeCell ref="C16:D16"/>
    <mergeCell ref="C17:D17"/>
    <mergeCell ref="F26:AF26"/>
    <mergeCell ref="C27:D27"/>
    <mergeCell ref="C28:D28"/>
    <mergeCell ref="C29:D29"/>
    <mergeCell ref="B14:B32"/>
    <mergeCell ref="B4:D12"/>
    <mergeCell ref="C18:D21"/>
    <mergeCell ref="C22:D26"/>
    <mergeCell ref="C30:D3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21"/>
  <sheetViews>
    <sheetView topLeftCell="R4" workbookViewId="0">
      <selection activeCell="X18" sqref="X18"/>
    </sheetView>
  </sheetViews>
  <sheetFormatPr defaultColWidth="9" defaultRowHeight="17.25"/>
  <cols>
    <col min="1" max="1" width="5" style="62" customWidth="1"/>
    <col min="2" max="2" width="6.375" style="62" customWidth="1"/>
    <col min="3" max="3" width="6.75" style="62" customWidth="1"/>
    <col min="4" max="4" width="14.125" style="62" customWidth="1"/>
    <col min="5" max="5" width="21.875" style="62" customWidth="1"/>
    <col min="6" max="29" width="13.375" style="62" customWidth="1"/>
    <col min="30" max="30" width="15.625" style="62" customWidth="1"/>
    <col min="31" max="32" width="13.375" style="62" customWidth="1"/>
    <col min="33" max="33" width="10.375" style="62" customWidth="1"/>
    <col min="34" max="16384" width="9" style="62"/>
  </cols>
  <sheetData>
    <row r="2" ht="27.75" spans="1:33">
      <c r="A2" s="63" t="s">
        <v>204</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row>
    <row r="3" ht="36.95" customHeight="1" spans="1:33">
      <c r="A3" s="65" t="s">
        <v>5</v>
      </c>
      <c r="B3" s="65" t="s">
        <v>91</v>
      </c>
      <c r="C3" s="65"/>
      <c r="D3" s="65"/>
      <c r="E3" s="66" t="s">
        <v>92</v>
      </c>
      <c r="F3" s="144" t="s">
        <v>93</v>
      </c>
      <c r="G3" s="144"/>
      <c r="H3" s="144"/>
      <c r="I3" s="144"/>
      <c r="J3" s="144" t="s">
        <v>94</v>
      </c>
      <c r="K3" s="144"/>
      <c r="L3" s="144"/>
      <c r="M3" s="144"/>
      <c r="N3" s="144"/>
      <c r="O3" s="144" t="s">
        <v>95</v>
      </c>
      <c r="P3" s="144"/>
      <c r="Q3" s="144"/>
      <c r="R3" s="147" t="s">
        <v>96</v>
      </c>
      <c r="S3" s="147"/>
      <c r="T3" s="147"/>
      <c r="U3" s="147"/>
      <c r="V3" s="147"/>
      <c r="W3" s="147"/>
      <c r="X3" s="148" t="s">
        <v>97</v>
      </c>
      <c r="Y3" s="148"/>
      <c r="Z3" s="148"/>
      <c r="AA3" s="149" t="s">
        <v>98</v>
      </c>
      <c r="AB3" s="148" t="s">
        <v>99</v>
      </c>
      <c r="AC3" s="148"/>
      <c r="AD3" s="148"/>
      <c r="AE3" s="148" t="s">
        <v>100</v>
      </c>
      <c r="AF3" s="148"/>
      <c r="AG3" s="66" t="s">
        <v>10</v>
      </c>
    </row>
    <row r="4" ht="51" customHeight="1" spans="1:35">
      <c r="A4" s="49">
        <v>1</v>
      </c>
      <c r="B4" s="65" t="s">
        <v>101</v>
      </c>
      <c r="C4" s="65"/>
      <c r="D4" s="65"/>
      <c r="E4" s="66" t="s">
        <v>102</v>
      </c>
      <c r="F4" s="145" t="s">
        <v>103</v>
      </c>
      <c r="G4" s="145" t="s">
        <v>104</v>
      </c>
      <c r="H4" s="145" t="s">
        <v>105</v>
      </c>
      <c r="I4" s="145" t="s">
        <v>106</v>
      </c>
      <c r="J4" s="145" t="s">
        <v>107</v>
      </c>
      <c r="K4" s="145" t="s">
        <v>108</v>
      </c>
      <c r="L4" s="145" t="s">
        <v>109</v>
      </c>
      <c r="M4" s="145" t="s">
        <v>110</v>
      </c>
      <c r="N4" s="145" t="s">
        <v>111</v>
      </c>
      <c r="O4" s="145" t="s">
        <v>112</v>
      </c>
      <c r="P4" s="145" t="s">
        <v>113</v>
      </c>
      <c r="Q4" s="145" t="s">
        <v>114</v>
      </c>
      <c r="R4" s="145" t="s">
        <v>115</v>
      </c>
      <c r="S4" s="145" t="s">
        <v>116</v>
      </c>
      <c r="T4" s="145" t="s">
        <v>117</v>
      </c>
      <c r="U4" s="145" t="s">
        <v>118</v>
      </c>
      <c r="V4" s="145" t="s">
        <v>119</v>
      </c>
      <c r="W4" s="145" t="s">
        <v>120</v>
      </c>
      <c r="X4" s="145" t="s">
        <v>121</v>
      </c>
      <c r="Y4" s="145" t="s">
        <v>122</v>
      </c>
      <c r="Z4" s="145" t="s">
        <v>123</v>
      </c>
      <c r="AA4" s="69" t="s">
        <v>124</v>
      </c>
      <c r="AB4" s="145" t="s">
        <v>125</v>
      </c>
      <c r="AC4" s="145" t="s">
        <v>126</v>
      </c>
      <c r="AD4" s="145" t="s">
        <v>127</v>
      </c>
      <c r="AE4" s="145" t="s">
        <v>128</v>
      </c>
      <c r="AF4" s="145" t="s">
        <v>129</v>
      </c>
      <c r="AG4" s="66"/>
      <c r="AI4" s="89"/>
    </row>
    <row r="5" s="61" customFormat="1" ht="33" spans="1:33">
      <c r="A5" s="49">
        <v>2</v>
      </c>
      <c r="B5" s="65"/>
      <c r="C5" s="65"/>
      <c r="D5" s="65"/>
      <c r="E5" s="66" t="s">
        <v>130</v>
      </c>
      <c r="F5" s="69" t="s">
        <v>131</v>
      </c>
      <c r="G5" s="69" t="s">
        <v>131</v>
      </c>
      <c r="H5" s="69" t="s">
        <v>132</v>
      </c>
      <c r="I5" s="69" t="s">
        <v>133</v>
      </c>
      <c r="J5" s="69" t="s">
        <v>131</v>
      </c>
      <c r="K5" s="69" t="s">
        <v>131</v>
      </c>
      <c r="L5" s="69" t="s">
        <v>132</v>
      </c>
      <c r="M5" s="69" t="s">
        <v>133</v>
      </c>
      <c r="N5" s="69" t="s">
        <v>133</v>
      </c>
      <c r="O5" s="69" t="s">
        <v>131</v>
      </c>
      <c r="P5" s="69" t="s">
        <v>131</v>
      </c>
      <c r="Q5" s="69" t="s">
        <v>132</v>
      </c>
      <c r="R5" s="145" t="s">
        <v>131</v>
      </c>
      <c r="S5" s="145" t="s">
        <v>131</v>
      </c>
      <c r="T5" s="145" t="s">
        <v>132</v>
      </c>
      <c r="U5" s="145" t="s">
        <v>133</v>
      </c>
      <c r="V5" s="145" t="s">
        <v>133</v>
      </c>
      <c r="W5" s="145" t="s">
        <v>133</v>
      </c>
      <c r="X5" s="69" t="s">
        <v>131</v>
      </c>
      <c r="Y5" s="69" t="s">
        <v>131</v>
      </c>
      <c r="Z5" s="69" t="s">
        <v>132</v>
      </c>
      <c r="AA5" s="69" t="s">
        <v>134</v>
      </c>
      <c r="AB5" s="69" t="s">
        <v>131</v>
      </c>
      <c r="AC5" s="69" t="s">
        <v>131</v>
      </c>
      <c r="AD5" s="69" t="s">
        <v>132</v>
      </c>
      <c r="AE5" s="69" t="s">
        <v>135</v>
      </c>
      <c r="AF5" s="69" t="s">
        <v>135</v>
      </c>
      <c r="AG5" s="66"/>
    </row>
    <row r="6" customFormat="1" ht="17.1" customHeight="1" spans="1:33">
      <c r="A6" s="49">
        <v>3</v>
      </c>
      <c r="B6" s="65"/>
      <c r="C6" s="65"/>
      <c r="D6" s="65"/>
      <c r="E6" s="66" t="s">
        <v>136</v>
      </c>
      <c r="F6" s="69" t="s">
        <v>137</v>
      </c>
      <c r="G6" s="69" t="s">
        <v>137</v>
      </c>
      <c r="H6" s="69" t="s">
        <v>138</v>
      </c>
      <c r="I6" s="69" t="s">
        <v>139</v>
      </c>
      <c r="J6" s="69" t="s">
        <v>140</v>
      </c>
      <c r="K6" s="69" t="s">
        <v>140</v>
      </c>
      <c r="L6" s="69" t="s">
        <v>141</v>
      </c>
      <c r="M6" s="145" t="s">
        <v>142</v>
      </c>
      <c r="N6" s="145" t="s">
        <v>142</v>
      </c>
      <c r="O6" s="69" t="s">
        <v>143</v>
      </c>
      <c r="P6" s="69" t="s">
        <v>143</v>
      </c>
      <c r="Q6" s="69" t="s">
        <v>144</v>
      </c>
      <c r="R6" s="69" t="s">
        <v>143</v>
      </c>
      <c r="S6" s="69" t="s">
        <v>143</v>
      </c>
      <c r="T6" s="69" t="s">
        <v>144</v>
      </c>
      <c r="U6" s="145" t="s">
        <v>142</v>
      </c>
      <c r="V6" s="145" t="s">
        <v>142</v>
      </c>
      <c r="W6" s="69" t="s">
        <v>142</v>
      </c>
      <c r="X6" s="70" t="s">
        <v>145</v>
      </c>
      <c r="Y6" s="70" t="s">
        <v>145</v>
      </c>
      <c r="Z6" s="70" t="s">
        <v>146</v>
      </c>
      <c r="AA6" s="69" t="s">
        <v>147</v>
      </c>
      <c r="AB6" s="70" t="s">
        <v>145</v>
      </c>
      <c r="AC6" s="70" t="s">
        <v>145</v>
      </c>
      <c r="AD6" s="70" t="s">
        <v>146</v>
      </c>
      <c r="AE6" s="69" t="s">
        <v>148</v>
      </c>
      <c r="AF6" s="69" t="s">
        <v>148</v>
      </c>
      <c r="AG6" s="66"/>
    </row>
    <row r="7" customFormat="1" ht="17.1" customHeight="1" spans="1:33">
      <c r="A7" s="49">
        <v>4</v>
      </c>
      <c r="B7" s="65"/>
      <c r="C7" s="65"/>
      <c r="D7" s="65"/>
      <c r="E7" s="66" t="s">
        <v>149</v>
      </c>
      <c r="F7" s="69" t="s">
        <v>150</v>
      </c>
      <c r="G7" s="69" t="s">
        <v>150</v>
      </c>
      <c r="H7" s="69" t="s">
        <v>151</v>
      </c>
      <c r="I7" s="70" t="s">
        <v>152</v>
      </c>
      <c r="J7" s="69" t="s">
        <v>153</v>
      </c>
      <c r="K7" s="69" t="s">
        <v>153</v>
      </c>
      <c r="L7" s="69" t="s">
        <v>154</v>
      </c>
      <c r="M7" s="70" t="s">
        <v>155</v>
      </c>
      <c r="N7" s="70" t="s">
        <v>155</v>
      </c>
      <c r="O7" s="69" t="s">
        <v>156</v>
      </c>
      <c r="P7" s="69" t="s">
        <v>156</v>
      </c>
      <c r="Q7" s="69" t="s">
        <v>157</v>
      </c>
      <c r="R7" s="69" t="s">
        <v>156</v>
      </c>
      <c r="S7" s="69" t="s">
        <v>156</v>
      </c>
      <c r="T7" s="69" t="s">
        <v>157</v>
      </c>
      <c r="U7" s="70" t="s">
        <v>155</v>
      </c>
      <c r="V7" s="70" t="s">
        <v>155</v>
      </c>
      <c r="W7" s="70" t="s">
        <v>155</v>
      </c>
      <c r="X7" s="70" t="s">
        <v>158</v>
      </c>
      <c r="Y7" s="70" t="s">
        <v>158</v>
      </c>
      <c r="Z7" s="70" t="s">
        <v>159</v>
      </c>
      <c r="AA7" s="70" t="s">
        <v>160</v>
      </c>
      <c r="AB7" s="70" t="s">
        <v>158</v>
      </c>
      <c r="AC7" s="70" t="s">
        <v>158</v>
      </c>
      <c r="AD7" s="70" t="s">
        <v>159</v>
      </c>
      <c r="AE7" s="70" t="s">
        <v>161</v>
      </c>
      <c r="AF7" s="70" t="s">
        <v>161</v>
      </c>
      <c r="AG7" s="66"/>
    </row>
    <row r="8" customFormat="1" ht="17.1" customHeight="1" spans="1:33">
      <c r="A8" s="49">
        <v>5</v>
      </c>
      <c r="B8" s="65"/>
      <c r="C8" s="65"/>
      <c r="D8" s="65"/>
      <c r="E8" s="66" t="s">
        <v>162</v>
      </c>
      <c r="F8" s="69">
        <v>1000</v>
      </c>
      <c r="G8" s="69">
        <v>1000</v>
      </c>
      <c r="H8" s="69">
        <v>1000</v>
      </c>
      <c r="I8" s="69">
        <v>1000</v>
      </c>
      <c r="J8" s="69">
        <v>1000</v>
      </c>
      <c r="K8" s="69">
        <v>1000</v>
      </c>
      <c r="L8" s="69">
        <v>1000</v>
      </c>
      <c r="M8" s="69">
        <v>1000</v>
      </c>
      <c r="N8" s="145">
        <v>1000</v>
      </c>
      <c r="O8" s="69">
        <v>1000</v>
      </c>
      <c r="P8" s="69">
        <v>1000</v>
      </c>
      <c r="Q8" s="69">
        <v>1000</v>
      </c>
      <c r="R8" s="145">
        <v>1000</v>
      </c>
      <c r="S8" s="145">
        <v>1000</v>
      </c>
      <c r="T8" s="145">
        <v>1000</v>
      </c>
      <c r="U8" s="145">
        <v>1000</v>
      </c>
      <c r="V8" s="145">
        <v>1000</v>
      </c>
      <c r="W8" s="145">
        <v>1000</v>
      </c>
      <c r="X8" s="69">
        <v>1000</v>
      </c>
      <c r="Y8" s="69">
        <v>1000</v>
      </c>
      <c r="Z8" s="69">
        <v>1000</v>
      </c>
      <c r="AA8" s="69">
        <v>800</v>
      </c>
      <c r="AB8" s="69">
        <v>1000</v>
      </c>
      <c r="AC8" s="69">
        <v>1000</v>
      </c>
      <c r="AD8" s="69">
        <v>1000</v>
      </c>
      <c r="AE8" s="145">
        <v>1000</v>
      </c>
      <c r="AF8" s="145">
        <v>1000</v>
      </c>
      <c r="AG8" s="66"/>
    </row>
    <row r="9" customFormat="1" ht="17.1" customHeight="1" spans="1:33">
      <c r="A9" s="49">
        <v>6</v>
      </c>
      <c r="B9" s="65"/>
      <c r="C9" s="65"/>
      <c r="D9" s="65"/>
      <c r="E9" s="66" t="s">
        <v>163</v>
      </c>
      <c r="F9" s="69">
        <v>3</v>
      </c>
      <c r="G9" s="69">
        <v>3</v>
      </c>
      <c r="H9" s="69">
        <v>3</v>
      </c>
      <c r="I9" s="69">
        <v>1</v>
      </c>
      <c r="J9" s="69">
        <v>3</v>
      </c>
      <c r="K9" s="69">
        <v>3</v>
      </c>
      <c r="L9" s="69">
        <v>3</v>
      </c>
      <c r="M9" s="69">
        <v>1</v>
      </c>
      <c r="N9" s="145">
        <v>1</v>
      </c>
      <c r="O9" s="69">
        <v>3</v>
      </c>
      <c r="P9" s="69">
        <v>3</v>
      </c>
      <c r="Q9" s="69">
        <v>3</v>
      </c>
      <c r="R9" s="145">
        <v>3</v>
      </c>
      <c r="S9" s="145">
        <v>3</v>
      </c>
      <c r="T9" s="145">
        <v>3</v>
      </c>
      <c r="U9" s="145">
        <v>1</v>
      </c>
      <c r="V9" s="145">
        <v>1</v>
      </c>
      <c r="W9" s="145">
        <v>1</v>
      </c>
      <c r="X9" s="69">
        <v>3</v>
      </c>
      <c r="Y9" s="69">
        <v>3</v>
      </c>
      <c r="Z9" s="69">
        <v>3</v>
      </c>
      <c r="AA9" s="69">
        <v>1</v>
      </c>
      <c r="AB9" s="69">
        <v>3</v>
      </c>
      <c r="AC9" s="69">
        <v>3</v>
      </c>
      <c r="AD9" s="69">
        <v>3</v>
      </c>
      <c r="AE9" s="69">
        <v>2.5</v>
      </c>
      <c r="AF9" s="69">
        <v>2.5</v>
      </c>
      <c r="AG9" s="66"/>
    </row>
    <row r="10" customFormat="1" ht="17.1" customHeight="1" spans="1:34">
      <c r="A10" s="49">
        <v>7</v>
      </c>
      <c r="B10" s="65"/>
      <c r="C10" s="65"/>
      <c r="D10" s="65"/>
      <c r="E10" s="66" t="s">
        <v>164</v>
      </c>
      <c r="F10" s="69">
        <v>1</v>
      </c>
      <c r="G10" s="69">
        <v>1</v>
      </c>
      <c r="H10" s="69">
        <v>1</v>
      </c>
      <c r="I10" s="69">
        <v>1</v>
      </c>
      <c r="J10" s="69">
        <v>1</v>
      </c>
      <c r="K10" s="69">
        <v>1</v>
      </c>
      <c r="L10" s="69">
        <v>1</v>
      </c>
      <c r="M10" s="69">
        <v>1</v>
      </c>
      <c r="N10" s="145">
        <v>1</v>
      </c>
      <c r="O10" s="69">
        <v>1</v>
      </c>
      <c r="P10" s="69">
        <v>1</v>
      </c>
      <c r="Q10" s="69">
        <v>1</v>
      </c>
      <c r="R10" s="145">
        <v>1</v>
      </c>
      <c r="S10" s="145">
        <v>1</v>
      </c>
      <c r="T10" s="145">
        <v>1</v>
      </c>
      <c r="U10" s="145">
        <v>1</v>
      </c>
      <c r="V10" s="145">
        <v>1</v>
      </c>
      <c r="W10" s="145">
        <v>1</v>
      </c>
      <c r="X10" s="69">
        <v>1</v>
      </c>
      <c r="Y10" s="69">
        <v>1</v>
      </c>
      <c r="Z10" s="69">
        <v>1</v>
      </c>
      <c r="AA10" s="69">
        <v>1</v>
      </c>
      <c r="AB10" s="69">
        <v>1</v>
      </c>
      <c r="AC10" s="69">
        <v>1</v>
      </c>
      <c r="AD10" s="69">
        <v>1</v>
      </c>
      <c r="AE10" s="145">
        <v>1</v>
      </c>
      <c r="AF10" s="145">
        <v>1</v>
      </c>
      <c r="AG10" s="66"/>
      <c r="AH10">
        <f>SUM(F10:AF10)</f>
        <v>27</v>
      </c>
    </row>
    <row r="11" customFormat="1" ht="17.1" customHeight="1" spans="1:33">
      <c r="A11" s="49">
        <v>8</v>
      </c>
      <c r="B11" s="65"/>
      <c r="C11" s="65"/>
      <c r="D11" s="65"/>
      <c r="E11" s="66" t="s">
        <v>165</v>
      </c>
      <c r="F11" s="69">
        <v>2.35</v>
      </c>
      <c r="G11" s="69">
        <v>2.35</v>
      </c>
      <c r="H11" s="69">
        <v>2.35</v>
      </c>
      <c r="I11" s="69">
        <v>1.7</v>
      </c>
      <c r="J11" s="69">
        <v>2.35</v>
      </c>
      <c r="K11" s="69">
        <v>2.35</v>
      </c>
      <c r="L11" s="69">
        <v>2.35</v>
      </c>
      <c r="M11" s="69">
        <v>1.7</v>
      </c>
      <c r="N11" s="145">
        <v>1.7</v>
      </c>
      <c r="O11" s="69">
        <v>2.35</v>
      </c>
      <c r="P11" s="69">
        <v>2.35</v>
      </c>
      <c r="Q11" s="69">
        <v>2.35</v>
      </c>
      <c r="R11" s="145">
        <v>2.35</v>
      </c>
      <c r="S11" s="145">
        <v>2.35</v>
      </c>
      <c r="T11" s="145">
        <v>2.35</v>
      </c>
      <c r="U11" s="145">
        <v>1.7</v>
      </c>
      <c r="V11" s="145">
        <v>1.7</v>
      </c>
      <c r="W11" s="145">
        <v>1.7</v>
      </c>
      <c r="X11" s="69">
        <v>2.35</v>
      </c>
      <c r="Y11" s="69">
        <v>2.35</v>
      </c>
      <c r="Z11" s="69">
        <v>2.35</v>
      </c>
      <c r="AA11" s="69">
        <v>1.7</v>
      </c>
      <c r="AB11" s="69">
        <v>2.35</v>
      </c>
      <c r="AC11" s="69">
        <v>2.35</v>
      </c>
      <c r="AD11" s="69">
        <v>2.35</v>
      </c>
      <c r="AE11" s="145">
        <v>1.85</v>
      </c>
      <c r="AF11" s="145">
        <v>1.85</v>
      </c>
      <c r="AG11" s="66"/>
    </row>
    <row r="12" ht="33" spans="1:33">
      <c r="A12" s="49">
        <v>9</v>
      </c>
      <c r="B12" s="65"/>
      <c r="C12" s="65"/>
      <c r="D12" s="65"/>
      <c r="E12" s="66" t="s">
        <v>166</v>
      </c>
      <c r="F12" s="69" t="s">
        <v>167</v>
      </c>
      <c r="G12" s="69" t="s">
        <v>167</v>
      </c>
      <c r="H12" s="69" t="s">
        <v>168</v>
      </c>
      <c r="I12" s="71">
        <v>5.7</v>
      </c>
      <c r="J12" s="69" t="s">
        <v>169</v>
      </c>
      <c r="K12" s="69" t="s">
        <v>169</v>
      </c>
      <c r="L12" s="69" t="s">
        <v>169</v>
      </c>
      <c r="M12" s="71">
        <v>6.5</v>
      </c>
      <c r="N12" s="146">
        <v>5.45</v>
      </c>
      <c r="O12" s="69" t="s">
        <v>170</v>
      </c>
      <c r="P12" s="69" t="s">
        <v>170</v>
      </c>
      <c r="Q12" s="69" t="s">
        <v>170</v>
      </c>
      <c r="R12" s="69" t="s">
        <v>170</v>
      </c>
      <c r="S12" s="69" t="s">
        <v>170</v>
      </c>
      <c r="T12" s="69" t="s">
        <v>170</v>
      </c>
      <c r="U12" s="146">
        <v>5.65</v>
      </c>
      <c r="V12" s="146">
        <v>5.3</v>
      </c>
      <c r="W12" s="146">
        <v>2.8</v>
      </c>
      <c r="X12" s="69" t="s">
        <v>171</v>
      </c>
      <c r="Y12" s="69" t="s">
        <v>171</v>
      </c>
      <c r="Z12" s="69" t="s">
        <v>171</v>
      </c>
      <c r="AA12" s="69">
        <v>12.6</v>
      </c>
      <c r="AB12" s="69" t="s">
        <v>171</v>
      </c>
      <c r="AC12" s="69" t="s">
        <v>171</v>
      </c>
      <c r="AD12" s="69" t="s">
        <v>171</v>
      </c>
      <c r="AE12" s="69" t="s">
        <v>172</v>
      </c>
      <c r="AF12" s="69" t="s">
        <v>172</v>
      </c>
      <c r="AG12" s="66"/>
    </row>
    <row r="13" ht="23.1" customHeight="1" spans="1:33">
      <c r="A13" s="49">
        <v>10</v>
      </c>
      <c r="B13" s="72" t="s">
        <v>173</v>
      </c>
      <c r="C13" s="72"/>
      <c r="D13" s="72"/>
      <c r="E13" s="73" t="s">
        <v>173</v>
      </c>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150"/>
      <c r="AG13" s="90" t="s">
        <v>174</v>
      </c>
    </row>
    <row r="14" ht="30" customHeight="1" spans="1:33">
      <c r="A14" s="49">
        <v>11</v>
      </c>
      <c r="B14" s="94" t="s">
        <v>205</v>
      </c>
      <c r="C14" s="49" t="s">
        <v>184</v>
      </c>
      <c r="D14" s="49"/>
      <c r="E14" s="49" t="s">
        <v>206</v>
      </c>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90" t="s">
        <v>174</v>
      </c>
    </row>
    <row r="15" ht="30" customHeight="1" spans="1:33">
      <c r="A15" s="49">
        <v>12</v>
      </c>
      <c r="B15" s="94"/>
      <c r="C15" s="49" t="s">
        <v>188</v>
      </c>
      <c r="D15" s="49"/>
      <c r="E15" s="79" t="s">
        <v>207</v>
      </c>
      <c r="F15" s="80">
        <f t="shared" ref="F15:K15" si="0">F14*F10+F19</f>
        <v>0</v>
      </c>
      <c r="G15" s="80">
        <f t="shared" si="0"/>
        <v>0</v>
      </c>
      <c r="H15" s="80">
        <f>H14*H10</f>
        <v>0</v>
      </c>
      <c r="I15" s="80">
        <f>I14*I10</f>
        <v>0</v>
      </c>
      <c r="J15" s="80">
        <f t="shared" si="0"/>
        <v>0</v>
      </c>
      <c r="K15" s="80">
        <f t="shared" si="0"/>
        <v>0</v>
      </c>
      <c r="L15" s="80">
        <f t="shared" ref="L15:AF15" si="1">L14*L10</f>
        <v>0</v>
      </c>
      <c r="M15" s="80">
        <f t="shared" si="1"/>
        <v>0</v>
      </c>
      <c r="N15" s="80">
        <f t="shared" si="1"/>
        <v>0</v>
      </c>
      <c r="O15" s="80">
        <f t="shared" si="1"/>
        <v>0</v>
      </c>
      <c r="P15" s="80">
        <f t="shared" si="1"/>
        <v>0</v>
      </c>
      <c r="Q15" s="80">
        <f t="shared" si="1"/>
        <v>0</v>
      </c>
      <c r="R15" s="80">
        <f t="shared" si="1"/>
        <v>0</v>
      </c>
      <c r="S15" s="80">
        <f t="shared" si="1"/>
        <v>0</v>
      </c>
      <c r="T15" s="80">
        <f t="shared" si="1"/>
        <v>0</v>
      </c>
      <c r="U15" s="80">
        <f t="shared" si="1"/>
        <v>0</v>
      </c>
      <c r="V15" s="80">
        <f t="shared" si="1"/>
        <v>0</v>
      </c>
      <c r="W15" s="80">
        <f t="shared" si="1"/>
        <v>0</v>
      </c>
      <c r="X15" s="80">
        <f>X14*X10+X19</f>
        <v>0</v>
      </c>
      <c r="Y15" s="80">
        <f>Y14*Y10+Y19</f>
        <v>0</v>
      </c>
      <c r="Z15" s="80">
        <f t="shared" si="1"/>
        <v>0</v>
      </c>
      <c r="AA15" s="80">
        <f t="shared" si="1"/>
        <v>0</v>
      </c>
      <c r="AB15" s="80">
        <f>AB14*AB10+AB19</f>
        <v>0</v>
      </c>
      <c r="AC15" s="80">
        <f>AC14*AC10+AC19</f>
        <v>0</v>
      </c>
      <c r="AD15" s="80">
        <f t="shared" si="1"/>
        <v>0</v>
      </c>
      <c r="AE15" s="80">
        <f t="shared" si="1"/>
        <v>0</v>
      </c>
      <c r="AF15" s="80">
        <f t="shared" si="1"/>
        <v>0</v>
      </c>
      <c r="AG15" s="91"/>
    </row>
    <row r="16" ht="30" customHeight="1" spans="1:33">
      <c r="A16" s="49">
        <v>13</v>
      </c>
      <c r="B16" s="94"/>
      <c r="C16" s="49"/>
      <c r="D16" s="49"/>
      <c r="E16" s="108" t="s">
        <v>192</v>
      </c>
      <c r="F16" s="84">
        <f>SUM(F15:AF15)</f>
        <v>0</v>
      </c>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114"/>
      <c r="AG16" s="80"/>
    </row>
    <row r="17" ht="56.1" customHeight="1" spans="1:33">
      <c r="A17" s="49">
        <v>14</v>
      </c>
      <c r="B17" s="94"/>
      <c r="C17" s="49" t="s">
        <v>193</v>
      </c>
      <c r="D17" s="49"/>
      <c r="E17" s="49" t="s">
        <v>194</v>
      </c>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90" t="s">
        <v>174</v>
      </c>
    </row>
    <row r="18" ht="47.1" customHeight="1" spans="1:33">
      <c r="A18" s="49">
        <v>15</v>
      </c>
      <c r="B18" s="94"/>
      <c r="C18" s="49" t="s">
        <v>195</v>
      </c>
      <c r="D18" s="49"/>
      <c r="E18" s="86" t="s">
        <v>196</v>
      </c>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90" t="s">
        <v>174</v>
      </c>
    </row>
    <row r="19" s="62" customFormat="1" ht="29.25" customHeight="1" spans="1:33">
      <c r="A19" s="49">
        <v>27</v>
      </c>
      <c r="B19" s="94"/>
      <c r="C19" s="49" t="s">
        <v>200</v>
      </c>
      <c r="D19" s="49"/>
      <c r="E19" s="49" t="s">
        <v>201</v>
      </c>
      <c r="F19" s="87"/>
      <c r="G19" s="87"/>
      <c r="H19" s="120" t="s">
        <v>199</v>
      </c>
      <c r="I19" s="120" t="s">
        <v>199</v>
      </c>
      <c r="J19" s="87"/>
      <c r="K19" s="87"/>
      <c r="L19" s="120" t="s">
        <v>199</v>
      </c>
      <c r="M19" s="120" t="s">
        <v>199</v>
      </c>
      <c r="N19" s="120" t="s">
        <v>199</v>
      </c>
      <c r="O19" s="120" t="s">
        <v>199</v>
      </c>
      <c r="P19" s="120" t="s">
        <v>199</v>
      </c>
      <c r="Q19" s="120" t="s">
        <v>199</v>
      </c>
      <c r="R19" s="120" t="s">
        <v>199</v>
      </c>
      <c r="S19" s="120" t="s">
        <v>199</v>
      </c>
      <c r="T19" s="120" t="s">
        <v>199</v>
      </c>
      <c r="U19" s="120" t="s">
        <v>199</v>
      </c>
      <c r="V19" s="120" t="s">
        <v>199</v>
      </c>
      <c r="W19" s="120" t="s">
        <v>199</v>
      </c>
      <c r="X19" s="87"/>
      <c r="Y19" s="87"/>
      <c r="Z19" s="120" t="s">
        <v>199</v>
      </c>
      <c r="AA19" s="120" t="s">
        <v>199</v>
      </c>
      <c r="AB19" s="87"/>
      <c r="AC19" s="87"/>
      <c r="AD19" s="120" t="s">
        <v>199</v>
      </c>
      <c r="AE19" s="120" t="s">
        <v>199</v>
      </c>
      <c r="AF19" s="120" t="s">
        <v>199</v>
      </c>
      <c r="AG19" s="90" t="s">
        <v>174</v>
      </c>
    </row>
    <row r="20" s="62" customFormat="1" ht="29.25" customHeight="1" spans="1:33">
      <c r="A20" s="49">
        <v>28</v>
      </c>
      <c r="B20" s="94"/>
      <c r="C20" s="49"/>
      <c r="D20" s="49"/>
      <c r="E20" s="49" t="s">
        <v>202</v>
      </c>
      <c r="F20" s="87"/>
      <c r="G20" s="87"/>
      <c r="H20" s="120" t="s">
        <v>199</v>
      </c>
      <c r="I20" s="120" t="s">
        <v>199</v>
      </c>
      <c r="J20" s="87"/>
      <c r="K20" s="87"/>
      <c r="L20" s="120" t="s">
        <v>199</v>
      </c>
      <c r="M20" s="120" t="s">
        <v>199</v>
      </c>
      <c r="N20" s="120" t="s">
        <v>199</v>
      </c>
      <c r="O20" s="120" t="s">
        <v>199</v>
      </c>
      <c r="P20" s="120" t="s">
        <v>199</v>
      </c>
      <c r="Q20" s="120" t="s">
        <v>199</v>
      </c>
      <c r="R20" s="120" t="s">
        <v>199</v>
      </c>
      <c r="S20" s="120" t="s">
        <v>199</v>
      </c>
      <c r="T20" s="120" t="s">
        <v>199</v>
      </c>
      <c r="U20" s="120" t="s">
        <v>199</v>
      </c>
      <c r="V20" s="120" t="s">
        <v>199</v>
      </c>
      <c r="W20" s="120" t="s">
        <v>199</v>
      </c>
      <c r="X20" s="87"/>
      <c r="Y20" s="87"/>
      <c r="Z20" s="120" t="s">
        <v>199</v>
      </c>
      <c r="AA20" s="120" t="s">
        <v>199</v>
      </c>
      <c r="AB20" s="87"/>
      <c r="AC20" s="87"/>
      <c r="AD20" s="120" t="s">
        <v>199</v>
      </c>
      <c r="AE20" s="120" t="s">
        <v>199</v>
      </c>
      <c r="AF20" s="120" t="s">
        <v>199</v>
      </c>
      <c r="AG20" s="90" t="s">
        <v>174</v>
      </c>
    </row>
    <row r="21" s="62" customFormat="1" ht="29.25" customHeight="1" spans="1:33">
      <c r="A21" s="49">
        <v>29</v>
      </c>
      <c r="B21" s="94"/>
      <c r="C21" s="49"/>
      <c r="D21" s="49"/>
      <c r="E21" s="49" t="s">
        <v>203</v>
      </c>
      <c r="F21" s="87"/>
      <c r="G21" s="87"/>
      <c r="H21" s="120" t="s">
        <v>199</v>
      </c>
      <c r="I21" s="120" t="s">
        <v>199</v>
      </c>
      <c r="J21" s="87"/>
      <c r="K21" s="87"/>
      <c r="L21" s="120" t="s">
        <v>199</v>
      </c>
      <c r="M21" s="120" t="s">
        <v>199</v>
      </c>
      <c r="N21" s="120" t="s">
        <v>199</v>
      </c>
      <c r="O21" s="120" t="s">
        <v>199</v>
      </c>
      <c r="P21" s="120" t="s">
        <v>199</v>
      </c>
      <c r="Q21" s="120" t="s">
        <v>199</v>
      </c>
      <c r="R21" s="120" t="s">
        <v>199</v>
      </c>
      <c r="S21" s="120" t="s">
        <v>199</v>
      </c>
      <c r="T21" s="120" t="s">
        <v>199</v>
      </c>
      <c r="U21" s="120" t="s">
        <v>199</v>
      </c>
      <c r="V21" s="120" t="s">
        <v>199</v>
      </c>
      <c r="W21" s="120" t="s">
        <v>199</v>
      </c>
      <c r="X21" s="87"/>
      <c r="Y21" s="87"/>
      <c r="Z21" s="120" t="s">
        <v>199</v>
      </c>
      <c r="AA21" s="120" t="s">
        <v>199</v>
      </c>
      <c r="AB21" s="87"/>
      <c r="AC21" s="87"/>
      <c r="AD21" s="120" t="s">
        <v>199</v>
      </c>
      <c r="AE21" s="120" t="s">
        <v>199</v>
      </c>
      <c r="AF21" s="120" t="s">
        <v>199</v>
      </c>
      <c r="AG21" s="90" t="s">
        <v>174</v>
      </c>
    </row>
  </sheetData>
  <mergeCells count="18">
    <mergeCell ref="A2:AG2"/>
    <mergeCell ref="B3:D3"/>
    <mergeCell ref="F3:I3"/>
    <mergeCell ref="J3:N3"/>
    <mergeCell ref="O3:Q3"/>
    <mergeCell ref="R3:W3"/>
    <mergeCell ref="X3:Z3"/>
    <mergeCell ref="AB3:AD3"/>
    <mergeCell ref="AE3:AF3"/>
    <mergeCell ref="B13:D13"/>
    <mergeCell ref="C14:D14"/>
    <mergeCell ref="F16:AF16"/>
    <mergeCell ref="C17:D17"/>
    <mergeCell ref="C18:D18"/>
    <mergeCell ref="B14:B21"/>
    <mergeCell ref="B4:D12"/>
    <mergeCell ref="C15:D16"/>
    <mergeCell ref="C19:D2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32"/>
  <sheetViews>
    <sheetView zoomScale="85" zoomScaleNormal="85" topLeftCell="I14" workbookViewId="0">
      <selection activeCell="S31" sqref="S31"/>
    </sheetView>
  </sheetViews>
  <sheetFormatPr defaultColWidth="9" defaultRowHeight="17.25"/>
  <cols>
    <col min="1" max="1" width="5" style="62" customWidth="1"/>
    <col min="2" max="2" width="7" style="62" customWidth="1"/>
    <col min="3" max="3" width="6.75" style="62" customWidth="1"/>
    <col min="4" max="4" width="14" style="62" customWidth="1"/>
    <col min="5" max="5" width="17.75" style="62" customWidth="1"/>
    <col min="6" max="24" width="15.75" style="62" customWidth="1"/>
    <col min="25" max="25" width="13" style="62" customWidth="1"/>
    <col min="26" max="16384" width="9" style="62"/>
  </cols>
  <sheetData>
    <row r="2" ht="27.75" spans="1:25">
      <c r="A2" s="63" t="s">
        <v>208</v>
      </c>
      <c r="B2" s="64"/>
      <c r="C2" s="64"/>
      <c r="D2" s="64"/>
      <c r="E2" s="64"/>
      <c r="F2" s="64"/>
      <c r="G2" s="64"/>
      <c r="H2" s="64"/>
      <c r="I2" s="64"/>
      <c r="J2" s="64"/>
      <c r="K2" s="64"/>
      <c r="L2" s="64"/>
      <c r="M2" s="64"/>
      <c r="N2" s="64"/>
      <c r="O2" s="64"/>
      <c r="P2" s="64"/>
      <c r="Q2" s="64"/>
      <c r="R2" s="64"/>
      <c r="S2" s="64"/>
      <c r="T2" s="64"/>
      <c r="U2" s="64"/>
      <c r="V2" s="64"/>
      <c r="W2" s="64"/>
      <c r="X2" s="64"/>
      <c r="Y2" s="64"/>
    </row>
    <row r="3" customFormat="1" ht="27.75" spans="1:25">
      <c r="A3" s="65" t="s">
        <v>5</v>
      </c>
      <c r="B3" s="65" t="s">
        <v>91</v>
      </c>
      <c r="C3" s="65"/>
      <c r="D3" s="65"/>
      <c r="E3" s="66" t="s">
        <v>92</v>
      </c>
      <c r="F3" s="139" t="s">
        <v>209</v>
      </c>
      <c r="G3" s="126"/>
      <c r="H3" s="126"/>
      <c r="I3" s="126"/>
      <c r="J3" s="139" t="s">
        <v>210</v>
      </c>
      <c r="K3" s="139"/>
      <c r="L3" s="139"/>
      <c r="M3" s="139"/>
      <c r="N3" s="139"/>
      <c r="O3" s="139" t="s">
        <v>211</v>
      </c>
      <c r="P3" s="139"/>
      <c r="Q3" s="139"/>
      <c r="R3" s="139"/>
      <c r="S3" s="139"/>
      <c r="T3" s="139" t="s">
        <v>212</v>
      </c>
      <c r="U3" s="139"/>
      <c r="V3" s="139"/>
      <c r="W3" s="139"/>
      <c r="X3" s="139"/>
      <c r="Y3" s="66" t="s">
        <v>10</v>
      </c>
    </row>
    <row r="4" customFormat="1" spans="1:27">
      <c r="A4" s="49">
        <v>1</v>
      </c>
      <c r="B4" s="65" t="s">
        <v>101</v>
      </c>
      <c r="C4" s="65"/>
      <c r="D4" s="65"/>
      <c r="E4" s="66" t="s">
        <v>102</v>
      </c>
      <c r="F4" s="69" t="s">
        <v>213</v>
      </c>
      <c r="G4" s="69" t="s">
        <v>214</v>
      </c>
      <c r="H4" s="69" t="s">
        <v>215</v>
      </c>
      <c r="I4" s="69" t="s">
        <v>216</v>
      </c>
      <c r="J4" s="69" t="s">
        <v>217</v>
      </c>
      <c r="K4" s="69" t="s">
        <v>218</v>
      </c>
      <c r="L4" s="69" t="s">
        <v>219</v>
      </c>
      <c r="M4" s="69" t="s">
        <v>220</v>
      </c>
      <c r="N4" s="69" t="s">
        <v>106</v>
      </c>
      <c r="O4" s="69" t="s">
        <v>221</v>
      </c>
      <c r="P4" s="69" t="s">
        <v>222</v>
      </c>
      <c r="Q4" s="69" t="s">
        <v>223</v>
      </c>
      <c r="R4" s="69" t="s">
        <v>224</v>
      </c>
      <c r="S4" s="69" t="s">
        <v>225</v>
      </c>
      <c r="T4" s="69" t="s">
        <v>226</v>
      </c>
      <c r="U4" s="69" t="s">
        <v>227</v>
      </c>
      <c r="V4" s="69" t="s">
        <v>228</v>
      </c>
      <c r="W4" s="69" t="s">
        <v>229</v>
      </c>
      <c r="X4" s="69" t="s">
        <v>118</v>
      </c>
      <c r="Y4" s="66"/>
      <c r="AA4" s="89"/>
    </row>
    <row r="5" s="61" customFormat="1" ht="33" spans="1:25">
      <c r="A5" s="49">
        <v>2</v>
      </c>
      <c r="B5" s="65"/>
      <c r="C5" s="65"/>
      <c r="D5" s="65"/>
      <c r="E5" s="66" t="s">
        <v>130</v>
      </c>
      <c r="F5" s="69" t="s">
        <v>132</v>
      </c>
      <c r="G5" s="69" t="s">
        <v>131</v>
      </c>
      <c r="H5" s="69" t="s">
        <v>131</v>
      </c>
      <c r="I5" s="69" t="s">
        <v>131</v>
      </c>
      <c r="J5" s="69" t="s">
        <v>132</v>
      </c>
      <c r="K5" s="69" t="s">
        <v>131</v>
      </c>
      <c r="L5" s="69" t="s">
        <v>131</v>
      </c>
      <c r="M5" s="69" t="s">
        <v>131</v>
      </c>
      <c r="N5" s="69" t="s">
        <v>230</v>
      </c>
      <c r="O5" s="69" t="s">
        <v>132</v>
      </c>
      <c r="P5" s="69" t="s">
        <v>131</v>
      </c>
      <c r="Q5" s="69" t="s">
        <v>131</v>
      </c>
      <c r="R5" s="69" t="s">
        <v>131</v>
      </c>
      <c r="S5" s="69" t="s">
        <v>230</v>
      </c>
      <c r="T5" s="69" t="s">
        <v>132</v>
      </c>
      <c r="U5" s="69" t="s">
        <v>131</v>
      </c>
      <c r="V5" s="69" t="s">
        <v>131</v>
      </c>
      <c r="W5" s="69" t="s">
        <v>231</v>
      </c>
      <c r="X5" s="69" t="s">
        <v>230</v>
      </c>
      <c r="Y5" s="66"/>
    </row>
    <row r="6" customFormat="1" ht="16.5" spans="1:25">
      <c r="A6" s="49">
        <v>3</v>
      </c>
      <c r="B6" s="65"/>
      <c r="C6" s="65"/>
      <c r="D6" s="65"/>
      <c r="E6" s="66" t="s">
        <v>136</v>
      </c>
      <c r="F6" s="69" t="s">
        <v>232</v>
      </c>
      <c r="G6" s="69" t="s">
        <v>233</v>
      </c>
      <c r="H6" s="69" t="s">
        <v>233</v>
      </c>
      <c r="I6" s="69" t="s">
        <v>233</v>
      </c>
      <c r="J6" s="69" t="s">
        <v>234</v>
      </c>
      <c r="K6" s="69" t="s">
        <v>235</v>
      </c>
      <c r="L6" s="69" t="s">
        <v>235</v>
      </c>
      <c r="M6" s="69" t="s">
        <v>235</v>
      </c>
      <c r="N6" s="69" t="s">
        <v>142</v>
      </c>
      <c r="O6" s="69" t="s">
        <v>236</v>
      </c>
      <c r="P6" s="69" t="s">
        <v>236</v>
      </c>
      <c r="Q6" s="69" t="s">
        <v>236</v>
      </c>
      <c r="R6" s="69" t="s">
        <v>142</v>
      </c>
      <c r="S6" s="69" t="s">
        <v>142</v>
      </c>
      <c r="T6" s="69" t="s">
        <v>236</v>
      </c>
      <c r="U6" s="69" t="s">
        <v>236</v>
      </c>
      <c r="V6" s="69" t="s">
        <v>236</v>
      </c>
      <c r="W6" s="69" t="s">
        <v>142</v>
      </c>
      <c r="X6" s="69" t="s">
        <v>142</v>
      </c>
      <c r="Y6" s="66"/>
    </row>
    <row r="7" customFormat="1" ht="16.5" spans="1:25">
      <c r="A7" s="49">
        <v>4</v>
      </c>
      <c r="B7" s="65"/>
      <c r="C7" s="65"/>
      <c r="D7" s="65"/>
      <c r="E7" s="66" t="s">
        <v>149</v>
      </c>
      <c r="F7" s="70" t="s">
        <v>237</v>
      </c>
      <c r="G7" s="70" t="s">
        <v>238</v>
      </c>
      <c r="H7" s="70" t="s">
        <v>238</v>
      </c>
      <c r="I7" s="70" t="s">
        <v>238</v>
      </c>
      <c r="J7" s="70" t="s">
        <v>239</v>
      </c>
      <c r="K7" s="70" t="s">
        <v>240</v>
      </c>
      <c r="L7" s="70" t="s">
        <v>240</v>
      </c>
      <c r="M7" s="70" t="s">
        <v>240</v>
      </c>
      <c r="N7" s="70" t="s">
        <v>155</v>
      </c>
      <c r="O7" s="70" t="s">
        <v>241</v>
      </c>
      <c r="P7" s="70" t="s">
        <v>241</v>
      </c>
      <c r="Q7" s="70" t="s">
        <v>241</v>
      </c>
      <c r="R7" s="70" t="s">
        <v>155</v>
      </c>
      <c r="S7" s="70" t="s">
        <v>155</v>
      </c>
      <c r="T7" s="70" t="s">
        <v>241</v>
      </c>
      <c r="U7" s="70" t="s">
        <v>241</v>
      </c>
      <c r="V7" s="70" t="s">
        <v>241</v>
      </c>
      <c r="W7" s="70" t="s">
        <v>155</v>
      </c>
      <c r="X7" s="70" t="s">
        <v>155</v>
      </c>
      <c r="Y7" s="66"/>
    </row>
    <row r="8" customFormat="1" ht="16.5" spans="1:25">
      <c r="A8" s="49">
        <v>5</v>
      </c>
      <c r="B8" s="65"/>
      <c r="C8" s="65"/>
      <c r="D8" s="65"/>
      <c r="E8" s="66" t="s">
        <v>162</v>
      </c>
      <c r="F8" s="69">
        <v>1000</v>
      </c>
      <c r="G8" s="69">
        <v>1000</v>
      </c>
      <c r="H8" s="69">
        <v>1000</v>
      </c>
      <c r="I8" s="69">
        <v>1000</v>
      </c>
      <c r="J8" s="69">
        <v>1000</v>
      </c>
      <c r="K8" s="69">
        <v>1000</v>
      </c>
      <c r="L8" s="69">
        <v>1000</v>
      </c>
      <c r="M8" s="69">
        <v>1000</v>
      </c>
      <c r="N8" s="69">
        <v>1000</v>
      </c>
      <c r="O8" s="69">
        <v>1000</v>
      </c>
      <c r="P8" s="69">
        <v>1000</v>
      </c>
      <c r="Q8" s="69">
        <v>1000</v>
      </c>
      <c r="R8" s="69">
        <v>1000</v>
      </c>
      <c r="S8" s="69">
        <v>1000</v>
      </c>
      <c r="T8" s="69">
        <v>1000</v>
      </c>
      <c r="U8" s="69">
        <v>1000</v>
      </c>
      <c r="V8" s="69">
        <v>1000</v>
      </c>
      <c r="W8" s="69">
        <v>1350</v>
      </c>
      <c r="X8" s="69">
        <v>1000</v>
      </c>
      <c r="Y8" s="66"/>
    </row>
    <row r="9" customFormat="1" ht="16.5" spans="1:25">
      <c r="A9" s="49">
        <v>6</v>
      </c>
      <c r="B9" s="65"/>
      <c r="C9" s="65"/>
      <c r="D9" s="65"/>
      <c r="E9" s="66" t="s">
        <v>163</v>
      </c>
      <c r="F9" s="69">
        <v>3</v>
      </c>
      <c r="G9" s="69">
        <v>3</v>
      </c>
      <c r="H9" s="69">
        <v>3</v>
      </c>
      <c r="I9" s="69">
        <v>3</v>
      </c>
      <c r="J9" s="69">
        <v>3</v>
      </c>
      <c r="K9" s="69">
        <v>3</v>
      </c>
      <c r="L9" s="69">
        <v>3</v>
      </c>
      <c r="M9" s="69">
        <v>3</v>
      </c>
      <c r="N9" s="69">
        <v>1</v>
      </c>
      <c r="O9" s="69">
        <v>2.5</v>
      </c>
      <c r="P9" s="69">
        <v>2.5</v>
      </c>
      <c r="Q9" s="69">
        <v>2.5</v>
      </c>
      <c r="R9" s="69">
        <v>1</v>
      </c>
      <c r="S9" s="69">
        <v>1</v>
      </c>
      <c r="T9" s="69">
        <v>2.5</v>
      </c>
      <c r="U9" s="69">
        <v>2.5</v>
      </c>
      <c r="V9" s="69">
        <v>2.5</v>
      </c>
      <c r="W9" s="69">
        <v>1</v>
      </c>
      <c r="X9" s="69">
        <v>1</v>
      </c>
      <c r="Y9" s="66"/>
    </row>
    <row r="10" customFormat="1" ht="16.5" spans="1:26">
      <c r="A10" s="49">
        <v>7</v>
      </c>
      <c r="B10" s="65"/>
      <c r="C10" s="65"/>
      <c r="D10" s="65"/>
      <c r="E10" s="66" t="s">
        <v>164</v>
      </c>
      <c r="F10" s="69">
        <v>1</v>
      </c>
      <c r="G10" s="69">
        <v>1</v>
      </c>
      <c r="H10" s="69">
        <v>1</v>
      </c>
      <c r="I10" s="69">
        <v>1</v>
      </c>
      <c r="J10" s="69">
        <v>1</v>
      </c>
      <c r="K10" s="69">
        <v>1</v>
      </c>
      <c r="L10" s="69">
        <v>1</v>
      </c>
      <c r="M10" s="69">
        <v>1</v>
      </c>
      <c r="N10" s="69">
        <v>1</v>
      </c>
      <c r="O10" s="69">
        <v>1</v>
      </c>
      <c r="P10" s="69">
        <v>1</v>
      </c>
      <c r="Q10" s="69">
        <v>1</v>
      </c>
      <c r="R10" s="69">
        <v>1</v>
      </c>
      <c r="S10" s="69">
        <v>1</v>
      </c>
      <c r="T10" s="69">
        <v>1</v>
      </c>
      <c r="U10" s="69">
        <v>1</v>
      </c>
      <c r="V10" s="69">
        <v>1</v>
      </c>
      <c r="W10" s="69">
        <v>1</v>
      </c>
      <c r="X10" s="69">
        <v>1</v>
      </c>
      <c r="Y10" s="66"/>
      <c r="Z10">
        <f>SUM(F10:X10)</f>
        <v>19</v>
      </c>
    </row>
    <row r="11" customFormat="1" ht="16.5" spans="1:25">
      <c r="A11" s="49">
        <v>8</v>
      </c>
      <c r="B11" s="65"/>
      <c r="C11" s="65"/>
      <c r="D11" s="65"/>
      <c r="E11" s="66" t="s">
        <v>165</v>
      </c>
      <c r="F11" s="69">
        <v>2.35</v>
      </c>
      <c r="G11" s="69">
        <v>2.35</v>
      </c>
      <c r="H11" s="69">
        <v>2.35</v>
      </c>
      <c r="I11" s="69">
        <v>2.35</v>
      </c>
      <c r="J11" s="69">
        <v>2.35</v>
      </c>
      <c r="K11" s="69">
        <v>2.35</v>
      </c>
      <c r="L11" s="69">
        <v>2.35</v>
      </c>
      <c r="M11" s="69">
        <v>2.35</v>
      </c>
      <c r="N11" s="69">
        <v>1.7</v>
      </c>
      <c r="O11" s="69">
        <v>1.85</v>
      </c>
      <c r="P11" s="69">
        <v>1.85</v>
      </c>
      <c r="Q11" s="69">
        <v>1.85</v>
      </c>
      <c r="R11" s="69">
        <v>1.7</v>
      </c>
      <c r="S11" s="69">
        <v>1.7</v>
      </c>
      <c r="T11" s="69">
        <v>1.85</v>
      </c>
      <c r="U11" s="69">
        <v>1.85</v>
      </c>
      <c r="V11" s="69">
        <v>1.85</v>
      </c>
      <c r="W11" s="69">
        <v>1.7</v>
      </c>
      <c r="X11" s="69">
        <v>1.7</v>
      </c>
      <c r="Y11" s="66"/>
    </row>
    <row r="12" ht="33" spans="1:25">
      <c r="A12" s="49">
        <v>9</v>
      </c>
      <c r="B12" s="65"/>
      <c r="C12" s="65"/>
      <c r="D12" s="65"/>
      <c r="E12" s="66" t="s">
        <v>166</v>
      </c>
      <c r="F12" s="69" t="s">
        <v>242</v>
      </c>
      <c r="G12" s="69" t="s">
        <v>242</v>
      </c>
      <c r="H12" s="69" t="s">
        <v>242</v>
      </c>
      <c r="I12" s="69" t="s">
        <v>242</v>
      </c>
      <c r="J12" s="69" t="s">
        <v>243</v>
      </c>
      <c r="K12" s="69" t="s">
        <v>243</v>
      </c>
      <c r="L12" s="69" t="s">
        <v>243</v>
      </c>
      <c r="M12" s="69" t="s">
        <v>243</v>
      </c>
      <c r="N12" s="69">
        <v>5.75</v>
      </c>
      <c r="O12" s="69" t="s">
        <v>244</v>
      </c>
      <c r="P12" s="69" t="s">
        <v>244</v>
      </c>
      <c r="Q12" s="69" t="s">
        <v>244</v>
      </c>
      <c r="R12" s="69">
        <v>5.9</v>
      </c>
      <c r="S12" s="69">
        <v>5.9</v>
      </c>
      <c r="T12" s="69" t="s">
        <v>245</v>
      </c>
      <c r="U12" s="69" t="s">
        <v>245</v>
      </c>
      <c r="V12" s="69" t="s">
        <v>245</v>
      </c>
      <c r="W12" s="69">
        <v>5.7</v>
      </c>
      <c r="X12" s="69">
        <v>5.7</v>
      </c>
      <c r="Y12" s="66"/>
    </row>
    <row r="13" spans="1:25">
      <c r="A13" s="49">
        <v>10</v>
      </c>
      <c r="B13" s="72" t="s">
        <v>173</v>
      </c>
      <c r="C13" s="72"/>
      <c r="D13" s="72"/>
      <c r="E13" s="73" t="s">
        <v>173</v>
      </c>
      <c r="F13" s="74"/>
      <c r="G13" s="74"/>
      <c r="H13" s="74"/>
      <c r="I13" s="74"/>
      <c r="J13" s="74"/>
      <c r="K13" s="74"/>
      <c r="L13" s="74"/>
      <c r="M13" s="74"/>
      <c r="N13" s="140"/>
      <c r="O13" s="140"/>
      <c r="P13" s="140"/>
      <c r="Q13" s="140"/>
      <c r="R13" s="140"/>
      <c r="S13" s="140"/>
      <c r="T13" s="140"/>
      <c r="U13" s="140"/>
      <c r="V13" s="140"/>
      <c r="W13" s="140"/>
      <c r="X13" s="140"/>
      <c r="Y13" s="90" t="s">
        <v>174</v>
      </c>
    </row>
    <row r="14" ht="30" customHeight="1" spans="1:25">
      <c r="A14" s="49">
        <v>11</v>
      </c>
      <c r="B14" s="94" t="s">
        <v>175</v>
      </c>
      <c r="C14" s="49" t="s">
        <v>176</v>
      </c>
      <c r="D14" s="49"/>
      <c r="E14" s="95" t="s">
        <v>177</v>
      </c>
      <c r="F14" s="96"/>
      <c r="G14" s="96"/>
      <c r="H14" s="96"/>
      <c r="I14" s="96"/>
      <c r="J14" s="96"/>
      <c r="K14" s="96"/>
      <c r="L14" s="96"/>
      <c r="M14" s="96"/>
      <c r="N14" s="96"/>
      <c r="O14" s="96"/>
      <c r="P14" s="96"/>
      <c r="Q14" s="96"/>
      <c r="R14" s="96"/>
      <c r="S14" s="96"/>
      <c r="T14" s="96"/>
      <c r="U14" s="96"/>
      <c r="V14" s="96"/>
      <c r="W14" s="96"/>
      <c r="X14" s="96"/>
      <c r="Y14" s="90" t="s">
        <v>174</v>
      </c>
    </row>
    <row r="15" spans="1:25">
      <c r="A15" s="49">
        <v>12</v>
      </c>
      <c r="B15" s="94"/>
      <c r="C15" s="49" t="s">
        <v>178</v>
      </c>
      <c r="D15" s="49"/>
      <c r="E15" s="49" t="s">
        <v>179</v>
      </c>
      <c r="F15" s="96"/>
      <c r="G15" s="96"/>
      <c r="H15" s="96"/>
      <c r="I15" s="96"/>
      <c r="J15" s="96"/>
      <c r="K15" s="96"/>
      <c r="L15" s="96"/>
      <c r="M15" s="96"/>
      <c r="N15" s="96"/>
      <c r="O15" s="96"/>
      <c r="P15" s="96"/>
      <c r="Q15" s="96"/>
      <c r="R15" s="96"/>
      <c r="S15" s="96"/>
      <c r="T15" s="96"/>
      <c r="U15" s="96"/>
      <c r="V15" s="96"/>
      <c r="W15" s="96"/>
      <c r="X15" s="96"/>
      <c r="Y15" s="90" t="s">
        <v>174</v>
      </c>
    </row>
    <row r="16" spans="1:25">
      <c r="A16" s="49">
        <v>13</v>
      </c>
      <c r="B16" s="94"/>
      <c r="C16" s="49" t="s">
        <v>180</v>
      </c>
      <c r="D16" s="49"/>
      <c r="E16" s="49" t="s">
        <v>181</v>
      </c>
      <c r="F16" s="96"/>
      <c r="G16" s="96"/>
      <c r="H16" s="96"/>
      <c r="I16" s="96"/>
      <c r="J16" s="96"/>
      <c r="K16" s="96"/>
      <c r="L16" s="96"/>
      <c r="M16" s="96"/>
      <c r="N16" s="96"/>
      <c r="O16" s="96"/>
      <c r="P16" s="96"/>
      <c r="Q16" s="96"/>
      <c r="R16" s="96"/>
      <c r="S16" s="96"/>
      <c r="T16" s="96"/>
      <c r="U16" s="96"/>
      <c r="V16" s="96"/>
      <c r="W16" s="96"/>
      <c r="X16" s="96"/>
      <c r="Y16" s="90" t="s">
        <v>174</v>
      </c>
    </row>
    <row r="17" spans="1:25">
      <c r="A17" s="49">
        <v>14</v>
      </c>
      <c r="B17" s="94"/>
      <c r="C17" s="49" t="s">
        <v>182</v>
      </c>
      <c r="D17" s="49"/>
      <c r="E17" s="49" t="s">
        <v>183</v>
      </c>
      <c r="F17" s="97"/>
      <c r="G17" s="97"/>
      <c r="H17" s="97"/>
      <c r="I17" s="97"/>
      <c r="J17" s="97"/>
      <c r="K17" s="97"/>
      <c r="L17" s="97"/>
      <c r="M17" s="97"/>
      <c r="N17" s="97"/>
      <c r="O17" s="97"/>
      <c r="P17" s="97"/>
      <c r="Q17" s="97"/>
      <c r="R17" s="97"/>
      <c r="S17" s="97"/>
      <c r="T17" s="97"/>
      <c r="U17" s="97"/>
      <c r="V17" s="97"/>
      <c r="W17" s="97"/>
      <c r="X17" s="97"/>
      <c r="Y17" s="90" t="s">
        <v>174</v>
      </c>
    </row>
    <row r="18" spans="1:25">
      <c r="A18" s="49">
        <v>15</v>
      </c>
      <c r="B18" s="94"/>
      <c r="C18" s="49" t="s">
        <v>184</v>
      </c>
      <c r="D18" s="49"/>
      <c r="E18" s="51" t="s">
        <v>185</v>
      </c>
      <c r="F18" s="52">
        <f t="shared" ref="F18:M18" si="0">F14+F16+F29</f>
        <v>0</v>
      </c>
      <c r="G18" s="52">
        <f t="shared" si="0"/>
        <v>0</v>
      </c>
      <c r="H18" s="52">
        <f t="shared" si="0"/>
        <v>0</v>
      </c>
      <c r="I18" s="52">
        <f t="shared" si="0"/>
        <v>0</v>
      </c>
      <c r="J18" s="52">
        <f t="shared" si="0"/>
        <v>0</v>
      </c>
      <c r="K18" s="52">
        <f t="shared" ref="K18:Q18" si="1">K14+K16+K29+K30</f>
        <v>0</v>
      </c>
      <c r="L18" s="52">
        <f t="shared" si="1"/>
        <v>0</v>
      </c>
      <c r="M18" s="52">
        <f t="shared" si="0"/>
        <v>0</v>
      </c>
      <c r="N18" s="52">
        <f>N14+N16</f>
        <v>0</v>
      </c>
      <c r="O18" s="52">
        <f t="shared" ref="O18:Q18" si="2">O14+O16+O29</f>
        <v>0</v>
      </c>
      <c r="P18" s="52">
        <f t="shared" si="1"/>
        <v>0</v>
      </c>
      <c r="Q18" s="52">
        <f t="shared" si="1"/>
        <v>0</v>
      </c>
      <c r="R18" s="52">
        <f>R14+R16</f>
        <v>0</v>
      </c>
      <c r="S18" s="52">
        <f>S14+S16</f>
        <v>0</v>
      </c>
      <c r="T18" s="52">
        <f t="shared" ref="T18:V18" si="3">T14+T16+T29</f>
        <v>0</v>
      </c>
      <c r="U18" s="52">
        <f t="shared" si="3"/>
        <v>0</v>
      </c>
      <c r="V18" s="52">
        <f t="shared" si="3"/>
        <v>0</v>
      </c>
      <c r="W18" s="52">
        <f>W14+W16</f>
        <v>0</v>
      </c>
      <c r="X18" s="52">
        <f>X14+X16</f>
        <v>0</v>
      </c>
      <c r="Y18" s="52"/>
    </row>
    <row r="19" spans="1:25">
      <c r="A19" s="49">
        <v>16</v>
      </c>
      <c r="B19" s="94"/>
      <c r="C19" s="49"/>
      <c r="D19" s="49"/>
      <c r="E19" s="51" t="s">
        <v>179</v>
      </c>
      <c r="F19" s="52">
        <f t="shared" ref="F19:X19" si="4">F15</f>
        <v>0</v>
      </c>
      <c r="G19" s="52">
        <f t="shared" si="4"/>
        <v>0</v>
      </c>
      <c r="H19" s="52">
        <f t="shared" si="4"/>
        <v>0</v>
      </c>
      <c r="I19" s="52">
        <f t="shared" si="4"/>
        <v>0</v>
      </c>
      <c r="J19" s="52">
        <f t="shared" si="4"/>
        <v>0</v>
      </c>
      <c r="K19" s="52">
        <f t="shared" si="4"/>
        <v>0</v>
      </c>
      <c r="L19" s="52">
        <f t="shared" si="4"/>
        <v>0</v>
      </c>
      <c r="M19" s="52">
        <f t="shared" si="4"/>
        <v>0</v>
      </c>
      <c r="N19" s="52">
        <f t="shared" si="4"/>
        <v>0</v>
      </c>
      <c r="O19" s="52">
        <f t="shared" si="4"/>
        <v>0</v>
      </c>
      <c r="P19" s="52">
        <f t="shared" si="4"/>
        <v>0</v>
      </c>
      <c r="Q19" s="52">
        <f t="shared" si="4"/>
        <v>0</v>
      </c>
      <c r="R19" s="52">
        <f t="shared" si="4"/>
        <v>0</v>
      </c>
      <c r="S19" s="52">
        <f t="shared" si="4"/>
        <v>0</v>
      </c>
      <c r="T19" s="52">
        <f t="shared" si="4"/>
        <v>0</v>
      </c>
      <c r="U19" s="52">
        <f t="shared" si="4"/>
        <v>0</v>
      </c>
      <c r="V19" s="52">
        <f t="shared" si="4"/>
        <v>0</v>
      </c>
      <c r="W19" s="52">
        <f t="shared" si="4"/>
        <v>0</v>
      </c>
      <c r="X19" s="52">
        <f t="shared" si="4"/>
        <v>0</v>
      </c>
      <c r="Y19" s="52"/>
    </row>
    <row r="20" spans="1:25">
      <c r="A20" s="49">
        <v>17</v>
      </c>
      <c r="B20" s="94"/>
      <c r="C20" s="49"/>
      <c r="D20" s="49"/>
      <c r="E20" s="55" t="s">
        <v>186</v>
      </c>
      <c r="F20" s="52">
        <f t="shared" ref="F20:X20" si="5">F17</f>
        <v>0</v>
      </c>
      <c r="G20" s="52">
        <f t="shared" si="5"/>
        <v>0</v>
      </c>
      <c r="H20" s="52">
        <f t="shared" si="5"/>
        <v>0</v>
      </c>
      <c r="I20" s="52">
        <f t="shared" si="5"/>
        <v>0</v>
      </c>
      <c r="J20" s="52">
        <f t="shared" si="5"/>
        <v>0</v>
      </c>
      <c r="K20" s="52">
        <f t="shared" si="5"/>
        <v>0</v>
      </c>
      <c r="L20" s="52">
        <f t="shared" si="5"/>
        <v>0</v>
      </c>
      <c r="M20" s="52">
        <f t="shared" si="5"/>
        <v>0</v>
      </c>
      <c r="N20" s="52">
        <f t="shared" si="5"/>
        <v>0</v>
      </c>
      <c r="O20" s="52">
        <f t="shared" si="5"/>
        <v>0</v>
      </c>
      <c r="P20" s="52">
        <f t="shared" si="5"/>
        <v>0</v>
      </c>
      <c r="Q20" s="52">
        <f t="shared" si="5"/>
        <v>0</v>
      </c>
      <c r="R20" s="52">
        <f t="shared" si="5"/>
        <v>0</v>
      </c>
      <c r="S20" s="52">
        <f t="shared" si="5"/>
        <v>0</v>
      </c>
      <c r="T20" s="52">
        <f t="shared" si="5"/>
        <v>0</v>
      </c>
      <c r="U20" s="52">
        <f t="shared" si="5"/>
        <v>0</v>
      </c>
      <c r="V20" s="52">
        <f t="shared" si="5"/>
        <v>0</v>
      </c>
      <c r="W20" s="52">
        <f t="shared" si="5"/>
        <v>0</v>
      </c>
      <c r="X20" s="52">
        <f t="shared" si="5"/>
        <v>0</v>
      </c>
      <c r="Y20" s="52"/>
    </row>
    <row r="21" spans="1:25">
      <c r="A21" s="49">
        <v>18</v>
      </c>
      <c r="B21" s="94"/>
      <c r="C21" s="49"/>
      <c r="D21" s="49"/>
      <c r="E21" s="113" t="s">
        <v>187</v>
      </c>
      <c r="F21" s="80">
        <f t="shared" ref="F21:X21" si="6">SUM(F18:F20)</f>
        <v>0</v>
      </c>
      <c r="G21" s="80">
        <f t="shared" si="6"/>
        <v>0</v>
      </c>
      <c r="H21" s="80">
        <f t="shared" si="6"/>
        <v>0</v>
      </c>
      <c r="I21" s="80">
        <f t="shared" si="6"/>
        <v>0</v>
      </c>
      <c r="J21" s="80">
        <f t="shared" si="6"/>
        <v>0</v>
      </c>
      <c r="K21" s="80">
        <f t="shared" si="6"/>
        <v>0</v>
      </c>
      <c r="L21" s="80">
        <f t="shared" si="6"/>
        <v>0</v>
      </c>
      <c r="M21" s="80">
        <f t="shared" si="6"/>
        <v>0</v>
      </c>
      <c r="N21" s="80">
        <f t="shared" si="6"/>
        <v>0</v>
      </c>
      <c r="O21" s="80">
        <f t="shared" si="6"/>
        <v>0</v>
      </c>
      <c r="P21" s="80">
        <f t="shared" si="6"/>
        <v>0</v>
      </c>
      <c r="Q21" s="80">
        <f t="shared" si="6"/>
        <v>0</v>
      </c>
      <c r="R21" s="80">
        <f t="shared" si="6"/>
        <v>0</v>
      </c>
      <c r="S21" s="80">
        <f t="shared" si="6"/>
        <v>0</v>
      </c>
      <c r="T21" s="80">
        <f t="shared" si="6"/>
        <v>0</v>
      </c>
      <c r="U21" s="80">
        <f t="shared" si="6"/>
        <v>0</v>
      </c>
      <c r="V21" s="80">
        <f t="shared" si="6"/>
        <v>0</v>
      </c>
      <c r="W21" s="80">
        <f t="shared" si="6"/>
        <v>0</v>
      </c>
      <c r="X21" s="80">
        <f t="shared" si="6"/>
        <v>0</v>
      </c>
      <c r="Y21" s="80"/>
    </row>
    <row r="22" spans="1:25">
      <c r="A22" s="49">
        <v>19</v>
      </c>
      <c r="B22" s="94"/>
      <c r="C22" s="49" t="s">
        <v>188</v>
      </c>
      <c r="D22" s="49"/>
      <c r="E22" s="99" t="s">
        <v>189</v>
      </c>
      <c r="F22" s="100">
        <f t="shared" ref="F22:X22" si="7">F18*F10</f>
        <v>0</v>
      </c>
      <c r="G22" s="100">
        <f t="shared" si="7"/>
        <v>0</v>
      </c>
      <c r="H22" s="100">
        <f t="shared" si="7"/>
        <v>0</v>
      </c>
      <c r="I22" s="100">
        <f t="shared" si="7"/>
        <v>0</v>
      </c>
      <c r="J22" s="100">
        <f t="shared" si="7"/>
        <v>0</v>
      </c>
      <c r="K22" s="100">
        <f t="shared" si="7"/>
        <v>0</v>
      </c>
      <c r="L22" s="100">
        <f t="shared" si="7"/>
        <v>0</v>
      </c>
      <c r="M22" s="100">
        <f t="shared" si="7"/>
        <v>0</v>
      </c>
      <c r="N22" s="100">
        <f t="shared" si="7"/>
        <v>0</v>
      </c>
      <c r="O22" s="100">
        <f t="shared" si="7"/>
        <v>0</v>
      </c>
      <c r="P22" s="100">
        <f t="shared" si="7"/>
        <v>0</v>
      </c>
      <c r="Q22" s="100">
        <f t="shared" si="7"/>
        <v>0</v>
      </c>
      <c r="R22" s="100">
        <f t="shared" si="7"/>
        <v>0</v>
      </c>
      <c r="S22" s="100">
        <f t="shared" si="7"/>
        <v>0</v>
      </c>
      <c r="T22" s="100">
        <f t="shared" si="7"/>
        <v>0</v>
      </c>
      <c r="U22" s="100">
        <f t="shared" si="7"/>
        <v>0</v>
      </c>
      <c r="V22" s="100">
        <f t="shared" si="7"/>
        <v>0</v>
      </c>
      <c r="W22" s="100">
        <f t="shared" si="7"/>
        <v>0</v>
      </c>
      <c r="X22" s="100">
        <f t="shared" si="7"/>
        <v>0</v>
      </c>
      <c r="Y22" s="100"/>
    </row>
    <row r="23" spans="1:25">
      <c r="A23" s="49">
        <v>20</v>
      </c>
      <c r="B23" s="94"/>
      <c r="C23" s="49"/>
      <c r="D23" s="49"/>
      <c r="E23" s="99" t="s">
        <v>190</v>
      </c>
      <c r="F23" s="100">
        <f t="shared" ref="F23:X23" si="8">F19*F10</f>
        <v>0</v>
      </c>
      <c r="G23" s="100">
        <f t="shared" si="8"/>
        <v>0</v>
      </c>
      <c r="H23" s="100">
        <f t="shared" si="8"/>
        <v>0</v>
      </c>
      <c r="I23" s="100">
        <f t="shared" si="8"/>
        <v>0</v>
      </c>
      <c r="J23" s="100">
        <f t="shared" si="8"/>
        <v>0</v>
      </c>
      <c r="K23" s="100">
        <f t="shared" si="8"/>
        <v>0</v>
      </c>
      <c r="L23" s="100">
        <f t="shared" si="8"/>
        <v>0</v>
      </c>
      <c r="M23" s="100">
        <f t="shared" si="8"/>
        <v>0</v>
      </c>
      <c r="N23" s="100">
        <f t="shared" si="8"/>
        <v>0</v>
      </c>
      <c r="O23" s="100">
        <f t="shared" si="8"/>
        <v>0</v>
      </c>
      <c r="P23" s="100">
        <f t="shared" si="8"/>
        <v>0</v>
      </c>
      <c r="Q23" s="100">
        <f t="shared" si="8"/>
        <v>0</v>
      </c>
      <c r="R23" s="100">
        <f t="shared" si="8"/>
        <v>0</v>
      </c>
      <c r="S23" s="100">
        <f t="shared" si="8"/>
        <v>0</v>
      </c>
      <c r="T23" s="100">
        <f t="shared" si="8"/>
        <v>0</v>
      </c>
      <c r="U23" s="100">
        <f t="shared" si="8"/>
        <v>0</v>
      </c>
      <c r="V23" s="100">
        <f t="shared" si="8"/>
        <v>0</v>
      </c>
      <c r="W23" s="100">
        <f t="shared" si="8"/>
        <v>0</v>
      </c>
      <c r="X23" s="100">
        <f t="shared" si="8"/>
        <v>0</v>
      </c>
      <c r="Y23" s="100"/>
    </row>
    <row r="24" spans="1:25">
      <c r="A24" s="49">
        <v>21</v>
      </c>
      <c r="B24" s="94"/>
      <c r="C24" s="49"/>
      <c r="D24" s="49"/>
      <c r="E24" s="99" t="s">
        <v>191</v>
      </c>
      <c r="F24" s="100">
        <f t="shared" ref="F24:X24" si="9">F20*F10</f>
        <v>0</v>
      </c>
      <c r="G24" s="100">
        <f t="shared" si="9"/>
        <v>0</v>
      </c>
      <c r="H24" s="100">
        <f t="shared" si="9"/>
        <v>0</v>
      </c>
      <c r="I24" s="100">
        <f t="shared" si="9"/>
        <v>0</v>
      </c>
      <c r="J24" s="100">
        <f t="shared" si="9"/>
        <v>0</v>
      </c>
      <c r="K24" s="100">
        <f t="shared" si="9"/>
        <v>0</v>
      </c>
      <c r="L24" s="100">
        <f t="shared" si="9"/>
        <v>0</v>
      </c>
      <c r="M24" s="100">
        <f t="shared" si="9"/>
        <v>0</v>
      </c>
      <c r="N24" s="100">
        <f t="shared" si="9"/>
        <v>0</v>
      </c>
      <c r="O24" s="100">
        <f t="shared" si="9"/>
        <v>0</v>
      </c>
      <c r="P24" s="100">
        <f t="shared" si="9"/>
        <v>0</v>
      </c>
      <c r="Q24" s="100">
        <f t="shared" si="9"/>
        <v>0</v>
      </c>
      <c r="R24" s="100">
        <f t="shared" si="9"/>
        <v>0</v>
      </c>
      <c r="S24" s="100">
        <f t="shared" si="9"/>
        <v>0</v>
      </c>
      <c r="T24" s="100">
        <f t="shared" si="9"/>
        <v>0</v>
      </c>
      <c r="U24" s="100">
        <f t="shared" si="9"/>
        <v>0</v>
      </c>
      <c r="V24" s="100">
        <f t="shared" si="9"/>
        <v>0</v>
      </c>
      <c r="W24" s="100">
        <f t="shared" si="9"/>
        <v>0</v>
      </c>
      <c r="X24" s="100">
        <f t="shared" si="9"/>
        <v>0</v>
      </c>
      <c r="Y24" s="100"/>
    </row>
    <row r="25" spans="1:25">
      <c r="A25" s="49">
        <v>22</v>
      </c>
      <c r="B25" s="94"/>
      <c r="C25" s="49"/>
      <c r="D25" s="49"/>
      <c r="E25" s="113" t="s">
        <v>187</v>
      </c>
      <c r="F25" s="80">
        <f t="shared" ref="F25:X25" si="10">SUM(F22:F24)</f>
        <v>0</v>
      </c>
      <c r="G25" s="80">
        <f t="shared" si="10"/>
        <v>0</v>
      </c>
      <c r="H25" s="80">
        <f t="shared" si="10"/>
        <v>0</v>
      </c>
      <c r="I25" s="80">
        <f t="shared" si="10"/>
        <v>0</v>
      </c>
      <c r="J25" s="80">
        <f t="shared" si="10"/>
        <v>0</v>
      </c>
      <c r="K25" s="80">
        <f t="shared" si="10"/>
        <v>0</v>
      </c>
      <c r="L25" s="80">
        <f t="shared" si="10"/>
        <v>0</v>
      </c>
      <c r="M25" s="80">
        <f t="shared" si="10"/>
        <v>0</v>
      </c>
      <c r="N25" s="80">
        <f t="shared" si="10"/>
        <v>0</v>
      </c>
      <c r="O25" s="80">
        <f t="shared" si="10"/>
        <v>0</v>
      </c>
      <c r="P25" s="80">
        <f t="shared" si="10"/>
        <v>0</v>
      </c>
      <c r="Q25" s="80">
        <f t="shared" si="10"/>
        <v>0</v>
      </c>
      <c r="R25" s="80">
        <f t="shared" si="10"/>
        <v>0</v>
      </c>
      <c r="S25" s="80">
        <f t="shared" si="10"/>
        <v>0</v>
      </c>
      <c r="T25" s="80">
        <f t="shared" si="10"/>
        <v>0</v>
      </c>
      <c r="U25" s="80">
        <f t="shared" si="10"/>
        <v>0</v>
      </c>
      <c r="V25" s="80">
        <f t="shared" si="10"/>
        <v>0</v>
      </c>
      <c r="W25" s="80">
        <f t="shared" si="10"/>
        <v>0</v>
      </c>
      <c r="X25" s="80">
        <f t="shared" si="10"/>
        <v>0</v>
      </c>
      <c r="Y25" s="80"/>
    </row>
    <row r="26" ht="18.95" customHeight="1" spans="1:25">
      <c r="A26" s="49">
        <v>23</v>
      </c>
      <c r="B26" s="94"/>
      <c r="C26" s="49"/>
      <c r="D26" s="49"/>
      <c r="E26" s="113" t="s">
        <v>192</v>
      </c>
      <c r="F26" s="80">
        <f>SUM(F25:X25)</f>
        <v>0</v>
      </c>
      <c r="G26" s="80"/>
      <c r="H26" s="80"/>
      <c r="I26" s="80"/>
      <c r="J26" s="80"/>
      <c r="K26" s="80"/>
      <c r="L26" s="80"/>
      <c r="M26" s="80"/>
      <c r="N26" s="80"/>
      <c r="O26" s="80"/>
      <c r="P26" s="80"/>
      <c r="Q26" s="80"/>
      <c r="R26" s="80"/>
      <c r="S26" s="80"/>
      <c r="T26" s="80"/>
      <c r="U26" s="80"/>
      <c r="V26" s="80"/>
      <c r="W26" s="80"/>
      <c r="X26" s="80"/>
      <c r="Y26" s="80"/>
    </row>
    <row r="27" ht="36.95" customHeight="1" spans="1:25">
      <c r="A27" s="49">
        <v>24</v>
      </c>
      <c r="B27" s="94"/>
      <c r="C27" s="49" t="s">
        <v>193</v>
      </c>
      <c r="D27" s="49"/>
      <c r="E27" s="49" t="s">
        <v>194</v>
      </c>
      <c r="F27" s="87"/>
      <c r="G27" s="87"/>
      <c r="H27" s="87"/>
      <c r="I27" s="87"/>
      <c r="J27" s="87"/>
      <c r="K27" s="87"/>
      <c r="L27" s="87"/>
      <c r="M27" s="87"/>
      <c r="N27" s="87"/>
      <c r="O27" s="87"/>
      <c r="P27" s="87"/>
      <c r="Q27" s="87"/>
      <c r="R27" s="87"/>
      <c r="S27" s="87"/>
      <c r="T27" s="87"/>
      <c r="U27" s="87"/>
      <c r="V27" s="87"/>
      <c r="W27" s="87"/>
      <c r="X27" s="87"/>
      <c r="Y27" s="90" t="s">
        <v>174</v>
      </c>
    </row>
    <row r="28" ht="36.95" customHeight="1" spans="1:25">
      <c r="A28" s="49">
        <v>25</v>
      </c>
      <c r="B28" s="94"/>
      <c r="C28" s="49" t="s">
        <v>195</v>
      </c>
      <c r="D28" s="49"/>
      <c r="E28" s="86" t="s">
        <v>196</v>
      </c>
      <c r="F28" s="87"/>
      <c r="G28" s="87"/>
      <c r="H28" s="87"/>
      <c r="I28" s="87"/>
      <c r="J28" s="87"/>
      <c r="K28" s="87"/>
      <c r="L28" s="87"/>
      <c r="M28" s="87"/>
      <c r="N28" s="87"/>
      <c r="O28" s="87"/>
      <c r="P28" s="87"/>
      <c r="Q28" s="87"/>
      <c r="R28" s="87"/>
      <c r="S28" s="87"/>
      <c r="T28" s="87"/>
      <c r="U28" s="87"/>
      <c r="V28" s="87"/>
      <c r="W28" s="87"/>
      <c r="X28" s="87"/>
      <c r="Y28" s="90" t="s">
        <v>174</v>
      </c>
    </row>
    <row r="29" spans="1:30">
      <c r="A29" s="49">
        <v>26</v>
      </c>
      <c r="B29" s="94"/>
      <c r="C29" s="49" t="s">
        <v>197</v>
      </c>
      <c r="D29" s="49"/>
      <c r="E29" s="49" t="s">
        <v>198</v>
      </c>
      <c r="F29" s="87"/>
      <c r="G29" s="87"/>
      <c r="H29" s="87"/>
      <c r="I29" s="120"/>
      <c r="J29" s="87"/>
      <c r="K29" s="87"/>
      <c r="L29" s="87"/>
      <c r="M29" s="120"/>
      <c r="N29" s="120" t="s">
        <v>199</v>
      </c>
      <c r="O29" s="120"/>
      <c r="P29" s="87"/>
      <c r="Q29" s="87"/>
      <c r="R29" s="120" t="s">
        <v>199</v>
      </c>
      <c r="S29" s="120" t="s">
        <v>199</v>
      </c>
      <c r="T29" s="120"/>
      <c r="U29" s="87"/>
      <c r="V29" s="87"/>
      <c r="W29" s="120" t="s">
        <v>199</v>
      </c>
      <c r="X29" s="120" t="s">
        <v>199</v>
      </c>
      <c r="Y29" s="138" t="s">
        <v>174</v>
      </c>
      <c r="Z29" s="141"/>
      <c r="AA29" s="142"/>
      <c r="AB29" s="141"/>
      <c r="AC29" s="141"/>
      <c r="AD29" s="143"/>
    </row>
    <row r="30" ht="35.25" customHeight="1" spans="1:25">
      <c r="A30" s="49">
        <v>27</v>
      </c>
      <c r="B30" s="94"/>
      <c r="C30" s="49" t="s">
        <v>246</v>
      </c>
      <c r="D30" s="49"/>
      <c r="E30" s="49" t="s">
        <v>201</v>
      </c>
      <c r="F30" s="120" t="s">
        <v>199</v>
      </c>
      <c r="G30" s="120" t="s">
        <v>199</v>
      </c>
      <c r="H30" s="120" t="s">
        <v>199</v>
      </c>
      <c r="I30" s="120" t="s">
        <v>199</v>
      </c>
      <c r="J30" s="120" t="s">
        <v>199</v>
      </c>
      <c r="K30" s="120"/>
      <c r="L30" s="87"/>
      <c r="M30" s="120" t="s">
        <v>199</v>
      </c>
      <c r="N30" s="120" t="s">
        <v>199</v>
      </c>
      <c r="O30" s="120" t="s">
        <v>199</v>
      </c>
      <c r="P30" s="87"/>
      <c r="Q30" s="87"/>
      <c r="R30" s="120" t="s">
        <v>199</v>
      </c>
      <c r="S30" s="120" t="s">
        <v>199</v>
      </c>
      <c r="T30" s="120" t="s">
        <v>199</v>
      </c>
      <c r="U30" s="120" t="s">
        <v>199</v>
      </c>
      <c r="V30" s="120" t="s">
        <v>199</v>
      </c>
      <c r="W30" s="120" t="s">
        <v>199</v>
      </c>
      <c r="X30" s="120" t="s">
        <v>199</v>
      </c>
      <c r="Y30" s="90" t="s">
        <v>174</v>
      </c>
    </row>
    <row r="31" ht="35.25" customHeight="1" spans="1:25">
      <c r="A31" s="49">
        <v>28</v>
      </c>
      <c r="B31" s="94"/>
      <c r="C31" s="49"/>
      <c r="D31" s="49"/>
      <c r="E31" s="49" t="s">
        <v>202</v>
      </c>
      <c r="F31" s="120" t="s">
        <v>199</v>
      </c>
      <c r="G31" s="120" t="s">
        <v>199</v>
      </c>
      <c r="H31" s="120" t="s">
        <v>199</v>
      </c>
      <c r="I31" s="120" t="s">
        <v>199</v>
      </c>
      <c r="J31" s="120" t="s">
        <v>199</v>
      </c>
      <c r="K31" s="120"/>
      <c r="L31" s="87"/>
      <c r="M31" s="120" t="s">
        <v>199</v>
      </c>
      <c r="N31" s="120" t="s">
        <v>199</v>
      </c>
      <c r="O31" s="120" t="s">
        <v>199</v>
      </c>
      <c r="P31" s="87"/>
      <c r="Q31" s="87"/>
      <c r="R31" s="120" t="s">
        <v>199</v>
      </c>
      <c r="S31" s="120" t="s">
        <v>199</v>
      </c>
      <c r="T31" s="120" t="s">
        <v>199</v>
      </c>
      <c r="U31" s="120" t="s">
        <v>199</v>
      </c>
      <c r="V31" s="120" t="s">
        <v>199</v>
      </c>
      <c r="W31" s="120" t="s">
        <v>199</v>
      </c>
      <c r="X31" s="120" t="s">
        <v>199</v>
      </c>
      <c r="Y31" s="90" t="s">
        <v>174</v>
      </c>
    </row>
    <row r="32" ht="35.25" customHeight="1" spans="1:25">
      <c r="A32" s="49">
        <v>29</v>
      </c>
      <c r="B32" s="94"/>
      <c r="C32" s="49"/>
      <c r="D32" s="49"/>
      <c r="E32" s="49" t="s">
        <v>203</v>
      </c>
      <c r="F32" s="120" t="s">
        <v>199</v>
      </c>
      <c r="G32" s="120" t="s">
        <v>199</v>
      </c>
      <c r="H32" s="120" t="s">
        <v>199</v>
      </c>
      <c r="I32" s="120" t="s">
        <v>199</v>
      </c>
      <c r="J32" s="120" t="s">
        <v>199</v>
      </c>
      <c r="K32" s="120"/>
      <c r="L32" s="87"/>
      <c r="M32" s="120" t="s">
        <v>199</v>
      </c>
      <c r="N32" s="120" t="s">
        <v>199</v>
      </c>
      <c r="O32" s="120" t="s">
        <v>199</v>
      </c>
      <c r="P32" s="87"/>
      <c r="Q32" s="87"/>
      <c r="R32" s="120" t="s">
        <v>199</v>
      </c>
      <c r="S32" s="120" t="s">
        <v>199</v>
      </c>
      <c r="T32" s="120" t="s">
        <v>199</v>
      </c>
      <c r="U32" s="120" t="s">
        <v>199</v>
      </c>
      <c r="V32" s="120" t="s">
        <v>199</v>
      </c>
      <c r="W32" s="120" t="s">
        <v>199</v>
      </c>
      <c r="X32" s="120" t="s">
        <v>199</v>
      </c>
      <c r="Y32" s="90" t="s">
        <v>174</v>
      </c>
    </row>
  </sheetData>
  <mergeCells count="20">
    <mergeCell ref="A2:Y2"/>
    <mergeCell ref="B3:D3"/>
    <mergeCell ref="F3:I3"/>
    <mergeCell ref="J3:N3"/>
    <mergeCell ref="O3:S3"/>
    <mergeCell ref="T3:X3"/>
    <mergeCell ref="B13:D13"/>
    <mergeCell ref="C14:D14"/>
    <mergeCell ref="C15:D15"/>
    <mergeCell ref="C16:D16"/>
    <mergeCell ref="C17:D17"/>
    <mergeCell ref="F26:X26"/>
    <mergeCell ref="C27:D27"/>
    <mergeCell ref="C28:D28"/>
    <mergeCell ref="C29:D29"/>
    <mergeCell ref="B14:B32"/>
    <mergeCell ref="B4:D12"/>
    <mergeCell ref="C18:D21"/>
    <mergeCell ref="C22:D26"/>
    <mergeCell ref="C30:D3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A21"/>
  <sheetViews>
    <sheetView topLeftCell="K9" workbookViewId="0">
      <selection activeCell="U30" sqref="U30"/>
    </sheetView>
  </sheetViews>
  <sheetFormatPr defaultColWidth="9" defaultRowHeight="17.25"/>
  <cols>
    <col min="1" max="1" width="5" style="62" customWidth="1"/>
    <col min="2" max="2" width="6.375" style="62" customWidth="1"/>
    <col min="3" max="3" width="6.75" style="62" customWidth="1"/>
    <col min="4" max="4" width="14.125" style="62" customWidth="1"/>
    <col min="5" max="5" width="23.25" style="62" customWidth="1"/>
    <col min="6" max="24" width="13.375" style="62" customWidth="1"/>
    <col min="25" max="25" width="10.375" style="62" customWidth="1"/>
    <col min="26" max="16384" width="9" style="62"/>
  </cols>
  <sheetData>
    <row r="2" ht="27.75" spans="1:25">
      <c r="A2" s="63" t="s">
        <v>247</v>
      </c>
      <c r="B2" s="64"/>
      <c r="C2" s="64"/>
      <c r="D2" s="64"/>
      <c r="E2" s="64"/>
      <c r="F2" s="64"/>
      <c r="G2" s="64"/>
      <c r="H2" s="64"/>
      <c r="I2" s="64"/>
      <c r="J2" s="64"/>
      <c r="K2" s="64"/>
      <c r="L2" s="64"/>
      <c r="M2" s="64"/>
      <c r="N2" s="64"/>
      <c r="O2" s="64"/>
      <c r="P2" s="64"/>
      <c r="Q2" s="64"/>
      <c r="R2" s="64"/>
      <c r="S2" s="64"/>
      <c r="T2" s="64"/>
      <c r="U2" s="64"/>
      <c r="V2" s="64"/>
      <c r="W2" s="64"/>
      <c r="X2" s="64"/>
      <c r="Y2" s="64"/>
    </row>
    <row r="3" ht="21.95" customHeight="1" spans="1:25">
      <c r="A3" s="65" t="s">
        <v>5</v>
      </c>
      <c r="B3" s="65" t="s">
        <v>91</v>
      </c>
      <c r="C3" s="65"/>
      <c r="D3" s="65"/>
      <c r="E3" s="66" t="s">
        <v>92</v>
      </c>
      <c r="F3" s="139" t="s">
        <v>209</v>
      </c>
      <c r="G3" s="126"/>
      <c r="H3" s="126"/>
      <c r="I3" s="126"/>
      <c r="J3" s="139" t="s">
        <v>210</v>
      </c>
      <c r="K3" s="139"/>
      <c r="L3" s="139"/>
      <c r="M3" s="139"/>
      <c r="N3" s="139"/>
      <c r="O3" s="139" t="s">
        <v>211</v>
      </c>
      <c r="P3" s="139"/>
      <c r="Q3" s="139"/>
      <c r="R3" s="139"/>
      <c r="S3" s="139"/>
      <c r="T3" s="139" t="s">
        <v>212</v>
      </c>
      <c r="U3" s="139"/>
      <c r="V3" s="139"/>
      <c r="W3" s="139"/>
      <c r="X3" s="139"/>
      <c r="Y3" s="66" t="s">
        <v>10</v>
      </c>
    </row>
    <row r="4" ht="42" customHeight="1" spans="1:27">
      <c r="A4" s="49">
        <v>1</v>
      </c>
      <c r="B4" s="65" t="s">
        <v>101</v>
      </c>
      <c r="C4" s="65"/>
      <c r="D4" s="65"/>
      <c r="E4" s="66" t="s">
        <v>102</v>
      </c>
      <c r="F4" s="69" t="s">
        <v>213</v>
      </c>
      <c r="G4" s="69" t="s">
        <v>214</v>
      </c>
      <c r="H4" s="69" t="s">
        <v>215</v>
      </c>
      <c r="I4" s="69" t="s">
        <v>216</v>
      </c>
      <c r="J4" s="69" t="s">
        <v>217</v>
      </c>
      <c r="K4" s="69" t="s">
        <v>218</v>
      </c>
      <c r="L4" s="69" t="s">
        <v>219</v>
      </c>
      <c r="M4" s="69" t="s">
        <v>220</v>
      </c>
      <c r="N4" s="69" t="s">
        <v>106</v>
      </c>
      <c r="O4" s="69" t="s">
        <v>221</v>
      </c>
      <c r="P4" s="69" t="s">
        <v>222</v>
      </c>
      <c r="Q4" s="69" t="s">
        <v>223</v>
      </c>
      <c r="R4" s="69" t="s">
        <v>224</v>
      </c>
      <c r="S4" s="69" t="s">
        <v>225</v>
      </c>
      <c r="T4" s="69" t="s">
        <v>226</v>
      </c>
      <c r="U4" s="69" t="s">
        <v>227</v>
      </c>
      <c r="V4" s="69" t="s">
        <v>228</v>
      </c>
      <c r="W4" s="69" t="s">
        <v>229</v>
      </c>
      <c r="X4" s="69" t="s">
        <v>118</v>
      </c>
      <c r="Y4" s="66"/>
      <c r="AA4" s="89"/>
    </row>
    <row r="5" s="61" customFormat="1" ht="33" spans="1:25">
      <c r="A5" s="49">
        <v>2</v>
      </c>
      <c r="B5" s="65"/>
      <c r="C5" s="65"/>
      <c r="D5" s="65"/>
      <c r="E5" s="66" t="s">
        <v>130</v>
      </c>
      <c r="F5" s="69" t="s">
        <v>132</v>
      </c>
      <c r="G5" s="69" t="s">
        <v>131</v>
      </c>
      <c r="H5" s="69" t="s">
        <v>131</v>
      </c>
      <c r="I5" s="69" t="s">
        <v>131</v>
      </c>
      <c r="J5" s="69" t="s">
        <v>132</v>
      </c>
      <c r="K5" s="69" t="s">
        <v>131</v>
      </c>
      <c r="L5" s="69" t="s">
        <v>131</v>
      </c>
      <c r="M5" s="69" t="s">
        <v>131</v>
      </c>
      <c r="N5" s="69" t="s">
        <v>230</v>
      </c>
      <c r="O5" s="69" t="s">
        <v>132</v>
      </c>
      <c r="P5" s="69" t="s">
        <v>131</v>
      </c>
      <c r="Q5" s="69" t="s">
        <v>131</v>
      </c>
      <c r="R5" s="69" t="s">
        <v>131</v>
      </c>
      <c r="S5" s="69" t="s">
        <v>230</v>
      </c>
      <c r="T5" s="69" t="s">
        <v>132</v>
      </c>
      <c r="U5" s="69" t="s">
        <v>131</v>
      </c>
      <c r="V5" s="69" t="s">
        <v>131</v>
      </c>
      <c r="W5" s="69" t="s">
        <v>231</v>
      </c>
      <c r="X5" s="69" t="s">
        <v>230</v>
      </c>
      <c r="Y5" s="66"/>
    </row>
    <row r="6" customFormat="1" ht="17.1" customHeight="1" spans="1:25">
      <c r="A6" s="49">
        <v>3</v>
      </c>
      <c r="B6" s="65"/>
      <c r="C6" s="65"/>
      <c r="D6" s="65"/>
      <c r="E6" s="66" t="s">
        <v>136</v>
      </c>
      <c r="F6" s="69" t="s">
        <v>232</v>
      </c>
      <c r="G6" s="69" t="s">
        <v>233</v>
      </c>
      <c r="H6" s="69" t="s">
        <v>233</v>
      </c>
      <c r="I6" s="69" t="s">
        <v>233</v>
      </c>
      <c r="J6" s="69" t="s">
        <v>234</v>
      </c>
      <c r="K6" s="69" t="s">
        <v>235</v>
      </c>
      <c r="L6" s="69" t="s">
        <v>235</v>
      </c>
      <c r="M6" s="69" t="s">
        <v>235</v>
      </c>
      <c r="N6" s="69" t="s">
        <v>142</v>
      </c>
      <c r="O6" s="69" t="s">
        <v>236</v>
      </c>
      <c r="P6" s="69" t="s">
        <v>236</v>
      </c>
      <c r="Q6" s="69" t="s">
        <v>236</v>
      </c>
      <c r="R6" s="69" t="s">
        <v>142</v>
      </c>
      <c r="S6" s="69" t="s">
        <v>142</v>
      </c>
      <c r="T6" s="69" t="s">
        <v>236</v>
      </c>
      <c r="U6" s="69" t="s">
        <v>236</v>
      </c>
      <c r="V6" s="69" t="s">
        <v>236</v>
      </c>
      <c r="W6" s="69" t="s">
        <v>142</v>
      </c>
      <c r="X6" s="69" t="s">
        <v>142</v>
      </c>
      <c r="Y6" s="66"/>
    </row>
    <row r="7" customFormat="1" ht="17.1" customHeight="1" spans="1:25">
      <c r="A7" s="49">
        <v>4</v>
      </c>
      <c r="B7" s="65"/>
      <c r="C7" s="65"/>
      <c r="D7" s="65"/>
      <c r="E7" s="66" t="s">
        <v>149</v>
      </c>
      <c r="F7" s="70" t="s">
        <v>237</v>
      </c>
      <c r="G7" s="70" t="s">
        <v>238</v>
      </c>
      <c r="H7" s="70" t="s">
        <v>238</v>
      </c>
      <c r="I7" s="70" t="s">
        <v>238</v>
      </c>
      <c r="J7" s="70" t="s">
        <v>239</v>
      </c>
      <c r="K7" s="70" t="s">
        <v>240</v>
      </c>
      <c r="L7" s="70" t="s">
        <v>240</v>
      </c>
      <c r="M7" s="70" t="s">
        <v>240</v>
      </c>
      <c r="N7" s="70" t="s">
        <v>155</v>
      </c>
      <c r="O7" s="70" t="s">
        <v>241</v>
      </c>
      <c r="P7" s="70" t="s">
        <v>241</v>
      </c>
      <c r="Q7" s="70" t="s">
        <v>241</v>
      </c>
      <c r="R7" s="70" t="s">
        <v>155</v>
      </c>
      <c r="S7" s="70" t="s">
        <v>155</v>
      </c>
      <c r="T7" s="70" t="s">
        <v>241</v>
      </c>
      <c r="U7" s="70" t="s">
        <v>241</v>
      </c>
      <c r="V7" s="70" t="s">
        <v>241</v>
      </c>
      <c r="W7" s="70" t="s">
        <v>155</v>
      </c>
      <c r="X7" s="70" t="s">
        <v>155</v>
      </c>
      <c r="Y7" s="66"/>
    </row>
    <row r="8" customFormat="1" ht="17.1" customHeight="1" spans="1:25">
      <c r="A8" s="49">
        <v>5</v>
      </c>
      <c r="B8" s="65"/>
      <c r="C8" s="65"/>
      <c r="D8" s="65"/>
      <c r="E8" s="66" t="s">
        <v>162</v>
      </c>
      <c r="F8" s="69">
        <v>1000</v>
      </c>
      <c r="G8" s="69">
        <v>1000</v>
      </c>
      <c r="H8" s="69">
        <v>1000</v>
      </c>
      <c r="I8" s="69">
        <v>1000</v>
      </c>
      <c r="J8" s="69">
        <v>1000</v>
      </c>
      <c r="K8" s="69">
        <v>1000</v>
      </c>
      <c r="L8" s="69">
        <v>1000</v>
      </c>
      <c r="M8" s="69">
        <v>1000</v>
      </c>
      <c r="N8" s="69">
        <v>1000</v>
      </c>
      <c r="O8" s="69">
        <v>1000</v>
      </c>
      <c r="P8" s="69">
        <v>1000</v>
      </c>
      <c r="Q8" s="69">
        <v>1000</v>
      </c>
      <c r="R8" s="69">
        <v>1000</v>
      </c>
      <c r="S8" s="69">
        <v>1000</v>
      </c>
      <c r="T8" s="69">
        <v>1000</v>
      </c>
      <c r="U8" s="69">
        <v>1000</v>
      </c>
      <c r="V8" s="69">
        <v>1000</v>
      </c>
      <c r="W8" s="69">
        <v>1350</v>
      </c>
      <c r="X8" s="69">
        <v>1000</v>
      </c>
      <c r="Y8" s="66"/>
    </row>
    <row r="9" customFormat="1" ht="17.1" customHeight="1" spans="1:25">
      <c r="A9" s="49">
        <v>6</v>
      </c>
      <c r="B9" s="65"/>
      <c r="C9" s="65"/>
      <c r="D9" s="65"/>
      <c r="E9" s="66" t="s">
        <v>163</v>
      </c>
      <c r="F9" s="69">
        <v>3</v>
      </c>
      <c r="G9" s="69">
        <v>3</v>
      </c>
      <c r="H9" s="69">
        <v>3</v>
      </c>
      <c r="I9" s="69">
        <v>3</v>
      </c>
      <c r="J9" s="69">
        <v>3</v>
      </c>
      <c r="K9" s="69">
        <v>3</v>
      </c>
      <c r="L9" s="69">
        <v>3</v>
      </c>
      <c r="M9" s="69">
        <v>3</v>
      </c>
      <c r="N9" s="69">
        <v>1</v>
      </c>
      <c r="O9" s="69">
        <v>2.5</v>
      </c>
      <c r="P9" s="69">
        <v>2.5</v>
      </c>
      <c r="Q9" s="69">
        <v>2.5</v>
      </c>
      <c r="R9" s="69">
        <v>1</v>
      </c>
      <c r="S9" s="69">
        <v>1</v>
      </c>
      <c r="T9" s="69">
        <v>2.5</v>
      </c>
      <c r="U9" s="69">
        <v>2.5</v>
      </c>
      <c r="V9" s="69">
        <v>2.5</v>
      </c>
      <c r="W9" s="69">
        <v>1</v>
      </c>
      <c r="X9" s="69">
        <v>1</v>
      </c>
      <c r="Y9" s="66"/>
    </row>
    <row r="10" customFormat="1" ht="17.1" customHeight="1" spans="1:26">
      <c r="A10" s="49">
        <v>7</v>
      </c>
      <c r="B10" s="65"/>
      <c r="C10" s="65"/>
      <c r="D10" s="65"/>
      <c r="E10" s="66" t="s">
        <v>164</v>
      </c>
      <c r="F10" s="69">
        <v>1</v>
      </c>
      <c r="G10" s="69">
        <v>1</v>
      </c>
      <c r="H10" s="69">
        <v>1</v>
      </c>
      <c r="I10" s="69">
        <v>1</v>
      </c>
      <c r="J10" s="69">
        <v>1</v>
      </c>
      <c r="K10" s="69">
        <v>1</v>
      </c>
      <c r="L10" s="69">
        <v>1</v>
      </c>
      <c r="M10" s="69">
        <v>1</v>
      </c>
      <c r="N10" s="69">
        <v>1</v>
      </c>
      <c r="O10" s="69">
        <v>1</v>
      </c>
      <c r="P10" s="69">
        <v>1</v>
      </c>
      <c r="Q10" s="69">
        <v>1</v>
      </c>
      <c r="R10" s="69">
        <v>1</v>
      </c>
      <c r="S10" s="69">
        <v>1</v>
      </c>
      <c r="T10" s="69">
        <v>1</v>
      </c>
      <c r="U10" s="69">
        <v>1</v>
      </c>
      <c r="V10" s="69">
        <v>1</v>
      </c>
      <c r="W10" s="69">
        <v>1</v>
      </c>
      <c r="X10" s="69">
        <v>1</v>
      </c>
      <c r="Y10" s="66"/>
      <c r="Z10">
        <f>SUM(F10:X10)</f>
        <v>19</v>
      </c>
    </row>
    <row r="11" customFormat="1" ht="17.1" customHeight="1" spans="1:25">
      <c r="A11" s="49">
        <v>8</v>
      </c>
      <c r="B11" s="65"/>
      <c r="C11" s="65"/>
      <c r="D11" s="65"/>
      <c r="E11" s="66" t="s">
        <v>165</v>
      </c>
      <c r="F11" s="69">
        <v>2.35</v>
      </c>
      <c r="G11" s="69">
        <v>2.35</v>
      </c>
      <c r="H11" s="69">
        <v>2.35</v>
      </c>
      <c r="I11" s="69">
        <v>2.35</v>
      </c>
      <c r="J11" s="69">
        <v>2.35</v>
      </c>
      <c r="K11" s="69">
        <v>2.35</v>
      </c>
      <c r="L11" s="69">
        <v>2.35</v>
      </c>
      <c r="M11" s="69">
        <v>2.35</v>
      </c>
      <c r="N11" s="69">
        <v>1.7</v>
      </c>
      <c r="O11" s="69">
        <v>1.85</v>
      </c>
      <c r="P11" s="69">
        <v>1.85</v>
      </c>
      <c r="Q11" s="69">
        <v>1.85</v>
      </c>
      <c r="R11" s="69">
        <v>1.7</v>
      </c>
      <c r="S11" s="69">
        <v>1.7</v>
      </c>
      <c r="T11" s="69">
        <v>1.85</v>
      </c>
      <c r="U11" s="69">
        <v>1.85</v>
      </c>
      <c r="V11" s="69">
        <v>1.85</v>
      </c>
      <c r="W11" s="69">
        <v>1.7</v>
      </c>
      <c r="X11" s="69">
        <v>1.7</v>
      </c>
      <c r="Y11" s="66"/>
    </row>
    <row r="12" ht="33" spans="1:25">
      <c r="A12" s="49">
        <v>9</v>
      </c>
      <c r="B12" s="65"/>
      <c r="C12" s="65"/>
      <c r="D12" s="65"/>
      <c r="E12" s="66" t="s">
        <v>166</v>
      </c>
      <c r="F12" s="69" t="s">
        <v>242</v>
      </c>
      <c r="G12" s="69" t="s">
        <v>242</v>
      </c>
      <c r="H12" s="69" t="s">
        <v>242</v>
      </c>
      <c r="I12" s="69" t="s">
        <v>242</v>
      </c>
      <c r="J12" s="69" t="s">
        <v>243</v>
      </c>
      <c r="K12" s="69" t="s">
        <v>243</v>
      </c>
      <c r="L12" s="69" t="s">
        <v>243</v>
      </c>
      <c r="M12" s="69" t="s">
        <v>243</v>
      </c>
      <c r="N12" s="69">
        <v>5.75</v>
      </c>
      <c r="O12" s="69" t="s">
        <v>244</v>
      </c>
      <c r="P12" s="69" t="s">
        <v>244</v>
      </c>
      <c r="Q12" s="69" t="s">
        <v>244</v>
      </c>
      <c r="R12" s="69">
        <v>5.9</v>
      </c>
      <c r="S12" s="69">
        <v>5.9</v>
      </c>
      <c r="T12" s="69" t="s">
        <v>245</v>
      </c>
      <c r="U12" s="69" t="s">
        <v>245</v>
      </c>
      <c r="V12" s="69" t="s">
        <v>245</v>
      </c>
      <c r="W12" s="69">
        <v>5.7</v>
      </c>
      <c r="X12" s="69">
        <v>5.7</v>
      </c>
      <c r="Y12" s="66"/>
    </row>
    <row r="13" ht="23.1" customHeight="1" spans="1:25">
      <c r="A13" s="49">
        <v>10</v>
      </c>
      <c r="B13" s="72" t="s">
        <v>173</v>
      </c>
      <c r="C13" s="72"/>
      <c r="D13" s="72"/>
      <c r="E13" s="73" t="s">
        <v>173</v>
      </c>
      <c r="F13" s="74"/>
      <c r="G13" s="74"/>
      <c r="H13" s="74"/>
      <c r="I13" s="74"/>
      <c r="J13" s="74"/>
      <c r="K13" s="74"/>
      <c r="L13" s="74"/>
      <c r="M13" s="74"/>
      <c r="N13" s="74"/>
      <c r="O13" s="74"/>
      <c r="P13" s="74"/>
      <c r="Q13" s="74"/>
      <c r="R13" s="74"/>
      <c r="S13" s="74"/>
      <c r="T13" s="74"/>
      <c r="U13" s="74"/>
      <c r="V13" s="74"/>
      <c r="W13" s="74"/>
      <c r="X13" s="74"/>
      <c r="Y13" s="90" t="s">
        <v>174</v>
      </c>
    </row>
    <row r="14" ht="30" customHeight="1" spans="1:25">
      <c r="A14" s="49">
        <v>11</v>
      </c>
      <c r="B14" s="94" t="s">
        <v>205</v>
      </c>
      <c r="C14" s="49" t="s">
        <v>184</v>
      </c>
      <c r="D14" s="49"/>
      <c r="E14" s="49" t="s">
        <v>206</v>
      </c>
      <c r="F14" s="76"/>
      <c r="G14" s="76"/>
      <c r="H14" s="76"/>
      <c r="I14" s="76"/>
      <c r="J14" s="76"/>
      <c r="K14" s="76"/>
      <c r="L14" s="76"/>
      <c r="M14" s="76"/>
      <c r="N14" s="76"/>
      <c r="O14" s="76"/>
      <c r="P14" s="76"/>
      <c r="Q14" s="76"/>
      <c r="R14" s="76"/>
      <c r="S14" s="76"/>
      <c r="T14" s="76"/>
      <c r="U14" s="76"/>
      <c r="V14" s="76"/>
      <c r="W14" s="76"/>
      <c r="X14" s="76"/>
      <c r="Y14" s="90" t="s">
        <v>174</v>
      </c>
    </row>
    <row r="15" ht="30" customHeight="1" spans="1:25">
      <c r="A15" s="49">
        <v>12</v>
      </c>
      <c r="B15" s="94"/>
      <c r="C15" s="49" t="s">
        <v>188</v>
      </c>
      <c r="D15" s="49"/>
      <c r="E15" s="79" t="s">
        <v>207</v>
      </c>
      <c r="F15" s="80">
        <f t="shared" ref="F15:X15" si="0">F14*F10</f>
        <v>0</v>
      </c>
      <c r="G15" s="80">
        <f t="shared" si="0"/>
        <v>0</v>
      </c>
      <c r="H15" s="80">
        <f t="shared" si="0"/>
        <v>0</v>
      </c>
      <c r="I15" s="80">
        <f t="shared" si="0"/>
        <v>0</v>
      </c>
      <c r="J15" s="80">
        <f t="shared" si="0"/>
        <v>0</v>
      </c>
      <c r="K15" s="80">
        <f t="shared" ref="K15:Q15" si="1">K14*K10+K19</f>
        <v>0</v>
      </c>
      <c r="L15" s="80">
        <f t="shared" si="1"/>
        <v>0</v>
      </c>
      <c r="M15" s="80">
        <f t="shared" si="0"/>
        <v>0</v>
      </c>
      <c r="N15" s="80">
        <f t="shared" si="0"/>
        <v>0</v>
      </c>
      <c r="O15" s="80">
        <f t="shared" si="0"/>
        <v>0</v>
      </c>
      <c r="P15" s="80">
        <f t="shared" si="1"/>
        <v>0</v>
      </c>
      <c r="Q15" s="80">
        <f t="shared" si="1"/>
        <v>0</v>
      </c>
      <c r="R15" s="80">
        <f t="shared" si="0"/>
        <v>0</v>
      </c>
      <c r="S15" s="80">
        <f t="shared" si="0"/>
        <v>0</v>
      </c>
      <c r="T15" s="80">
        <f t="shared" si="0"/>
        <v>0</v>
      </c>
      <c r="U15" s="80">
        <f t="shared" si="0"/>
        <v>0</v>
      </c>
      <c r="V15" s="80">
        <f t="shared" si="0"/>
        <v>0</v>
      </c>
      <c r="W15" s="80">
        <f t="shared" si="0"/>
        <v>0</v>
      </c>
      <c r="X15" s="80">
        <f t="shared" si="0"/>
        <v>0</v>
      </c>
      <c r="Y15" s="91"/>
    </row>
    <row r="16" ht="30" customHeight="1" spans="1:25">
      <c r="A16" s="49">
        <v>13</v>
      </c>
      <c r="B16" s="94"/>
      <c r="C16" s="49"/>
      <c r="D16" s="49"/>
      <c r="E16" s="108" t="s">
        <v>192</v>
      </c>
      <c r="F16" s="84">
        <f>SUM(F15:X15)</f>
        <v>0</v>
      </c>
      <c r="G16" s="85"/>
      <c r="H16" s="85"/>
      <c r="I16" s="85"/>
      <c r="J16" s="85"/>
      <c r="K16" s="85"/>
      <c r="L16" s="85"/>
      <c r="M16" s="85"/>
      <c r="N16" s="85"/>
      <c r="O16" s="85"/>
      <c r="P16" s="85"/>
      <c r="Q16" s="85"/>
      <c r="R16" s="85"/>
      <c r="S16" s="85"/>
      <c r="T16" s="85"/>
      <c r="U16" s="85"/>
      <c r="V16" s="85"/>
      <c r="W16" s="85"/>
      <c r="X16" s="85"/>
      <c r="Y16" s="80"/>
    </row>
    <row r="17" ht="56.1" customHeight="1" spans="1:25">
      <c r="A17" s="49">
        <v>14</v>
      </c>
      <c r="B17" s="94"/>
      <c r="C17" s="49" t="s">
        <v>193</v>
      </c>
      <c r="D17" s="49"/>
      <c r="E17" s="49" t="s">
        <v>194</v>
      </c>
      <c r="F17" s="87"/>
      <c r="G17" s="87"/>
      <c r="H17" s="87"/>
      <c r="I17" s="87"/>
      <c r="J17" s="87"/>
      <c r="K17" s="87"/>
      <c r="L17" s="87"/>
      <c r="M17" s="87"/>
      <c r="N17" s="87"/>
      <c r="O17" s="87"/>
      <c r="P17" s="87"/>
      <c r="Q17" s="87"/>
      <c r="R17" s="87"/>
      <c r="S17" s="87"/>
      <c r="T17" s="87"/>
      <c r="U17" s="87"/>
      <c r="V17" s="87"/>
      <c r="W17" s="87"/>
      <c r="X17" s="87"/>
      <c r="Y17" s="90" t="s">
        <v>174</v>
      </c>
    </row>
    <row r="18" ht="47.1" customHeight="1" spans="1:25">
      <c r="A18" s="49">
        <v>15</v>
      </c>
      <c r="B18" s="94"/>
      <c r="C18" s="49" t="s">
        <v>195</v>
      </c>
      <c r="D18" s="49"/>
      <c r="E18" s="86" t="s">
        <v>196</v>
      </c>
      <c r="F18" s="87"/>
      <c r="G18" s="87"/>
      <c r="H18" s="87"/>
      <c r="I18" s="87"/>
      <c r="J18" s="87"/>
      <c r="K18" s="87"/>
      <c r="L18" s="87"/>
      <c r="M18" s="87"/>
      <c r="N18" s="87"/>
      <c r="O18" s="87"/>
      <c r="P18" s="87"/>
      <c r="Q18" s="87"/>
      <c r="R18" s="87"/>
      <c r="S18" s="87"/>
      <c r="T18" s="87"/>
      <c r="U18" s="87"/>
      <c r="V18" s="87"/>
      <c r="W18" s="87"/>
      <c r="X18" s="87"/>
      <c r="Y18" s="90" t="s">
        <v>174</v>
      </c>
    </row>
    <row r="19" s="62" customFormat="1" ht="35.25" customHeight="1" spans="1:25">
      <c r="A19" s="49">
        <v>27</v>
      </c>
      <c r="B19" s="94"/>
      <c r="C19" s="49" t="s">
        <v>246</v>
      </c>
      <c r="D19" s="49"/>
      <c r="E19" s="49" t="s">
        <v>201</v>
      </c>
      <c r="F19" s="120" t="s">
        <v>199</v>
      </c>
      <c r="G19" s="120" t="s">
        <v>199</v>
      </c>
      <c r="H19" s="120" t="s">
        <v>199</v>
      </c>
      <c r="I19" s="120" t="s">
        <v>199</v>
      </c>
      <c r="J19" s="120" t="s">
        <v>199</v>
      </c>
      <c r="K19" s="120"/>
      <c r="L19" s="87"/>
      <c r="M19" s="120" t="s">
        <v>199</v>
      </c>
      <c r="N19" s="120" t="s">
        <v>199</v>
      </c>
      <c r="O19" s="120" t="s">
        <v>199</v>
      </c>
      <c r="P19" s="87"/>
      <c r="Q19" s="87"/>
      <c r="R19" s="120" t="s">
        <v>199</v>
      </c>
      <c r="S19" s="120" t="s">
        <v>199</v>
      </c>
      <c r="T19" s="120" t="s">
        <v>199</v>
      </c>
      <c r="U19" s="120" t="s">
        <v>199</v>
      </c>
      <c r="V19" s="120" t="s">
        <v>199</v>
      </c>
      <c r="W19" s="120" t="s">
        <v>199</v>
      </c>
      <c r="X19" s="120" t="s">
        <v>199</v>
      </c>
      <c r="Y19" s="90" t="s">
        <v>174</v>
      </c>
    </row>
    <row r="20" s="62" customFormat="1" ht="35.25" customHeight="1" spans="1:25">
      <c r="A20" s="49">
        <v>28</v>
      </c>
      <c r="B20" s="94"/>
      <c r="C20" s="49"/>
      <c r="D20" s="49"/>
      <c r="E20" s="49" t="s">
        <v>202</v>
      </c>
      <c r="F20" s="120" t="s">
        <v>199</v>
      </c>
      <c r="G20" s="120" t="s">
        <v>199</v>
      </c>
      <c r="H20" s="120" t="s">
        <v>199</v>
      </c>
      <c r="I20" s="120" t="s">
        <v>199</v>
      </c>
      <c r="J20" s="120" t="s">
        <v>199</v>
      </c>
      <c r="K20" s="120"/>
      <c r="L20" s="87"/>
      <c r="M20" s="120" t="s">
        <v>199</v>
      </c>
      <c r="N20" s="120" t="s">
        <v>199</v>
      </c>
      <c r="O20" s="120" t="s">
        <v>199</v>
      </c>
      <c r="P20" s="87"/>
      <c r="Q20" s="87"/>
      <c r="R20" s="120" t="s">
        <v>199</v>
      </c>
      <c r="S20" s="120" t="s">
        <v>199</v>
      </c>
      <c r="T20" s="120" t="s">
        <v>199</v>
      </c>
      <c r="U20" s="120" t="s">
        <v>199</v>
      </c>
      <c r="V20" s="120" t="s">
        <v>199</v>
      </c>
      <c r="W20" s="120" t="s">
        <v>199</v>
      </c>
      <c r="X20" s="120" t="s">
        <v>199</v>
      </c>
      <c r="Y20" s="90" t="s">
        <v>174</v>
      </c>
    </row>
    <row r="21" s="62" customFormat="1" ht="35.25" customHeight="1" spans="1:25">
      <c r="A21" s="49">
        <v>29</v>
      </c>
      <c r="B21" s="94"/>
      <c r="C21" s="49"/>
      <c r="D21" s="49"/>
      <c r="E21" s="49" t="s">
        <v>203</v>
      </c>
      <c r="F21" s="120" t="s">
        <v>199</v>
      </c>
      <c r="G21" s="120" t="s">
        <v>199</v>
      </c>
      <c r="H21" s="120" t="s">
        <v>199</v>
      </c>
      <c r="I21" s="120" t="s">
        <v>199</v>
      </c>
      <c r="J21" s="120" t="s">
        <v>199</v>
      </c>
      <c r="K21" s="120"/>
      <c r="L21" s="87"/>
      <c r="M21" s="120" t="s">
        <v>199</v>
      </c>
      <c r="N21" s="120" t="s">
        <v>199</v>
      </c>
      <c r="O21" s="120" t="s">
        <v>199</v>
      </c>
      <c r="P21" s="87"/>
      <c r="Q21" s="87"/>
      <c r="R21" s="120" t="s">
        <v>199</v>
      </c>
      <c r="S21" s="120" t="s">
        <v>199</v>
      </c>
      <c r="T21" s="120" t="s">
        <v>199</v>
      </c>
      <c r="U21" s="120" t="s">
        <v>199</v>
      </c>
      <c r="V21" s="120" t="s">
        <v>199</v>
      </c>
      <c r="W21" s="120" t="s">
        <v>199</v>
      </c>
      <c r="X21" s="120" t="s">
        <v>199</v>
      </c>
      <c r="Y21" s="90" t="s">
        <v>174</v>
      </c>
    </row>
  </sheetData>
  <mergeCells count="15">
    <mergeCell ref="A2:Y2"/>
    <mergeCell ref="B3:D3"/>
    <mergeCell ref="F3:I3"/>
    <mergeCell ref="J3:N3"/>
    <mergeCell ref="O3:S3"/>
    <mergeCell ref="T3:X3"/>
    <mergeCell ref="B13:D13"/>
    <mergeCell ref="C14:D14"/>
    <mergeCell ref="F16:X16"/>
    <mergeCell ref="C17:D17"/>
    <mergeCell ref="C18:D18"/>
    <mergeCell ref="B14:B21"/>
    <mergeCell ref="B4:D12"/>
    <mergeCell ref="C15:D16"/>
    <mergeCell ref="C19:D2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T29"/>
  <sheetViews>
    <sheetView zoomScale="85" zoomScaleNormal="85" topLeftCell="A5" workbookViewId="0">
      <selection activeCell="M18" sqref="M18"/>
    </sheetView>
  </sheetViews>
  <sheetFormatPr defaultColWidth="9" defaultRowHeight="17.25"/>
  <cols>
    <col min="1" max="1" width="5" style="62" customWidth="1"/>
    <col min="2" max="2" width="7" style="62" customWidth="1"/>
    <col min="3" max="3" width="6.75" style="62" customWidth="1"/>
    <col min="4" max="4" width="14" style="62" customWidth="1"/>
    <col min="5" max="5" width="20.375" style="62" customWidth="1"/>
    <col min="6" max="17" width="15.75" style="62" customWidth="1"/>
    <col min="18" max="18" width="13" style="62" customWidth="1"/>
    <col min="19" max="16374" width="9" style="62"/>
  </cols>
  <sheetData>
    <row r="2" s="62" customFormat="1" ht="27.75" spans="1:18">
      <c r="A2" s="63" t="s">
        <v>248</v>
      </c>
      <c r="B2" s="64"/>
      <c r="C2" s="64"/>
      <c r="D2" s="64"/>
      <c r="E2" s="64"/>
      <c r="F2" s="64"/>
      <c r="G2" s="64"/>
      <c r="H2" s="64"/>
      <c r="I2" s="64"/>
      <c r="J2" s="64"/>
      <c r="K2" s="64"/>
      <c r="L2" s="64"/>
      <c r="M2" s="64"/>
      <c r="N2" s="64"/>
      <c r="O2" s="64"/>
      <c r="P2" s="64"/>
      <c r="Q2" s="64"/>
      <c r="R2" s="64"/>
    </row>
    <row r="3" customFormat="1" spans="1:18">
      <c r="A3" s="65" t="s">
        <v>5</v>
      </c>
      <c r="B3" s="65" t="s">
        <v>91</v>
      </c>
      <c r="C3" s="65"/>
      <c r="D3" s="65"/>
      <c r="E3" s="66" t="s">
        <v>92</v>
      </c>
      <c r="F3" s="109"/>
      <c r="G3" s="109"/>
      <c r="H3" s="109"/>
      <c r="I3" s="109"/>
      <c r="J3" s="109"/>
      <c r="K3" s="109"/>
      <c r="L3" s="109"/>
      <c r="M3" s="109"/>
      <c r="N3" s="109"/>
      <c r="O3" s="109"/>
      <c r="P3" s="109"/>
      <c r="Q3" s="109"/>
      <c r="R3" s="66" t="s">
        <v>10</v>
      </c>
    </row>
    <row r="4" customFormat="1" spans="1:20">
      <c r="A4" s="49">
        <v>1</v>
      </c>
      <c r="B4" s="65" t="s">
        <v>101</v>
      </c>
      <c r="C4" s="65"/>
      <c r="D4" s="65"/>
      <c r="E4" s="66" t="s">
        <v>102</v>
      </c>
      <c r="F4" s="132" t="s">
        <v>124</v>
      </c>
      <c r="G4" s="133" t="s">
        <v>127</v>
      </c>
      <c r="H4" s="133" t="s">
        <v>249</v>
      </c>
      <c r="I4" s="133" t="s">
        <v>128</v>
      </c>
      <c r="J4" s="133" t="s">
        <v>250</v>
      </c>
      <c r="K4" s="133" t="s">
        <v>129</v>
      </c>
      <c r="L4" s="133" t="s">
        <v>251</v>
      </c>
      <c r="M4" s="133" t="s">
        <v>252</v>
      </c>
      <c r="N4" s="133" t="s">
        <v>253</v>
      </c>
      <c r="O4" s="132" t="s">
        <v>106</v>
      </c>
      <c r="P4" s="135" t="s">
        <v>254</v>
      </c>
      <c r="Q4" s="137" t="s">
        <v>110</v>
      </c>
      <c r="R4" s="66"/>
      <c r="T4" s="89"/>
    </row>
    <row r="5" s="61" customFormat="1" ht="33" spans="1:18">
      <c r="A5" s="49">
        <v>2</v>
      </c>
      <c r="B5" s="65"/>
      <c r="C5" s="65"/>
      <c r="D5" s="65"/>
      <c r="E5" s="66" t="s">
        <v>130</v>
      </c>
      <c r="F5" s="134" t="s">
        <v>134</v>
      </c>
      <c r="G5" s="134" t="s">
        <v>132</v>
      </c>
      <c r="H5" s="134" t="s">
        <v>131</v>
      </c>
      <c r="I5" s="134" t="s">
        <v>132</v>
      </c>
      <c r="J5" s="134" t="s">
        <v>131</v>
      </c>
      <c r="K5" s="134" t="s">
        <v>132</v>
      </c>
      <c r="L5" s="134" t="s">
        <v>131</v>
      </c>
      <c r="M5" s="134" t="s">
        <v>132</v>
      </c>
      <c r="N5" s="134" t="s">
        <v>131</v>
      </c>
      <c r="O5" s="136" t="s">
        <v>133</v>
      </c>
      <c r="P5" s="136" t="s">
        <v>255</v>
      </c>
      <c r="Q5" s="136" t="s">
        <v>133</v>
      </c>
      <c r="R5" s="66"/>
    </row>
    <row r="6" customFormat="1" ht="16.5" spans="1:18">
      <c r="A6" s="49">
        <v>3</v>
      </c>
      <c r="B6" s="65"/>
      <c r="C6" s="65"/>
      <c r="D6" s="65"/>
      <c r="E6" s="66" t="s">
        <v>136</v>
      </c>
      <c r="F6" s="123" t="s">
        <v>139</v>
      </c>
      <c r="G6" s="69" t="s">
        <v>234</v>
      </c>
      <c r="H6" s="69" t="s">
        <v>235</v>
      </c>
      <c r="I6" s="69" t="s">
        <v>256</v>
      </c>
      <c r="J6" s="69" t="s">
        <v>256</v>
      </c>
      <c r="K6" s="69" t="s">
        <v>256</v>
      </c>
      <c r="L6" s="69" t="s">
        <v>256</v>
      </c>
      <c r="M6" s="69" t="s">
        <v>256</v>
      </c>
      <c r="N6" s="69" t="s">
        <v>256</v>
      </c>
      <c r="O6" s="123" t="s">
        <v>142</v>
      </c>
      <c r="P6" s="123" t="s">
        <v>142</v>
      </c>
      <c r="Q6" s="123" t="s">
        <v>142</v>
      </c>
      <c r="R6" s="66"/>
    </row>
    <row r="7" customFormat="1" spans="1:18">
      <c r="A7" s="49">
        <v>4</v>
      </c>
      <c r="B7" s="65"/>
      <c r="C7" s="65"/>
      <c r="D7" s="65"/>
      <c r="E7" s="66" t="s">
        <v>149</v>
      </c>
      <c r="F7" s="70" t="s">
        <v>152</v>
      </c>
      <c r="G7" s="70" t="s">
        <v>239</v>
      </c>
      <c r="H7" s="70" t="s">
        <v>240</v>
      </c>
      <c r="I7" s="70" t="s">
        <v>257</v>
      </c>
      <c r="J7" s="70" t="s">
        <v>257</v>
      </c>
      <c r="K7" s="70" t="s">
        <v>257</v>
      </c>
      <c r="L7" s="70" t="s">
        <v>257</v>
      </c>
      <c r="M7" s="70" t="s">
        <v>257</v>
      </c>
      <c r="N7" s="70" t="s">
        <v>257</v>
      </c>
      <c r="O7" s="70" t="s">
        <v>155</v>
      </c>
      <c r="P7" s="70" t="s">
        <v>155</v>
      </c>
      <c r="Q7" s="70" t="s">
        <v>155</v>
      </c>
      <c r="R7" s="66"/>
    </row>
    <row r="8" customFormat="1" spans="1:18">
      <c r="A8" s="49">
        <v>5</v>
      </c>
      <c r="B8" s="65"/>
      <c r="C8" s="65"/>
      <c r="D8" s="65"/>
      <c r="E8" s="66" t="s">
        <v>162</v>
      </c>
      <c r="F8" s="69">
        <v>800</v>
      </c>
      <c r="G8" s="69">
        <v>1000</v>
      </c>
      <c r="H8" s="69">
        <v>1000</v>
      </c>
      <c r="I8" s="69">
        <v>1000</v>
      </c>
      <c r="J8" s="69">
        <v>1000</v>
      </c>
      <c r="K8" s="69">
        <v>1000</v>
      </c>
      <c r="L8" s="69">
        <v>1000</v>
      </c>
      <c r="M8" s="69">
        <v>1000</v>
      </c>
      <c r="N8" s="69">
        <v>1000</v>
      </c>
      <c r="O8" s="69">
        <v>1000</v>
      </c>
      <c r="P8" s="69">
        <v>1000</v>
      </c>
      <c r="Q8" s="69">
        <v>1000</v>
      </c>
      <c r="R8" s="66"/>
    </row>
    <row r="9" customFormat="1" spans="1:18">
      <c r="A9" s="49">
        <v>6</v>
      </c>
      <c r="B9" s="65"/>
      <c r="C9" s="65"/>
      <c r="D9" s="65"/>
      <c r="E9" s="66" t="s">
        <v>163</v>
      </c>
      <c r="F9" s="69">
        <v>1</v>
      </c>
      <c r="G9" s="69">
        <v>3</v>
      </c>
      <c r="H9" s="69">
        <v>3</v>
      </c>
      <c r="I9" s="69">
        <v>2.5</v>
      </c>
      <c r="J9" s="69">
        <v>2.5</v>
      </c>
      <c r="K9" s="69">
        <v>2.5</v>
      </c>
      <c r="L9" s="69">
        <v>2.5</v>
      </c>
      <c r="M9" s="69">
        <v>2.5</v>
      </c>
      <c r="N9" s="69">
        <v>2.5</v>
      </c>
      <c r="O9" s="69">
        <v>1</v>
      </c>
      <c r="P9" s="69">
        <v>1</v>
      </c>
      <c r="Q9" s="69">
        <v>1</v>
      </c>
      <c r="R9" s="66"/>
    </row>
    <row r="10" customFormat="1" spans="1:19">
      <c r="A10" s="49">
        <v>7</v>
      </c>
      <c r="B10" s="65"/>
      <c r="C10" s="65"/>
      <c r="D10" s="65"/>
      <c r="E10" s="66" t="s">
        <v>164</v>
      </c>
      <c r="F10" s="69">
        <v>1</v>
      </c>
      <c r="G10" s="69">
        <v>1</v>
      </c>
      <c r="H10" s="69">
        <v>3</v>
      </c>
      <c r="I10" s="69">
        <v>1</v>
      </c>
      <c r="J10" s="69">
        <v>2</v>
      </c>
      <c r="K10" s="69">
        <v>1</v>
      </c>
      <c r="L10" s="69">
        <v>2</v>
      </c>
      <c r="M10" s="69">
        <v>1</v>
      </c>
      <c r="N10" s="69">
        <v>2</v>
      </c>
      <c r="O10" s="69">
        <v>1</v>
      </c>
      <c r="P10" s="69">
        <v>1</v>
      </c>
      <c r="Q10" s="69">
        <v>1</v>
      </c>
      <c r="R10" s="66"/>
      <c r="S10">
        <f>SUM(F10:Q10)</f>
        <v>17</v>
      </c>
    </row>
    <row r="11" customFormat="1" spans="1:18">
      <c r="A11" s="49">
        <v>8</v>
      </c>
      <c r="B11" s="65"/>
      <c r="C11" s="65"/>
      <c r="D11" s="65"/>
      <c r="E11" s="66" t="s">
        <v>165</v>
      </c>
      <c r="F11" s="69">
        <v>1.7</v>
      </c>
      <c r="G11" s="69">
        <v>2.35</v>
      </c>
      <c r="H11" s="69">
        <v>2.35</v>
      </c>
      <c r="I11" s="69">
        <v>1.85</v>
      </c>
      <c r="J11" s="69">
        <v>1.85</v>
      </c>
      <c r="K11" s="69">
        <v>1.85</v>
      </c>
      <c r="L11" s="69">
        <v>1.85</v>
      </c>
      <c r="M11" s="69">
        <v>1.85</v>
      </c>
      <c r="N11" s="69">
        <v>1.85</v>
      </c>
      <c r="O11" s="69">
        <v>1.7</v>
      </c>
      <c r="P11" s="69">
        <v>1.7</v>
      </c>
      <c r="Q11" s="69">
        <v>1.7</v>
      </c>
      <c r="R11" s="66"/>
    </row>
    <row r="12" s="62" customFormat="1" ht="33" spans="1:18">
      <c r="A12" s="49">
        <v>9</v>
      </c>
      <c r="B12" s="65"/>
      <c r="C12" s="65"/>
      <c r="D12" s="65"/>
      <c r="E12" s="66" t="s">
        <v>166</v>
      </c>
      <c r="F12" s="123">
        <v>8</v>
      </c>
      <c r="G12" s="69" t="s">
        <v>258</v>
      </c>
      <c r="H12" s="69" t="s">
        <v>258</v>
      </c>
      <c r="I12" s="69" t="s">
        <v>259</v>
      </c>
      <c r="J12" s="69" t="s">
        <v>259</v>
      </c>
      <c r="K12" s="69" t="s">
        <v>259</v>
      </c>
      <c r="L12" s="69" t="s">
        <v>259</v>
      </c>
      <c r="M12" s="69" t="s">
        <v>260</v>
      </c>
      <c r="N12" s="69" t="s">
        <v>260</v>
      </c>
      <c r="O12" s="123">
        <v>6.4</v>
      </c>
      <c r="P12" s="123">
        <v>5.3</v>
      </c>
      <c r="Q12" s="123">
        <v>5.2</v>
      </c>
      <c r="R12" s="66"/>
    </row>
    <row r="13" s="62" customFormat="1" spans="1:18">
      <c r="A13" s="49">
        <v>10</v>
      </c>
      <c r="B13" s="72" t="s">
        <v>173</v>
      </c>
      <c r="C13" s="72"/>
      <c r="D13" s="72"/>
      <c r="E13" s="73" t="s">
        <v>173</v>
      </c>
      <c r="F13" s="74"/>
      <c r="G13" s="74"/>
      <c r="H13" s="74"/>
      <c r="I13" s="74"/>
      <c r="J13" s="74"/>
      <c r="K13" s="74"/>
      <c r="L13" s="74"/>
      <c r="M13" s="74"/>
      <c r="N13" s="74"/>
      <c r="O13" s="74"/>
      <c r="P13" s="74"/>
      <c r="Q13" s="74"/>
      <c r="R13" s="90" t="s">
        <v>174</v>
      </c>
    </row>
    <row r="14" s="62" customFormat="1" ht="30" customHeight="1" spans="1:18">
      <c r="A14" s="49">
        <v>11</v>
      </c>
      <c r="B14" s="94" t="s">
        <v>175</v>
      </c>
      <c r="C14" s="49" t="s">
        <v>176</v>
      </c>
      <c r="D14" s="49"/>
      <c r="E14" s="95" t="s">
        <v>177</v>
      </c>
      <c r="F14" s="96"/>
      <c r="G14" s="96"/>
      <c r="H14" s="96"/>
      <c r="I14" s="96"/>
      <c r="J14" s="96"/>
      <c r="K14" s="96"/>
      <c r="L14" s="96"/>
      <c r="M14" s="96"/>
      <c r="N14" s="96"/>
      <c r="O14" s="96"/>
      <c r="P14" s="96"/>
      <c r="Q14" s="96"/>
      <c r="R14" s="138" t="s">
        <v>174</v>
      </c>
    </row>
    <row r="15" s="62" customFormat="1" spans="1:18">
      <c r="A15" s="49">
        <v>12</v>
      </c>
      <c r="B15" s="94"/>
      <c r="C15" s="49" t="s">
        <v>178</v>
      </c>
      <c r="D15" s="49"/>
      <c r="E15" s="49" t="s">
        <v>179</v>
      </c>
      <c r="F15" s="96"/>
      <c r="G15" s="96"/>
      <c r="H15" s="96"/>
      <c r="I15" s="96"/>
      <c r="J15" s="96"/>
      <c r="K15" s="96"/>
      <c r="L15" s="96"/>
      <c r="M15" s="96"/>
      <c r="N15" s="96"/>
      <c r="O15" s="96"/>
      <c r="P15" s="96"/>
      <c r="Q15" s="96"/>
      <c r="R15" s="138" t="s">
        <v>174</v>
      </c>
    </row>
    <row r="16" s="62" customFormat="1" spans="1:18">
      <c r="A16" s="49">
        <v>13</v>
      </c>
      <c r="B16" s="94"/>
      <c r="C16" s="49" t="s">
        <v>180</v>
      </c>
      <c r="D16" s="49"/>
      <c r="E16" s="49" t="s">
        <v>181</v>
      </c>
      <c r="F16" s="96"/>
      <c r="G16" s="96"/>
      <c r="H16" s="96"/>
      <c r="I16" s="96"/>
      <c r="J16" s="96"/>
      <c r="K16" s="96"/>
      <c r="L16" s="96"/>
      <c r="M16" s="96"/>
      <c r="N16" s="96"/>
      <c r="O16" s="96"/>
      <c r="P16" s="96"/>
      <c r="Q16" s="96"/>
      <c r="R16" s="138" t="s">
        <v>174</v>
      </c>
    </row>
    <row r="17" s="62" customFormat="1" spans="1:18">
      <c r="A17" s="49">
        <v>14</v>
      </c>
      <c r="B17" s="94"/>
      <c r="C17" s="49" t="s">
        <v>182</v>
      </c>
      <c r="D17" s="49"/>
      <c r="E17" s="49" t="s">
        <v>183</v>
      </c>
      <c r="F17" s="97"/>
      <c r="G17" s="97"/>
      <c r="H17" s="97"/>
      <c r="I17" s="97"/>
      <c r="J17" s="97"/>
      <c r="K17" s="97"/>
      <c r="L17" s="97"/>
      <c r="M17" s="97"/>
      <c r="N17" s="97"/>
      <c r="O17" s="97"/>
      <c r="P17" s="97"/>
      <c r="Q17" s="97"/>
      <c r="R17" s="138" t="s">
        <v>174</v>
      </c>
    </row>
    <row r="18" s="62" customFormat="1" spans="1:18">
      <c r="A18" s="49">
        <v>15</v>
      </c>
      <c r="B18" s="94"/>
      <c r="C18" s="49" t="s">
        <v>184</v>
      </c>
      <c r="D18" s="49"/>
      <c r="E18" s="51" t="s">
        <v>185</v>
      </c>
      <c r="F18" s="52">
        <f>F14+F16</f>
        <v>0</v>
      </c>
      <c r="G18" s="52">
        <f t="shared" ref="G18:N18" si="0">G14+G16+G29</f>
        <v>0</v>
      </c>
      <c r="H18" s="52">
        <f t="shared" si="0"/>
        <v>0</v>
      </c>
      <c r="I18" s="52">
        <f t="shared" si="0"/>
        <v>0</v>
      </c>
      <c r="J18" s="52">
        <f t="shared" si="0"/>
        <v>0</v>
      </c>
      <c r="K18" s="52">
        <f t="shared" si="0"/>
        <v>0</v>
      </c>
      <c r="L18" s="52">
        <f t="shared" si="0"/>
        <v>0</v>
      </c>
      <c r="M18" s="52">
        <f t="shared" si="0"/>
        <v>0</v>
      </c>
      <c r="N18" s="52">
        <f t="shared" si="0"/>
        <v>0</v>
      </c>
      <c r="O18" s="52">
        <f>O14+O16</f>
        <v>0</v>
      </c>
      <c r="P18" s="52">
        <f>P14+P16</f>
        <v>0</v>
      </c>
      <c r="Q18" s="52">
        <f>Q14+Q16</f>
        <v>0</v>
      </c>
      <c r="R18" s="52"/>
    </row>
    <row r="19" s="62" customFormat="1" spans="1:18">
      <c r="A19" s="49">
        <v>16</v>
      </c>
      <c r="B19" s="94"/>
      <c r="C19" s="49"/>
      <c r="D19" s="49"/>
      <c r="E19" s="51" t="s">
        <v>179</v>
      </c>
      <c r="F19" s="52">
        <f t="shared" ref="F19:Q19" si="1">F15</f>
        <v>0</v>
      </c>
      <c r="G19" s="52">
        <f t="shared" si="1"/>
        <v>0</v>
      </c>
      <c r="H19" s="52">
        <f t="shared" si="1"/>
        <v>0</v>
      </c>
      <c r="I19" s="52">
        <f t="shared" si="1"/>
        <v>0</v>
      </c>
      <c r="J19" s="52">
        <f t="shared" si="1"/>
        <v>0</v>
      </c>
      <c r="K19" s="52">
        <f t="shared" si="1"/>
        <v>0</v>
      </c>
      <c r="L19" s="52">
        <f t="shared" si="1"/>
        <v>0</v>
      </c>
      <c r="M19" s="52">
        <f t="shared" si="1"/>
        <v>0</v>
      </c>
      <c r="N19" s="52">
        <f t="shared" si="1"/>
        <v>0</v>
      </c>
      <c r="O19" s="52">
        <f t="shared" si="1"/>
        <v>0</v>
      </c>
      <c r="P19" s="52">
        <f t="shared" si="1"/>
        <v>0</v>
      </c>
      <c r="Q19" s="52">
        <f t="shared" si="1"/>
        <v>0</v>
      </c>
      <c r="R19" s="52"/>
    </row>
    <row r="20" s="62" customFormat="1" spans="1:18">
      <c r="A20" s="49">
        <v>17</v>
      </c>
      <c r="B20" s="94"/>
      <c r="C20" s="49"/>
      <c r="D20" s="49"/>
      <c r="E20" s="55" t="s">
        <v>186</v>
      </c>
      <c r="F20" s="52">
        <f t="shared" ref="F20:Q20" si="2">F17</f>
        <v>0</v>
      </c>
      <c r="G20" s="52">
        <f t="shared" si="2"/>
        <v>0</v>
      </c>
      <c r="H20" s="52">
        <f t="shared" si="2"/>
        <v>0</v>
      </c>
      <c r="I20" s="52">
        <f t="shared" si="2"/>
        <v>0</v>
      </c>
      <c r="J20" s="52">
        <f t="shared" si="2"/>
        <v>0</v>
      </c>
      <c r="K20" s="52">
        <f t="shared" si="2"/>
        <v>0</v>
      </c>
      <c r="L20" s="52">
        <f t="shared" si="2"/>
        <v>0</v>
      </c>
      <c r="M20" s="52">
        <f t="shared" si="2"/>
        <v>0</v>
      </c>
      <c r="N20" s="52">
        <f t="shared" si="2"/>
        <v>0</v>
      </c>
      <c r="O20" s="52">
        <f t="shared" si="2"/>
        <v>0</v>
      </c>
      <c r="P20" s="52">
        <f t="shared" si="2"/>
        <v>0</v>
      </c>
      <c r="Q20" s="52">
        <f t="shared" si="2"/>
        <v>0</v>
      </c>
      <c r="R20" s="52"/>
    </row>
    <row r="21" s="62" customFormat="1" spans="1:18">
      <c r="A21" s="49">
        <v>18</v>
      </c>
      <c r="B21" s="94"/>
      <c r="C21" s="49"/>
      <c r="D21" s="49"/>
      <c r="E21" s="113" t="s">
        <v>187</v>
      </c>
      <c r="F21" s="80">
        <f t="shared" ref="F21:Q21" si="3">SUM(F18:F20)</f>
        <v>0</v>
      </c>
      <c r="G21" s="80">
        <f t="shared" si="3"/>
        <v>0</v>
      </c>
      <c r="H21" s="80">
        <f t="shared" si="3"/>
        <v>0</v>
      </c>
      <c r="I21" s="80">
        <f t="shared" si="3"/>
        <v>0</v>
      </c>
      <c r="J21" s="80">
        <f t="shared" si="3"/>
        <v>0</v>
      </c>
      <c r="K21" s="80">
        <f t="shared" si="3"/>
        <v>0</v>
      </c>
      <c r="L21" s="80">
        <f t="shared" si="3"/>
        <v>0</v>
      </c>
      <c r="M21" s="80">
        <f t="shared" si="3"/>
        <v>0</v>
      </c>
      <c r="N21" s="80">
        <f t="shared" si="3"/>
        <v>0</v>
      </c>
      <c r="O21" s="80">
        <f t="shared" si="3"/>
        <v>0</v>
      </c>
      <c r="P21" s="80">
        <f t="shared" si="3"/>
        <v>0</v>
      </c>
      <c r="Q21" s="80">
        <f t="shared" si="3"/>
        <v>0</v>
      </c>
      <c r="R21" s="80"/>
    </row>
    <row r="22" s="62" customFormat="1" spans="1:18">
      <c r="A22" s="49">
        <v>19</v>
      </c>
      <c r="B22" s="94"/>
      <c r="C22" s="49" t="s">
        <v>188</v>
      </c>
      <c r="D22" s="49"/>
      <c r="E22" s="99" t="s">
        <v>189</v>
      </c>
      <c r="F22" s="100">
        <f t="shared" ref="F22:Q22" si="4">F18*F10</f>
        <v>0</v>
      </c>
      <c r="G22" s="100">
        <f t="shared" si="4"/>
        <v>0</v>
      </c>
      <c r="H22" s="100">
        <f t="shared" si="4"/>
        <v>0</v>
      </c>
      <c r="I22" s="100">
        <f t="shared" si="4"/>
        <v>0</v>
      </c>
      <c r="J22" s="100">
        <f t="shared" si="4"/>
        <v>0</v>
      </c>
      <c r="K22" s="100">
        <f t="shared" si="4"/>
        <v>0</v>
      </c>
      <c r="L22" s="100">
        <f t="shared" si="4"/>
        <v>0</v>
      </c>
      <c r="M22" s="100">
        <f t="shared" si="4"/>
        <v>0</v>
      </c>
      <c r="N22" s="100">
        <f t="shared" si="4"/>
        <v>0</v>
      </c>
      <c r="O22" s="100">
        <f t="shared" si="4"/>
        <v>0</v>
      </c>
      <c r="P22" s="100">
        <f t="shared" si="4"/>
        <v>0</v>
      </c>
      <c r="Q22" s="100">
        <f t="shared" si="4"/>
        <v>0</v>
      </c>
      <c r="R22" s="100"/>
    </row>
    <row r="23" s="62" customFormat="1" spans="1:18">
      <c r="A23" s="49">
        <v>20</v>
      </c>
      <c r="B23" s="94"/>
      <c r="C23" s="49"/>
      <c r="D23" s="49"/>
      <c r="E23" s="99" t="s">
        <v>190</v>
      </c>
      <c r="F23" s="100">
        <f t="shared" ref="F23:Q23" si="5">F19*F10</f>
        <v>0</v>
      </c>
      <c r="G23" s="100">
        <f t="shared" si="5"/>
        <v>0</v>
      </c>
      <c r="H23" s="100">
        <f t="shared" si="5"/>
        <v>0</v>
      </c>
      <c r="I23" s="100">
        <f t="shared" si="5"/>
        <v>0</v>
      </c>
      <c r="J23" s="100">
        <f t="shared" si="5"/>
        <v>0</v>
      </c>
      <c r="K23" s="100">
        <f t="shared" si="5"/>
        <v>0</v>
      </c>
      <c r="L23" s="100">
        <f t="shared" si="5"/>
        <v>0</v>
      </c>
      <c r="M23" s="100">
        <f t="shared" si="5"/>
        <v>0</v>
      </c>
      <c r="N23" s="100">
        <f t="shared" si="5"/>
        <v>0</v>
      </c>
      <c r="O23" s="100">
        <f t="shared" si="5"/>
        <v>0</v>
      </c>
      <c r="P23" s="100">
        <f t="shared" si="5"/>
        <v>0</v>
      </c>
      <c r="Q23" s="100">
        <f t="shared" si="5"/>
        <v>0</v>
      </c>
      <c r="R23" s="100"/>
    </row>
    <row r="24" s="62" customFormat="1" spans="1:18">
      <c r="A24" s="49">
        <v>21</v>
      </c>
      <c r="B24" s="94"/>
      <c r="C24" s="49"/>
      <c r="D24" s="49"/>
      <c r="E24" s="99" t="s">
        <v>191</v>
      </c>
      <c r="F24" s="100">
        <f t="shared" ref="F24:Q24" si="6">F20*F10</f>
        <v>0</v>
      </c>
      <c r="G24" s="100">
        <f t="shared" si="6"/>
        <v>0</v>
      </c>
      <c r="H24" s="100">
        <f t="shared" si="6"/>
        <v>0</v>
      </c>
      <c r="I24" s="100">
        <f t="shared" si="6"/>
        <v>0</v>
      </c>
      <c r="J24" s="100">
        <f t="shared" si="6"/>
        <v>0</v>
      </c>
      <c r="K24" s="100">
        <f t="shared" si="6"/>
        <v>0</v>
      </c>
      <c r="L24" s="100">
        <f t="shared" si="6"/>
        <v>0</v>
      </c>
      <c r="M24" s="100">
        <f t="shared" si="6"/>
        <v>0</v>
      </c>
      <c r="N24" s="100">
        <f t="shared" si="6"/>
        <v>0</v>
      </c>
      <c r="O24" s="100">
        <f t="shared" si="6"/>
        <v>0</v>
      </c>
      <c r="P24" s="100">
        <f t="shared" si="6"/>
        <v>0</v>
      </c>
      <c r="Q24" s="100">
        <f t="shared" si="6"/>
        <v>0</v>
      </c>
      <c r="R24" s="100"/>
    </row>
    <row r="25" s="62" customFormat="1" spans="1:18">
      <c r="A25" s="49">
        <v>22</v>
      </c>
      <c r="B25" s="94"/>
      <c r="C25" s="49"/>
      <c r="D25" s="49"/>
      <c r="E25" s="113" t="s">
        <v>187</v>
      </c>
      <c r="F25" s="80">
        <f t="shared" ref="F25:Q25" si="7">SUM(F22:F24)</f>
        <v>0</v>
      </c>
      <c r="G25" s="80">
        <f t="shared" si="7"/>
        <v>0</v>
      </c>
      <c r="H25" s="80">
        <f t="shared" si="7"/>
        <v>0</v>
      </c>
      <c r="I25" s="80">
        <f t="shared" si="7"/>
        <v>0</v>
      </c>
      <c r="J25" s="80">
        <f t="shared" si="7"/>
        <v>0</v>
      </c>
      <c r="K25" s="80">
        <f t="shared" si="7"/>
        <v>0</v>
      </c>
      <c r="L25" s="80">
        <f t="shared" si="7"/>
        <v>0</v>
      </c>
      <c r="M25" s="80">
        <f t="shared" si="7"/>
        <v>0</v>
      </c>
      <c r="N25" s="80">
        <f t="shared" si="7"/>
        <v>0</v>
      </c>
      <c r="O25" s="80">
        <f t="shared" si="7"/>
        <v>0</v>
      </c>
      <c r="P25" s="80">
        <f t="shared" si="7"/>
        <v>0</v>
      </c>
      <c r="Q25" s="80">
        <f t="shared" si="7"/>
        <v>0</v>
      </c>
      <c r="R25" s="80"/>
    </row>
    <row r="26" s="62" customFormat="1" ht="18.95" customHeight="1" spans="1:18">
      <c r="A26" s="49">
        <v>23</v>
      </c>
      <c r="B26" s="94"/>
      <c r="C26" s="49"/>
      <c r="D26" s="49"/>
      <c r="E26" s="113" t="s">
        <v>192</v>
      </c>
      <c r="F26" s="80">
        <f>SUM(F25:Q25)</f>
        <v>0</v>
      </c>
      <c r="G26" s="80"/>
      <c r="H26" s="80"/>
      <c r="I26" s="80"/>
      <c r="J26" s="80"/>
      <c r="K26" s="80"/>
      <c r="L26" s="80"/>
      <c r="M26" s="80"/>
      <c r="N26" s="80"/>
      <c r="O26" s="80"/>
      <c r="P26" s="80"/>
      <c r="Q26" s="80"/>
      <c r="R26" s="80"/>
    </row>
    <row r="27" s="62" customFormat="1" ht="36.95" customHeight="1" spans="1:18">
      <c r="A27" s="49">
        <v>24</v>
      </c>
      <c r="B27" s="94"/>
      <c r="C27" s="49" t="s">
        <v>193</v>
      </c>
      <c r="D27" s="49"/>
      <c r="E27" s="49" t="s">
        <v>194</v>
      </c>
      <c r="F27" s="87"/>
      <c r="G27" s="87"/>
      <c r="H27" s="87"/>
      <c r="I27" s="87"/>
      <c r="J27" s="87"/>
      <c r="K27" s="87"/>
      <c r="L27" s="87"/>
      <c r="M27" s="87"/>
      <c r="N27" s="87"/>
      <c r="O27" s="87"/>
      <c r="P27" s="87"/>
      <c r="Q27" s="87"/>
      <c r="R27" s="138" t="s">
        <v>174</v>
      </c>
    </row>
    <row r="28" s="62" customFormat="1" ht="36.95" customHeight="1" spans="1:18">
      <c r="A28" s="49">
        <v>25</v>
      </c>
      <c r="B28" s="94"/>
      <c r="C28" s="49" t="s">
        <v>195</v>
      </c>
      <c r="D28" s="49"/>
      <c r="E28" s="86" t="s">
        <v>196</v>
      </c>
      <c r="F28" s="87"/>
      <c r="G28" s="87"/>
      <c r="H28" s="87"/>
      <c r="I28" s="87"/>
      <c r="J28" s="87"/>
      <c r="K28" s="87"/>
      <c r="L28" s="87"/>
      <c r="M28" s="87"/>
      <c r="N28" s="87"/>
      <c r="O28" s="87"/>
      <c r="P28" s="87"/>
      <c r="Q28" s="87"/>
      <c r="R28" s="138" t="s">
        <v>174</v>
      </c>
    </row>
    <row r="29" spans="1:18">
      <c r="A29" s="49">
        <v>26</v>
      </c>
      <c r="B29" s="94"/>
      <c r="C29" s="49" t="s">
        <v>197</v>
      </c>
      <c r="D29" s="49"/>
      <c r="E29" s="49" t="s">
        <v>198</v>
      </c>
      <c r="F29" s="120" t="s">
        <v>199</v>
      </c>
      <c r="G29" s="87"/>
      <c r="H29" s="87"/>
      <c r="I29" s="87"/>
      <c r="J29" s="87"/>
      <c r="K29" s="87"/>
      <c r="L29" s="87"/>
      <c r="M29" s="87"/>
      <c r="N29" s="87"/>
      <c r="O29" s="120" t="s">
        <v>199</v>
      </c>
      <c r="P29" s="120" t="s">
        <v>199</v>
      </c>
      <c r="Q29" s="120" t="s">
        <v>199</v>
      </c>
      <c r="R29" s="138" t="s">
        <v>174</v>
      </c>
    </row>
  </sheetData>
  <mergeCells count="15">
    <mergeCell ref="A2:R2"/>
    <mergeCell ref="B3:D3"/>
    <mergeCell ref="B13:D13"/>
    <mergeCell ref="C14:D14"/>
    <mergeCell ref="C15:D15"/>
    <mergeCell ref="C16:D16"/>
    <mergeCell ref="C17:D17"/>
    <mergeCell ref="F26:Q26"/>
    <mergeCell ref="C27:D27"/>
    <mergeCell ref="C28:D28"/>
    <mergeCell ref="C29:D29"/>
    <mergeCell ref="B14:B29"/>
    <mergeCell ref="B4:D12"/>
    <mergeCell ref="C18:D21"/>
    <mergeCell ref="C22:D2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T18"/>
  <sheetViews>
    <sheetView topLeftCell="A4" workbookViewId="0">
      <selection activeCell="P21" sqref="P21"/>
    </sheetView>
  </sheetViews>
  <sheetFormatPr defaultColWidth="9" defaultRowHeight="17.25"/>
  <cols>
    <col min="1" max="1" width="5" style="62" customWidth="1"/>
    <col min="2" max="2" width="6.375" style="62" customWidth="1"/>
    <col min="3" max="3" width="6.75" style="62" customWidth="1"/>
    <col min="4" max="4" width="14.125" style="62" customWidth="1"/>
    <col min="5" max="5" width="22.625" style="62" customWidth="1"/>
    <col min="6" max="17" width="13.375" style="62" customWidth="1"/>
    <col min="18" max="18" width="10.375" style="62" customWidth="1"/>
    <col min="19" max="16384" width="9" style="62"/>
  </cols>
  <sheetData>
    <row r="2" ht="27.75" spans="1:18">
      <c r="A2" s="63" t="s">
        <v>261</v>
      </c>
      <c r="B2" s="64"/>
      <c r="C2" s="64"/>
      <c r="D2" s="64"/>
      <c r="E2" s="64"/>
      <c r="F2" s="64"/>
      <c r="G2" s="64"/>
      <c r="H2" s="64"/>
      <c r="I2" s="64"/>
      <c r="J2" s="64"/>
      <c r="K2" s="64"/>
      <c r="L2" s="64"/>
      <c r="M2" s="64"/>
      <c r="N2" s="64"/>
      <c r="O2" s="64"/>
      <c r="P2" s="64"/>
      <c r="Q2" s="64"/>
      <c r="R2" s="64"/>
    </row>
    <row r="3" ht="21.95" customHeight="1" spans="1:18">
      <c r="A3" s="65" t="s">
        <v>5</v>
      </c>
      <c r="B3" s="65" t="s">
        <v>91</v>
      </c>
      <c r="C3" s="65"/>
      <c r="D3" s="65"/>
      <c r="E3" s="66" t="s">
        <v>92</v>
      </c>
      <c r="F3" s="109"/>
      <c r="G3" s="109"/>
      <c r="H3" s="109"/>
      <c r="I3" s="109"/>
      <c r="J3" s="109"/>
      <c r="K3" s="109"/>
      <c r="L3" s="109"/>
      <c r="M3" s="109"/>
      <c r="N3" s="109"/>
      <c r="O3" s="109"/>
      <c r="P3" s="109"/>
      <c r="Q3" s="109"/>
      <c r="R3" s="66" t="s">
        <v>10</v>
      </c>
    </row>
    <row r="4" ht="42" customHeight="1" spans="1:20">
      <c r="A4" s="49">
        <v>1</v>
      </c>
      <c r="B4" s="65" t="s">
        <v>101</v>
      </c>
      <c r="C4" s="65"/>
      <c r="D4" s="65"/>
      <c r="E4" s="66" t="s">
        <v>102</v>
      </c>
      <c r="F4" s="132" t="s">
        <v>124</v>
      </c>
      <c r="G4" s="133" t="s">
        <v>127</v>
      </c>
      <c r="H4" s="133" t="s">
        <v>249</v>
      </c>
      <c r="I4" s="133" t="s">
        <v>128</v>
      </c>
      <c r="J4" s="133" t="s">
        <v>250</v>
      </c>
      <c r="K4" s="133" t="s">
        <v>129</v>
      </c>
      <c r="L4" s="133" t="s">
        <v>251</v>
      </c>
      <c r="M4" s="133" t="s">
        <v>252</v>
      </c>
      <c r="N4" s="133" t="s">
        <v>253</v>
      </c>
      <c r="O4" s="132" t="s">
        <v>106</v>
      </c>
      <c r="P4" s="135" t="s">
        <v>254</v>
      </c>
      <c r="Q4" s="137" t="s">
        <v>110</v>
      </c>
      <c r="R4" s="66"/>
      <c r="T4" s="89"/>
    </row>
    <row r="5" s="61" customFormat="1" ht="33" spans="1:18">
      <c r="A5" s="49">
        <v>2</v>
      </c>
      <c r="B5" s="65"/>
      <c r="C5" s="65"/>
      <c r="D5" s="65"/>
      <c r="E5" s="66" t="s">
        <v>130</v>
      </c>
      <c r="F5" s="134" t="s">
        <v>134</v>
      </c>
      <c r="G5" s="134" t="s">
        <v>132</v>
      </c>
      <c r="H5" s="134" t="s">
        <v>131</v>
      </c>
      <c r="I5" s="134" t="s">
        <v>132</v>
      </c>
      <c r="J5" s="134" t="s">
        <v>131</v>
      </c>
      <c r="K5" s="134" t="s">
        <v>132</v>
      </c>
      <c r="L5" s="134" t="s">
        <v>131</v>
      </c>
      <c r="M5" s="134" t="s">
        <v>132</v>
      </c>
      <c r="N5" s="134" t="s">
        <v>131</v>
      </c>
      <c r="O5" s="136" t="s">
        <v>133</v>
      </c>
      <c r="P5" s="136" t="s">
        <v>255</v>
      </c>
      <c r="Q5" s="136" t="s">
        <v>133</v>
      </c>
      <c r="R5" s="66"/>
    </row>
    <row r="6" customFormat="1" ht="17.1" customHeight="1" spans="1:18">
      <c r="A6" s="49">
        <v>3</v>
      </c>
      <c r="B6" s="65"/>
      <c r="C6" s="65"/>
      <c r="D6" s="65"/>
      <c r="E6" s="66" t="s">
        <v>136</v>
      </c>
      <c r="F6" s="123" t="s">
        <v>139</v>
      </c>
      <c r="G6" s="69" t="s">
        <v>234</v>
      </c>
      <c r="H6" s="69" t="s">
        <v>235</v>
      </c>
      <c r="I6" s="69" t="s">
        <v>256</v>
      </c>
      <c r="J6" s="69" t="s">
        <v>256</v>
      </c>
      <c r="K6" s="69" t="s">
        <v>256</v>
      </c>
      <c r="L6" s="69" t="s">
        <v>256</v>
      </c>
      <c r="M6" s="69" t="s">
        <v>256</v>
      </c>
      <c r="N6" s="69" t="s">
        <v>256</v>
      </c>
      <c r="O6" s="123" t="s">
        <v>142</v>
      </c>
      <c r="P6" s="123" t="s">
        <v>142</v>
      </c>
      <c r="Q6" s="123" t="s">
        <v>142</v>
      </c>
      <c r="R6" s="66"/>
    </row>
    <row r="7" customFormat="1" ht="17.1" customHeight="1" spans="1:18">
      <c r="A7" s="49">
        <v>4</v>
      </c>
      <c r="B7" s="65"/>
      <c r="C7" s="65"/>
      <c r="D7" s="65"/>
      <c r="E7" s="66" t="s">
        <v>149</v>
      </c>
      <c r="F7" s="70" t="s">
        <v>152</v>
      </c>
      <c r="G7" s="70" t="s">
        <v>239</v>
      </c>
      <c r="H7" s="70" t="s">
        <v>240</v>
      </c>
      <c r="I7" s="70" t="s">
        <v>257</v>
      </c>
      <c r="J7" s="70" t="s">
        <v>257</v>
      </c>
      <c r="K7" s="70" t="s">
        <v>257</v>
      </c>
      <c r="L7" s="70" t="s">
        <v>257</v>
      </c>
      <c r="M7" s="70" t="s">
        <v>257</v>
      </c>
      <c r="N7" s="70" t="s">
        <v>257</v>
      </c>
      <c r="O7" s="70" t="s">
        <v>155</v>
      </c>
      <c r="P7" s="70" t="s">
        <v>155</v>
      </c>
      <c r="Q7" s="70" t="s">
        <v>155</v>
      </c>
      <c r="R7" s="66"/>
    </row>
    <row r="8" customFormat="1" ht="17.1" customHeight="1" spans="1:18">
      <c r="A8" s="49">
        <v>5</v>
      </c>
      <c r="B8" s="65"/>
      <c r="C8" s="65"/>
      <c r="D8" s="65"/>
      <c r="E8" s="66" t="s">
        <v>162</v>
      </c>
      <c r="F8" s="69">
        <v>800</v>
      </c>
      <c r="G8" s="69">
        <v>1000</v>
      </c>
      <c r="H8" s="69">
        <v>1000</v>
      </c>
      <c r="I8" s="69">
        <v>1000</v>
      </c>
      <c r="J8" s="69">
        <v>1000</v>
      </c>
      <c r="K8" s="69">
        <v>1000</v>
      </c>
      <c r="L8" s="69">
        <v>1000</v>
      </c>
      <c r="M8" s="69">
        <v>1000</v>
      </c>
      <c r="N8" s="69">
        <v>1000</v>
      </c>
      <c r="O8" s="69">
        <v>1000</v>
      </c>
      <c r="P8" s="69">
        <v>1000</v>
      </c>
      <c r="Q8" s="69">
        <v>1000</v>
      </c>
      <c r="R8" s="66"/>
    </row>
    <row r="9" customFormat="1" ht="17.1" customHeight="1" spans="1:18">
      <c r="A9" s="49">
        <v>6</v>
      </c>
      <c r="B9" s="65"/>
      <c r="C9" s="65"/>
      <c r="D9" s="65"/>
      <c r="E9" s="66" t="s">
        <v>163</v>
      </c>
      <c r="F9" s="69">
        <v>1</v>
      </c>
      <c r="G9" s="69">
        <v>3</v>
      </c>
      <c r="H9" s="69">
        <v>3</v>
      </c>
      <c r="I9" s="69">
        <v>2.5</v>
      </c>
      <c r="J9" s="69">
        <v>2.5</v>
      </c>
      <c r="K9" s="69">
        <v>2.5</v>
      </c>
      <c r="L9" s="69">
        <v>2.5</v>
      </c>
      <c r="M9" s="69">
        <v>2.5</v>
      </c>
      <c r="N9" s="69">
        <v>2.5</v>
      </c>
      <c r="O9" s="69">
        <v>1</v>
      </c>
      <c r="P9" s="69">
        <v>1</v>
      </c>
      <c r="Q9" s="69">
        <v>1</v>
      </c>
      <c r="R9" s="66"/>
    </row>
    <row r="10" customFormat="1" ht="17.1" customHeight="1" spans="1:19">
      <c r="A10" s="49">
        <v>7</v>
      </c>
      <c r="B10" s="65"/>
      <c r="C10" s="65"/>
      <c r="D10" s="65"/>
      <c r="E10" s="66" t="s">
        <v>164</v>
      </c>
      <c r="F10" s="69">
        <v>1</v>
      </c>
      <c r="G10" s="69">
        <v>1</v>
      </c>
      <c r="H10" s="69">
        <v>3</v>
      </c>
      <c r="I10" s="69">
        <v>1</v>
      </c>
      <c r="J10" s="69">
        <v>2</v>
      </c>
      <c r="K10" s="69">
        <v>1</v>
      </c>
      <c r="L10" s="69">
        <v>2</v>
      </c>
      <c r="M10" s="69">
        <v>1</v>
      </c>
      <c r="N10" s="69">
        <v>2</v>
      </c>
      <c r="O10" s="69">
        <v>1</v>
      </c>
      <c r="P10" s="69">
        <v>1</v>
      </c>
      <c r="Q10" s="69">
        <v>1</v>
      </c>
      <c r="R10" s="66"/>
      <c r="S10">
        <f>SUM(F10:Q10)</f>
        <v>17</v>
      </c>
    </row>
    <row r="11" customFormat="1" ht="17.1" customHeight="1" spans="1:18">
      <c r="A11" s="49">
        <v>8</v>
      </c>
      <c r="B11" s="65"/>
      <c r="C11" s="65"/>
      <c r="D11" s="65"/>
      <c r="E11" s="66" t="s">
        <v>165</v>
      </c>
      <c r="F11" s="69">
        <v>1.7</v>
      </c>
      <c r="G11" s="69">
        <v>2.35</v>
      </c>
      <c r="H11" s="69">
        <v>2.35</v>
      </c>
      <c r="I11" s="69">
        <v>1.85</v>
      </c>
      <c r="J11" s="69">
        <v>1.85</v>
      </c>
      <c r="K11" s="69">
        <v>1.85</v>
      </c>
      <c r="L11" s="69">
        <v>1.85</v>
      </c>
      <c r="M11" s="69">
        <v>1.85</v>
      </c>
      <c r="N11" s="69">
        <v>1.85</v>
      </c>
      <c r="O11" s="69">
        <v>1.7</v>
      </c>
      <c r="P11" s="69">
        <v>1.7</v>
      </c>
      <c r="Q11" s="69">
        <v>1.7</v>
      </c>
      <c r="R11" s="66"/>
    </row>
    <row r="12" ht="33" spans="1:18">
      <c r="A12" s="49">
        <v>9</v>
      </c>
      <c r="B12" s="65"/>
      <c r="C12" s="65"/>
      <c r="D12" s="65"/>
      <c r="E12" s="66" t="s">
        <v>166</v>
      </c>
      <c r="F12" s="123">
        <v>8</v>
      </c>
      <c r="G12" s="69" t="s">
        <v>258</v>
      </c>
      <c r="H12" s="69" t="s">
        <v>258</v>
      </c>
      <c r="I12" s="69" t="s">
        <v>259</v>
      </c>
      <c r="J12" s="69" t="s">
        <v>259</v>
      </c>
      <c r="K12" s="69" t="s">
        <v>259</v>
      </c>
      <c r="L12" s="69" t="s">
        <v>259</v>
      </c>
      <c r="M12" s="69" t="s">
        <v>260</v>
      </c>
      <c r="N12" s="69" t="s">
        <v>260</v>
      </c>
      <c r="O12" s="123">
        <v>6.4</v>
      </c>
      <c r="P12" s="123">
        <v>5.3</v>
      </c>
      <c r="Q12" s="123">
        <v>5.2</v>
      </c>
      <c r="R12" s="66"/>
    </row>
    <row r="13" ht="23.1" customHeight="1" spans="1:18">
      <c r="A13" s="49">
        <v>10</v>
      </c>
      <c r="B13" s="72" t="s">
        <v>173</v>
      </c>
      <c r="C13" s="72"/>
      <c r="D13" s="72"/>
      <c r="E13" s="73" t="s">
        <v>173</v>
      </c>
      <c r="F13" s="74"/>
      <c r="G13" s="74"/>
      <c r="H13" s="74"/>
      <c r="I13" s="74"/>
      <c r="J13" s="74"/>
      <c r="K13" s="74"/>
      <c r="L13" s="74"/>
      <c r="M13" s="74"/>
      <c r="N13" s="74"/>
      <c r="O13" s="74"/>
      <c r="P13" s="74"/>
      <c r="Q13" s="74"/>
      <c r="R13" s="90" t="s">
        <v>174</v>
      </c>
    </row>
    <row r="14" ht="30" customHeight="1" spans="1:18">
      <c r="A14" s="49">
        <v>11</v>
      </c>
      <c r="B14" s="94" t="s">
        <v>205</v>
      </c>
      <c r="C14" s="49" t="s">
        <v>184</v>
      </c>
      <c r="D14" s="49"/>
      <c r="E14" s="49" t="s">
        <v>206</v>
      </c>
      <c r="F14" s="76"/>
      <c r="G14" s="76"/>
      <c r="H14" s="76"/>
      <c r="I14" s="76"/>
      <c r="J14" s="76"/>
      <c r="K14" s="76"/>
      <c r="L14" s="76"/>
      <c r="M14" s="76"/>
      <c r="N14" s="76"/>
      <c r="O14" s="76"/>
      <c r="P14" s="76"/>
      <c r="Q14" s="76"/>
      <c r="R14" s="90" t="s">
        <v>174</v>
      </c>
    </row>
    <row r="15" ht="30" customHeight="1" spans="1:18">
      <c r="A15" s="49">
        <v>12</v>
      </c>
      <c r="B15" s="94"/>
      <c r="C15" s="49" t="s">
        <v>188</v>
      </c>
      <c r="D15" s="49"/>
      <c r="E15" s="79" t="s">
        <v>207</v>
      </c>
      <c r="F15" s="80">
        <f t="shared" ref="F15:Q15" si="0">F14*F10</f>
        <v>0</v>
      </c>
      <c r="G15" s="80">
        <f t="shared" si="0"/>
        <v>0</v>
      </c>
      <c r="H15" s="80">
        <f t="shared" si="0"/>
        <v>0</v>
      </c>
      <c r="I15" s="80">
        <f t="shared" si="0"/>
        <v>0</v>
      </c>
      <c r="J15" s="80">
        <f t="shared" si="0"/>
        <v>0</v>
      </c>
      <c r="K15" s="80">
        <f t="shared" si="0"/>
        <v>0</v>
      </c>
      <c r="L15" s="80">
        <f t="shared" si="0"/>
        <v>0</v>
      </c>
      <c r="M15" s="80">
        <f t="shared" si="0"/>
        <v>0</v>
      </c>
      <c r="N15" s="80">
        <f t="shared" si="0"/>
        <v>0</v>
      </c>
      <c r="O15" s="80">
        <f t="shared" si="0"/>
        <v>0</v>
      </c>
      <c r="P15" s="80">
        <f t="shared" si="0"/>
        <v>0</v>
      </c>
      <c r="Q15" s="80">
        <f t="shared" si="0"/>
        <v>0</v>
      </c>
      <c r="R15" s="91"/>
    </row>
    <row r="16" ht="30" customHeight="1" spans="1:18">
      <c r="A16" s="49">
        <v>13</v>
      </c>
      <c r="B16" s="94"/>
      <c r="C16" s="49"/>
      <c r="D16" s="49"/>
      <c r="E16" s="108" t="s">
        <v>192</v>
      </c>
      <c r="F16" s="84">
        <f>SUM(F15:Q15)</f>
        <v>0</v>
      </c>
      <c r="G16" s="85"/>
      <c r="H16" s="85"/>
      <c r="I16" s="85"/>
      <c r="J16" s="85"/>
      <c r="K16" s="85"/>
      <c r="L16" s="85"/>
      <c r="M16" s="85"/>
      <c r="N16" s="85"/>
      <c r="O16" s="85"/>
      <c r="P16" s="85"/>
      <c r="Q16" s="85"/>
      <c r="R16" s="80"/>
    </row>
    <row r="17" ht="56.1" customHeight="1" spans="1:18">
      <c r="A17" s="49">
        <v>14</v>
      </c>
      <c r="B17" s="94"/>
      <c r="C17" s="49" t="s">
        <v>193</v>
      </c>
      <c r="D17" s="49"/>
      <c r="E17" s="49" t="s">
        <v>194</v>
      </c>
      <c r="F17" s="87"/>
      <c r="G17" s="87"/>
      <c r="H17" s="87"/>
      <c r="I17" s="87"/>
      <c r="J17" s="87"/>
      <c r="K17" s="87"/>
      <c r="L17" s="87"/>
      <c r="M17" s="87"/>
      <c r="N17" s="87"/>
      <c r="O17" s="87"/>
      <c r="P17" s="87"/>
      <c r="Q17" s="87"/>
      <c r="R17" s="90" t="s">
        <v>174</v>
      </c>
    </row>
    <row r="18" ht="47.1" customHeight="1" spans="1:18">
      <c r="A18" s="49">
        <v>15</v>
      </c>
      <c r="B18" s="94"/>
      <c r="C18" s="49" t="s">
        <v>195</v>
      </c>
      <c r="D18" s="49"/>
      <c r="E18" s="86" t="s">
        <v>196</v>
      </c>
      <c r="F18" s="87"/>
      <c r="G18" s="87"/>
      <c r="H18" s="87"/>
      <c r="I18" s="87"/>
      <c r="J18" s="87"/>
      <c r="K18" s="87"/>
      <c r="L18" s="87"/>
      <c r="M18" s="87"/>
      <c r="N18" s="87"/>
      <c r="O18" s="87"/>
      <c r="P18" s="87"/>
      <c r="Q18" s="87"/>
      <c r="R18" s="90" t="s">
        <v>174</v>
      </c>
    </row>
  </sheetData>
  <mergeCells count="10">
    <mergeCell ref="A2:R2"/>
    <mergeCell ref="B3:D3"/>
    <mergeCell ref="B13:D13"/>
    <mergeCell ref="C14:D14"/>
    <mergeCell ref="F16:Q16"/>
    <mergeCell ref="C17:D17"/>
    <mergeCell ref="C18:D18"/>
    <mergeCell ref="B14:B18"/>
    <mergeCell ref="B4:D12"/>
    <mergeCell ref="C15:D1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FD29"/>
  <sheetViews>
    <sheetView topLeftCell="A6" workbookViewId="0">
      <selection activeCell="I28" sqref="I28"/>
    </sheetView>
  </sheetViews>
  <sheetFormatPr defaultColWidth="9" defaultRowHeight="17.25"/>
  <cols>
    <col min="1" max="1" width="5" style="62" customWidth="1"/>
    <col min="2" max="2" width="7" style="62" customWidth="1"/>
    <col min="3" max="3" width="6.75" style="62" customWidth="1"/>
    <col min="4" max="4" width="14" style="62" customWidth="1"/>
    <col min="5" max="5" width="17.75" style="62" customWidth="1"/>
    <col min="6" max="12" width="15.75" style="62" customWidth="1"/>
    <col min="13" max="13" width="13" style="62" customWidth="1"/>
    <col min="14" max="16384" width="9" style="62"/>
  </cols>
  <sheetData>
    <row r="2" ht="27.75" spans="1:13">
      <c r="A2" s="63" t="s">
        <v>262</v>
      </c>
      <c r="B2" s="64"/>
      <c r="C2" s="64"/>
      <c r="D2" s="64"/>
      <c r="E2" s="64"/>
      <c r="F2" s="64"/>
      <c r="G2" s="64"/>
      <c r="H2" s="64"/>
      <c r="I2" s="64"/>
      <c r="J2" s="64"/>
      <c r="K2" s="64"/>
      <c r="L2" s="64"/>
      <c r="M2" s="64"/>
    </row>
    <row r="3" customFormat="1" spans="1:13">
      <c r="A3" s="65" t="s">
        <v>5</v>
      </c>
      <c r="B3" s="65" t="s">
        <v>91</v>
      </c>
      <c r="C3" s="65"/>
      <c r="D3" s="65"/>
      <c r="E3" s="66" t="s">
        <v>92</v>
      </c>
      <c r="F3" s="128" t="s">
        <v>263</v>
      </c>
      <c r="G3" s="128"/>
      <c r="H3" s="128"/>
      <c r="I3" s="128"/>
      <c r="J3" s="128"/>
      <c r="K3" s="128"/>
      <c r="L3" s="128"/>
      <c r="M3" s="66" t="s">
        <v>10</v>
      </c>
    </row>
    <row r="4" customFormat="1" spans="1:15">
      <c r="A4" s="49">
        <v>1</v>
      </c>
      <c r="B4" s="65" t="s">
        <v>101</v>
      </c>
      <c r="C4" s="65"/>
      <c r="D4" s="65"/>
      <c r="E4" s="66" t="s">
        <v>102</v>
      </c>
      <c r="F4" s="129" t="s">
        <v>264</v>
      </c>
      <c r="G4" s="129" t="s">
        <v>265</v>
      </c>
      <c r="H4" s="129" t="s">
        <v>266</v>
      </c>
      <c r="I4" s="129" t="s">
        <v>267</v>
      </c>
      <c r="J4" s="129" t="s">
        <v>268</v>
      </c>
      <c r="K4" s="129" t="s">
        <v>269</v>
      </c>
      <c r="L4" s="129" t="s">
        <v>270</v>
      </c>
      <c r="M4" s="66"/>
      <c r="O4" s="89"/>
    </row>
    <row r="5" s="61" customFormat="1" spans="1:16384">
      <c r="A5" s="49">
        <v>2</v>
      </c>
      <c r="B5" s="65"/>
      <c r="C5" s="65"/>
      <c r="D5" s="65"/>
      <c r="E5" s="66" t="s">
        <v>130</v>
      </c>
      <c r="F5" s="109" t="s">
        <v>271</v>
      </c>
      <c r="G5" s="109" t="s">
        <v>131</v>
      </c>
      <c r="H5" s="109" t="s">
        <v>131</v>
      </c>
      <c r="I5" s="109" t="s">
        <v>131</v>
      </c>
      <c r="J5" s="109" t="s">
        <v>131</v>
      </c>
      <c r="K5" s="129" t="s">
        <v>272</v>
      </c>
      <c r="L5" s="109" t="s">
        <v>131</v>
      </c>
      <c r="M5" s="66"/>
      <c r="XEW5" s="118"/>
      <c r="XEX5" s="118"/>
      <c r="XEY5" s="118"/>
      <c r="XEZ5" s="118"/>
      <c r="XFA5" s="118"/>
      <c r="XFB5" s="118"/>
      <c r="XFC5" s="118"/>
      <c r="XFD5" s="118"/>
    </row>
    <row r="6" customFormat="1" ht="16.5" spans="1:13">
      <c r="A6" s="49">
        <v>3</v>
      </c>
      <c r="B6" s="65"/>
      <c r="C6" s="65"/>
      <c r="D6" s="65"/>
      <c r="E6" s="66" t="s">
        <v>136</v>
      </c>
      <c r="F6" s="109" t="s">
        <v>273</v>
      </c>
      <c r="G6" s="109" t="s">
        <v>273</v>
      </c>
      <c r="H6" s="129" t="s">
        <v>274</v>
      </c>
      <c r="I6" s="129" t="s">
        <v>275</v>
      </c>
      <c r="J6" s="129" t="s">
        <v>276</v>
      </c>
      <c r="K6" s="129" t="s">
        <v>276</v>
      </c>
      <c r="L6" s="109" t="s">
        <v>277</v>
      </c>
      <c r="M6" s="66"/>
    </row>
    <row r="7" customFormat="1" spans="1:13">
      <c r="A7" s="49">
        <v>4</v>
      </c>
      <c r="B7" s="65"/>
      <c r="C7" s="65"/>
      <c r="D7" s="65"/>
      <c r="E7" s="66" t="s">
        <v>149</v>
      </c>
      <c r="F7" s="109">
        <v>16</v>
      </c>
      <c r="G7" s="109">
        <v>16</v>
      </c>
      <c r="H7" s="109">
        <v>14</v>
      </c>
      <c r="I7" s="109">
        <v>13</v>
      </c>
      <c r="J7" s="109">
        <v>13</v>
      </c>
      <c r="K7" s="109">
        <v>13</v>
      </c>
      <c r="L7" s="109">
        <v>3</v>
      </c>
      <c r="M7" s="66"/>
    </row>
    <row r="8" customFormat="1" spans="1:13">
      <c r="A8" s="49">
        <v>5</v>
      </c>
      <c r="B8" s="65"/>
      <c r="C8" s="65"/>
      <c r="D8" s="65"/>
      <c r="E8" s="66" t="s">
        <v>162</v>
      </c>
      <c r="F8" s="109">
        <v>1600</v>
      </c>
      <c r="G8" s="109">
        <v>1600</v>
      </c>
      <c r="H8" s="109">
        <v>1600</v>
      </c>
      <c r="I8" s="109">
        <v>1600</v>
      </c>
      <c r="J8" s="109">
        <v>1600</v>
      </c>
      <c r="K8" s="109">
        <v>1600</v>
      </c>
      <c r="L8" s="109">
        <v>1350</v>
      </c>
      <c r="M8" s="66"/>
    </row>
    <row r="9" customFormat="1" spans="1:13">
      <c r="A9" s="49">
        <v>6</v>
      </c>
      <c r="B9" s="65"/>
      <c r="C9" s="65"/>
      <c r="D9" s="65"/>
      <c r="E9" s="66" t="s">
        <v>163</v>
      </c>
      <c r="F9" s="109">
        <v>2.5</v>
      </c>
      <c r="G9" s="109">
        <v>2.5</v>
      </c>
      <c r="H9" s="109">
        <v>2.5</v>
      </c>
      <c r="I9" s="109">
        <v>2.5</v>
      </c>
      <c r="J9" s="109">
        <v>2.5</v>
      </c>
      <c r="K9" s="109">
        <v>2.5</v>
      </c>
      <c r="L9" s="131">
        <v>1.75</v>
      </c>
      <c r="M9" s="66"/>
    </row>
    <row r="10" customFormat="1" spans="1:14">
      <c r="A10" s="49">
        <v>7</v>
      </c>
      <c r="B10" s="65"/>
      <c r="C10" s="65"/>
      <c r="D10" s="65"/>
      <c r="E10" s="66" t="s">
        <v>164</v>
      </c>
      <c r="F10" s="109">
        <v>2</v>
      </c>
      <c r="G10" s="109">
        <v>2</v>
      </c>
      <c r="H10" s="69">
        <v>2</v>
      </c>
      <c r="I10" s="109">
        <v>3</v>
      </c>
      <c r="J10" s="109">
        <v>1</v>
      </c>
      <c r="K10" s="109">
        <v>1</v>
      </c>
      <c r="L10" s="109">
        <v>1</v>
      </c>
      <c r="M10" s="66"/>
      <c r="N10">
        <f>SUM(F10:L10)</f>
        <v>12</v>
      </c>
    </row>
    <row r="11" customFormat="1" spans="1:13">
      <c r="A11" s="49">
        <v>8</v>
      </c>
      <c r="B11" s="65"/>
      <c r="C11" s="65"/>
      <c r="D11" s="65"/>
      <c r="E11" s="66" t="s">
        <v>165</v>
      </c>
      <c r="F11" s="130">
        <v>2.1</v>
      </c>
      <c r="G11" s="130">
        <v>2.1</v>
      </c>
      <c r="H11" s="130">
        <v>2.1</v>
      </c>
      <c r="I11" s="130">
        <v>2.1</v>
      </c>
      <c r="J11" s="130">
        <v>2.1</v>
      </c>
      <c r="K11" s="130">
        <v>2.1</v>
      </c>
      <c r="L11" s="131">
        <v>1.8</v>
      </c>
      <c r="M11" s="66"/>
    </row>
    <row r="12" ht="33" spans="1:13">
      <c r="A12" s="49">
        <v>9</v>
      </c>
      <c r="B12" s="65"/>
      <c r="C12" s="65"/>
      <c r="D12" s="65"/>
      <c r="E12" s="66" t="s">
        <v>166</v>
      </c>
      <c r="F12" s="109">
        <v>79.25</v>
      </c>
      <c r="G12" s="109">
        <v>79.25</v>
      </c>
      <c r="H12" s="131">
        <v>69.5</v>
      </c>
      <c r="I12" s="131">
        <v>60.5</v>
      </c>
      <c r="J12" s="131">
        <v>66</v>
      </c>
      <c r="K12" s="131">
        <v>66</v>
      </c>
      <c r="L12" s="131">
        <v>14</v>
      </c>
      <c r="M12" s="66"/>
    </row>
    <row r="13" spans="1:13">
      <c r="A13" s="49">
        <v>10</v>
      </c>
      <c r="B13" s="72" t="s">
        <v>173</v>
      </c>
      <c r="C13" s="72"/>
      <c r="D13" s="72"/>
      <c r="E13" s="73" t="s">
        <v>173</v>
      </c>
      <c r="F13" s="74"/>
      <c r="G13" s="74"/>
      <c r="H13" s="74"/>
      <c r="I13" s="74"/>
      <c r="J13" s="74"/>
      <c r="K13" s="74"/>
      <c r="L13" s="74"/>
      <c r="M13" s="90" t="s">
        <v>174</v>
      </c>
    </row>
    <row r="14" ht="30" customHeight="1" spans="1:13">
      <c r="A14" s="49">
        <v>11</v>
      </c>
      <c r="B14" s="94" t="s">
        <v>175</v>
      </c>
      <c r="C14" s="49" t="s">
        <v>176</v>
      </c>
      <c r="D14" s="49"/>
      <c r="E14" s="95" t="s">
        <v>177</v>
      </c>
      <c r="F14" s="96"/>
      <c r="G14" s="96"/>
      <c r="H14" s="96"/>
      <c r="I14" s="96"/>
      <c r="J14" s="96"/>
      <c r="K14" s="96"/>
      <c r="L14" s="96"/>
      <c r="M14" s="90" t="s">
        <v>174</v>
      </c>
    </row>
    <row r="15" spans="1:13">
      <c r="A15" s="49">
        <v>12</v>
      </c>
      <c r="B15" s="94"/>
      <c r="C15" s="49" t="s">
        <v>178</v>
      </c>
      <c r="D15" s="49"/>
      <c r="E15" s="49" t="s">
        <v>179</v>
      </c>
      <c r="F15" s="96"/>
      <c r="G15" s="96"/>
      <c r="H15" s="96"/>
      <c r="I15" s="96"/>
      <c r="J15" s="96"/>
      <c r="K15" s="96"/>
      <c r="L15" s="96"/>
      <c r="M15" s="90" t="s">
        <v>174</v>
      </c>
    </row>
    <row r="16" spans="1:13">
      <c r="A16" s="49">
        <v>13</v>
      </c>
      <c r="B16" s="94"/>
      <c r="C16" s="49" t="s">
        <v>180</v>
      </c>
      <c r="D16" s="49"/>
      <c r="E16" s="49" t="s">
        <v>181</v>
      </c>
      <c r="F16" s="96"/>
      <c r="G16" s="96"/>
      <c r="H16" s="96"/>
      <c r="I16" s="96"/>
      <c r="J16" s="96"/>
      <c r="K16" s="96"/>
      <c r="L16" s="96"/>
      <c r="M16" s="90" t="s">
        <v>174</v>
      </c>
    </row>
    <row r="17" spans="1:13">
      <c r="A17" s="49">
        <v>14</v>
      </c>
      <c r="B17" s="94"/>
      <c r="C17" s="49" t="s">
        <v>182</v>
      </c>
      <c r="D17" s="49"/>
      <c r="E17" s="49" t="s">
        <v>183</v>
      </c>
      <c r="F17" s="97"/>
      <c r="G17" s="97"/>
      <c r="H17" s="97"/>
      <c r="I17" s="97"/>
      <c r="J17" s="97"/>
      <c r="K17" s="97"/>
      <c r="L17" s="97"/>
      <c r="M17" s="90" t="s">
        <v>174</v>
      </c>
    </row>
    <row r="18" spans="1:13">
      <c r="A18" s="49">
        <v>15</v>
      </c>
      <c r="B18" s="94"/>
      <c r="C18" s="49" t="s">
        <v>184</v>
      </c>
      <c r="D18" s="49"/>
      <c r="E18" s="51" t="s">
        <v>185</v>
      </c>
      <c r="F18" s="52">
        <f t="shared" ref="F18:K18" si="0">F14+F16+F29</f>
        <v>0</v>
      </c>
      <c r="G18" s="52">
        <f t="shared" si="0"/>
        <v>0</v>
      </c>
      <c r="H18" s="52">
        <f t="shared" si="0"/>
        <v>0</v>
      </c>
      <c r="I18" s="52">
        <f t="shared" si="0"/>
        <v>0</v>
      </c>
      <c r="J18" s="52">
        <f t="shared" si="0"/>
        <v>0</v>
      </c>
      <c r="K18" s="52">
        <f t="shared" si="0"/>
        <v>0</v>
      </c>
      <c r="L18" s="52">
        <f>L14+L16</f>
        <v>0</v>
      </c>
      <c r="M18" s="52"/>
    </row>
    <row r="19" spans="1:13">
      <c r="A19" s="49">
        <v>16</v>
      </c>
      <c r="B19" s="94"/>
      <c r="C19" s="49"/>
      <c r="D19" s="49"/>
      <c r="E19" s="51" t="s">
        <v>179</v>
      </c>
      <c r="F19" s="52">
        <f t="shared" ref="F19:L19" si="1">F15</f>
        <v>0</v>
      </c>
      <c r="G19" s="52">
        <f t="shared" si="1"/>
        <v>0</v>
      </c>
      <c r="H19" s="52">
        <f t="shared" si="1"/>
        <v>0</v>
      </c>
      <c r="I19" s="52">
        <f t="shared" si="1"/>
        <v>0</v>
      </c>
      <c r="J19" s="52">
        <f t="shared" si="1"/>
        <v>0</v>
      </c>
      <c r="K19" s="52">
        <f t="shared" si="1"/>
        <v>0</v>
      </c>
      <c r="L19" s="52">
        <f t="shared" si="1"/>
        <v>0</v>
      </c>
      <c r="M19" s="52"/>
    </row>
    <row r="20" spans="1:13">
      <c r="A20" s="49">
        <v>17</v>
      </c>
      <c r="B20" s="94"/>
      <c r="C20" s="49"/>
      <c r="D20" s="49"/>
      <c r="E20" s="55" t="s">
        <v>186</v>
      </c>
      <c r="F20" s="52">
        <f t="shared" ref="F20:L20" si="2">F17</f>
        <v>0</v>
      </c>
      <c r="G20" s="52">
        <f t="shared" si="2"/>
        <v>0</v>
      </c>
      <c r="H20" s="52">
        <f t="shared" si="2"/>
        <v>0</v>
      </c>
      <c r="I20" s="52">
        <f t="shared" si="2"/>
        <v>0</v>
      </c>
      <c r="J20" s="52">
        <f t="shared" si="2"/>
        <v>0</v>
      </c>
      <c r="K20" s="52">
        <f t="shared" si="2"/>
        <v>0</v>
      </c>
      <c r="L20" s="52">
        <f t="shared" si="2"/>
        <v>0</v>
      </c>
      <c r="M20" s="52"/>
    </row>
    <row r="21" spans="1:13">
      <c r="A21" s="49">
        <v>18</v>
      </c>
      <c r="B21" s="94"/>
      <c r="C21" s="49"/>
      <c r="D21" s="49"/>
      <c r="E21" s="98" t="s">
        <v>187</v>
      </c>
      <c r="F21" s="80">
        <f t="shared" ref="F21:L21" si="3">SUM(F18:F20)</f>
        <v>0</v>
      </c>
      <c r="G21" s="80">
        <f t="shared" si="3"/>
        <v>0</v>
      </c>
      <c r="H21" s="80">
        <f t="shared" si="3"/>
        <v>0</v>
      </c>
      <c r="I21" s="80">
        <f t="shared" si="3"/>
        <v>0</v>
      </c>
      <c r="J21" s="80">
        <f t="shared" si="3"/>
        <v>0</v>
      </c>
      <c r="K21" s="80">
        <f t="shared" si="3"/>
        <v>0</v>
      </c>
      <c r="L21" s="80">
        <f t="shared" si="3"/>
        <v>0</v>
      </c>
      <c r="M21" s="80"/>
    </row>
    <row r="22" spans="1:13">
      <c r="A22" s="49">
        <v>19</v>
      </c>
      <c r="B22" s="94"/>
      <c r="C22" s="49" t="s">
        <v>188</v>
      </c>
      <c r="D22" s="49"/>
      <c r="E22" s="99" t="s">
        <v>189</v>
      </c>
      <c r="F22" s="100">
        <f t="shared" ref="F22:L22" si="4">F18*F10</f>
        <v>0</v>
      </c>
      <c r="G22" s="100">
        <f t="shared" si="4"/>
        <v>0</v>
      </c>
      <c r="H22" s="100">
        <f t="shared" si="4"/>
        <v>0</v>
      </c>
      <c r="I22" s="100">
        <f t="shared" si="4"/>
        <v>0</v>
      </c>
      <c r="J22" s="100">
        <f t="shared" si="4"/>
        <v>0</v>
      </c>
      <c r="K22" s="100">
        <f t="shared" si="4"/>
        <v>0</v>
      </c>
      <c r="L22" s="100">
        <f t="shared" si="4"/>
        <v>0</v>
      </c>
      <c r="M22" s="100"/>
    </row>
    <row r="23" spans="1:13">
      <c r="A23" s="49">
        <v>20</v>
      </c>
      <c r="B23" s="94"/>
      <c r="C23" s="49"/>
      <c r="D23" s="49"/>
      <c r="E23" s="99" t="s">
        <v>190</v>
      </c>
      <c r="F23" s="100">
        <f t="shared" ref="F23:L23" si="5">F19*F10</f>
        <v>0</v>
      </c>
      <c r="G23" s="100">
        <f t="shared" si="5"/>
        <v>0</v>
      </c>
      <c r="H23" s="100">
        <f t="shared" si="5"/>
        <v>0</v>
      </c>
      <c r="I23" s="100">
        <f t="shared" si="5"/>
        <v>0</v>
      </c>
      <c r="J23" s="100">
        <f t="shared" si="5"/>
        <v>0</v>
      </c>
      <c r="K23" s="100">
        <f t="shared" si="5"/>
        <v>0</v>
      </c>
      <c r="L23" s="100">
        <f t="shared" si="5"/>
        <v>0</v>
      </c>
      <c r="M23" s="100"/>
    </row>
    <row r="24" spans="1:13">
      <c r="A24" s="49">
        <v>21</v>
      </c>
      <c r="B24" s="94"/>
      <c r="C24" s="49"/>
      <c r="D24" s="49"/>
      <c r="E24" s="99" t="s">
        <v>191</v>
      </c>
      <c r="F24" s="100">
        <f t="shared" ref="F24:L24" si="6">F20*F10</f>
        <v>0</v>
      </c>
      <c r="G24" s="100">
        <f t="shared" si="6"/>
        <v>0</v>
      </c>
      <c r="H24" s="100">
        <f t="shared" si="6"/>
        <v>0</v>
      </c>
      <c r="I24" s="100">
        <f t="shared" si="6"/>
        <v>0</v>
      </c>
      <c r="J24" s="100">
        <f t="shared" si="6"/>
        <v>0</v>
      </c>
      <c r="K24" s="100">
        <f t="shared" si="6"/>
        <v>0</v>
      </c>
      <c r="L24" s="100">
        <f t="shared" si="6"/>
        <v>0</v>
      </c>
      <c r="M24" s="100"/>
    </row>
    <row r="25" spans="1:13">
      <c r="A25" s="49">
        <v>22</v>
      </c>
      <c r="B25" s="94"/>
      <c r="C25" s="49"/>
      <c r="D25" s="49"/>
      <c r="E25" s="98" t="s">
        <v>187</v>
      </c>
      <c r="F25" s="80">
        <f t="shared" ref="F25:L25" si="7">SUM(F22:F24)</f>
        <v>0</v>
      </c>
      <c r="G25" s="80">
        <f t="shared" si="7"/>
        <v>0</v>
      </c>
      <c r="H25" s="80">
        <f t="shared" si="7"/>
        <v>0</v>
      </c>
      <c r="I25" s="80">
        <f t="shared" si="7"/>
        <v>0</v>
      </c>
      <c r="J25" s="80">
        <f t="shared" si="7"/>
        <v>0</v>
      </c>
      <c r="K25" s="80">
        <f t="shared" si="7"/>
        <v>0</v>
      </c>
      <c r="L25" s="80">
        <f t="shared" si="7"/>
        <v>0</v>
      </c>
      <c r="M25" s="80"/>
    </row>
    <row r="26" ht="18.95" customHeight="1" spans="1:13">
      <c r="A26" s="49">
        <v>23</v>
      </c>
      <c r="B26" s="94"/>
      <c r="C26" s="49"/>
      <c r="D26" s="49"/>
      <c r="E26" s="98" t="s">
        <v>192</v>
      </c>
      <c r="F26" s="80">
        <f>SUM(F25:L25)</f>
        <v>0</v>
      </c>
      <c r="G26" s="80"/>
      <c r="H26" s="80"/>
      <c r="I26" s="80"/>
      <c r="J26" s="80"/>
      <c r="K26" s="80"/>
      <c r="L26" s="80"/>
      <c r="M26" s="80"/>
    </row>
    <row r="27" ht="36.95" customHeight="1" spans="1:13">
      <c r="A27" s="49">
        <v>24</v>
      </c>
      <c r="B27" s="94"/>
      <c r="C27" s="49" t="s">
        <v>193</v>
      </c>
      <c r="D27" s="49"/>
      <c r="E27" s="86" t="s">
        <v>194</v>
      </c>
      <c r="F27" s="87"/>
      <c r="G27" s="87"/>
      <c r="H27" s="87"/>
      <c r="I27" s="87"/>
      <c r="J27" s="87"/>
      <c r="K27" s="87"/>
      <c r="L27" s="87"/>
      <c r="M27" s="90" t="s">
        <v>174</v>
      </c>
    </row>
    <row r="28" ht="36.95" customHeight="1" spans="1:13">
      <c r="A28" s="49">
        <v>25</v>
      </c>
      <c r="B28" s="94"/>
      <c r="C28" s="49" t="s">
        <v>195</v>
      </c>
      <c r="D28" s="49"/>
      <c r="E28" s="86" t="s">
        <v>196</v>
      </c>
      <c r="F28" s="87"/>
      <c r="G28" s="87"/>
      <c r="H28" s="87"/>
      <c r="I28" s="87"/>
      <c r="J28" s="87"/>
      <c r="K28" s="87"/>
      <c r="L28" s="87"/>
      <c r="M28" s="90" t="s">
        <v>174</v>
      </c>
    </row>
    <row r="29" spans="1:13">
      <c r="A29" s="49">
        <v>26</v>
      </c>
      <c r="B29" s="94"/>
      <c r="C29" s="49" t="s">
        <v>197</v>
      </c>
      <c r="D29" s="49"/>
      <c r="E29" s="86" t="s">
        <v>198</v>
      </c>
      <c r="F29" s="87"/>
      <c r="G29" s="87"/>
      <c r="H29" s="87"/>
      <c r="I29" s="87"/>
      <c r="J29" s="87"/>
      <c r="K29" s="87"/>
      <c r="L29" s="120" t="s">
        <v>199</v>
      </c>
      <c r="M29" s="90" t="s">
        <v>174</v>
      </c>
    </row>
  </sheetData>
  <mergeCells count="16">
    <mergeCell ref="A2:M2"/>
    <mergeCell ref="B3:D3"/>
    <mergeCell ref="F3:L3"/>
    <mergeCell ref="B13:D13"/>
    <mergeCell ref="C14:D14"/>
    <mergeCell ref="C15:D15"/>
    <mergeCell ref="C16:D16"/>
    <mergeCell ref="C17:D17"/>
    <mergeCell ref="F26:L26"/>
    <mergeCell ref="C27:D27"/>
    <mergeCell ref="C28:D28"/>
    <mergeCell ref="C29:D29"/>
    <mergeCell ref="B14:B29"/>
    <mergeCell ref="B4:D12"/>
    <mergeCell ref="C18:D21"/>
    <mergeCell ref="C22:D2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FD18"/>
  <sheetViews>
    <sheetView workbookViewId="0">
      <selection activeCell="K17" sqref="K17"/>
    </sheetView>
  </sheetViews>
  <sheetFormatPr defaultColWidth="9" defaultRowHeight="17.25"/>
  <cols>
    <col min="1" max="1" width="5" style="62" customWidth="1"/>
    <col min="2" max="2" width="6.375" style="62" customWidth="1"/>
    <col min="3" max="3" width="6.75" style="62" customWidth="1"/>
    <col min="4" max="4" width="14.125" style="62" customWidth="1"/>
    <col min="5" max="5" width="16" style="62" customWidth="1"/>
    <col min="6" max="12" width="13.375" style="62" customWidth="1"/>
    <col min="13" max="13" width="10.375" style="62" customWidth="1"/>
    <col min="14" max="16384" width="9" style="62"/>
  </cols>
  <sheetData>
    <row r="2" ht="27.75" spans="1:13">
      <c r="A2" s="63" t="s">
        <v>278</v>
      </c>
      <c r="B2" s="64"/>
      <c r="C2" s="64"/>
      <c r="D2" s="64"/>
      <c r="E2" s="64"/>
      <c r="F2" s="64"/>
      <c r="G2" s="64"/>
      <c r="H2" s="64"/>
      <c r="I2" s="64"/>
      <c r="J2" s="64"/>
      <c r="K2" s="64"/>
      <c r="L2" s="64"/>
      <c r="M2" s="64"/>
    </row>
    <row r="3" ht="21.95" customHeight="1" spans="1:13">
      <c r="A3" s="65" t="s">
        <v>5</v>
      </c>
      <c r="B3" s="65" t="s">
        <v>91</v>
      </c>
      <c r="C3" s="65"/>
      <c r="D3" s="65"/>
      <c r="E3" s="66" t="s">
        <v>92</v>
      </c>
      <c r="F3" s="128" t="s">
        <v>263</v>
      </c>
      <c r="G3" s="128"/>
      <c r="H3" s="128"/>
      <c r="I3" s="128"/>
      <c r="J3" s="128"/>
      <c r="K3" s="128"/>
      <c r="L3" s="128"/>
      <c r="M3" s="66" t="s">
        <v>10</v>
      </c>
    </row>
    <row r="4" ht="42" customHeight="1" spans="1:15">
      <c r="A4" s="49">
        <v>1</v>
      </c>
      <c r="B4" s="65" t="s">
        <v>101</v>
      </c>
      <c r="C4" s="65"/>
      <c r="D4" s="65"/>
      <c r="E4" s="66" t="s">
        <v>102</v>
      </c>
      <c r="F4" s="129" t="s">
        <v>264</v>
      </c>
      <c r="G4" s="129" t="s">
        <v>265</v>
      </c>
      <c r="H4" s="129" t="s">
        <v>266</v>
      </c>
      <c r="I4" s="129" t="s">
        <v>267</v>
      </c>
      <c r="J4" s="129" t="s">
        <v>268</v>
      </c>
      <c r="K4" s="129" t="s">
        <v>269</v>
      </c>
      <c r="L4" s="129" t="s">
        <v>270</v>
      </c>
      <c r="M4" s="66"/>
      <c r="O4" s="89"/>
    </row>
    <row r="5" s="61" customFormat="1" ht="33" spans="1:16384">
      <c r="A5" s="49">
        <v>2</v>
      </c>
      <c r="B5" s="65"/>
      <c r="C5" s="65"/>
      <c r="D5" s="65"/>
      <c r="E5" s="66" t="s">
        <v>130</v>
      </c>
      <c r="F5" s="109" t="s">
        <v>271</v>
      </c>
      <c r="G5" s="109" t="s">
        <v>131</v>
      </c>
      <c r="H5" s="109" t="s">
        <v>131</v>
      </c>
      <c r="I5" s="109" t="s">
        <v>131</v>
      </c>
      <c r="J5" s="109" t="s">
        <v>131</v>
      </c>
      <c r="K5" s="129" t="s">
        <v>272</v>
      </c>
      <c r="L5" s="109" t="s">
        <v>131</v>
      </c>
      <c r="M5" s="66"/>
      <c r="XEW5" s="118"/>
      <c r="XEX5" s="118"/>
      <c r="XEY5" s="118"/>
      <c r="XEZ5" s="118"/>
      <c r="XFA5" s="118"/>
      <c r="XFB5" s="118"/>
      <c r="XFC5" s="118"/>
      <c r="XFD5" s="118"/>
    </row>
    <row r="6" customFormat="1" ht="17.1" customHeight="1" spans="1:13">
      <c r="A6" s="49">
        <v>3</v>
      </c>
      <c r="B6" s="65"/>
      <c r="C6" s="65"/>
      <c r="D6" s="65"/>
      <c r="E6" s="66" t="s">
        <v>136</v>
      </c>
      <c r="F6" s="109" t="s">
        <v>273</v>
      </c>
      <c r="G6" s="109" t="s">
        <v>273</v>
      </c>
      <c r="H6" s="129" t="s">
        <v>274</v>
      </c>
      <c r="I6" s="129" t="s">
        <v>275</v>
      </c>
      <c r="J6" s="129" t="s">
        <v>276</v>
      </c>
      <c r="K6" s="129" t="s">
        <v>276</v>
      </c>
      <c r="L6" s="109" t="s">
        <v>277</v>
      </c>
      <c r="M6" s="66"/>
    </row>
    <row r="7" customFormat="1" ht="17.1" customHeight="1" spans="1:13">
      <c r="A7" s="49">
        <v>4</v>
      </c>
      <c r="B7" s="65"/>
      <c r="C7" s="65"/>
      <c r="D7" s="65"/>
      <c r="E7" s="66" t="s">
        <v>149</v>
      </c>
      <c r="F7" s="109">
        <v>16</v>
      </c>
      <c r="G7" s="109">
        <v>16</v>
      </c>
      <c r="H7" s="109">
        <v>14</v>
      </c>
      <c r="I7" s="109">
        <v>13</v>
      </c>
      <c r="J7" s="109">
        <v>13</v>
      </c>
      <c r="K7" s="109">
        <v>13</v>
      </c>
      <c r="L7" s="109">
        <v>3</v>
      </c>
      <c r="M7" s="66"/>
    </row>
    <row r="8" customFormat="1" ht="17.1" customHeight="1" spans="1:13">
      <c r="A8" s="49">
        <v>5</v>
      </c>
      <c r="B8" s="65"/>
      <c r="C8" s="65"/>
      <c r="D8" s="65"/>
      <c r="E8" s="66" t="s">
        <v>162</v>
      </c>
      <c r="F8" s="109">
        <v>1600</v>
      </c>
      <c r="G8" s="109">
        <v>1600</v>
      </c>
      <c r="H8" s="109">
        <v>1600</v>
      </c>
      <c r="I8" s="109">
        <v>1600</v>
      </c>
      <c r="J8" s="109">
        <v>1600</v>
      </c>
      <c r="K8" s="109">
        <v>1600</v>
      </c>
      <c r="L8" s="109">
        <v>1350</v>
      </c>
      <c r="M8" s="66"/>
    </row>
    <row r="9" customFormat="1" ht="17.1" customHeight="1" spans="1:13">
      <c r="A9" s="49">
        <v>6</v>
      </c>
      <c r="B9" s="65"/>
      <c r="C9" s="65"/>
      <c r="D9" s="65"/>
      <c r="E9" s="66" t="s">
        <v>163</v>
      </c>
      <c r="F9" s="109">
        <v>2.5</v>
      </c>
      <c r="G9" s="109">
        <v>2.5</v>
      </c>
      <c r="H9" s="109">
        <v>2.5</v>
      </c>
      <c r="I9" s="109">
        <v>2.5</v>
      </c>
      <c r="J9" s="109">
        <v>2.5</v>
      </c>
      <c r="K9" s="109">
        <v>2.5</v>
      </c>
      <c r="L9" s="131">
        <v>1.75</v>
      </c>
      <c r="M9" s="66"/>
    </row>
    <row r="10" customFormat="1" ht="17.1" customHeight="1" spans="1:14">
      <c r="A10" s="49">
        <v>7</v>
      </c>
      <c r="B10" s="65"/>
      <c r="C10" s="65"/>
      <c r="D10" s="65"/>
      <c r="E10" s="66" t="s">
        <v>164</v>
      </c>
      <c r="F10" s="109">
        <v>2</v>
      </c>
      <c r="G10" s="109">
        <v>2</v>
      </c>
      <c r="H10" s="69">
        <v>2</v>
      </c>
      <c r="I10" s="109">
        <v>3</v>
      </c>
      <c r="J10" s="109">
        <v>1</v>
      </c>
      <c r="K10" s="109">
        <v>1</v>
      </c>
      <c r="L10" s="109">
        <v>1</v>
      </c>
      <c r="M10" s="66"/>
      <c r="N10">
        <f>SUM(F10:L10)</f>
        <v>12</v>
      </c>
    </row>
    <row r="11" customFormat="1" ht="17.1" customHeight="1" spans="1:13">
      <c r="A11" s="49">
        <v>8</v>
      </c>
      <c r="B11" s="65"/>
      <c r="C11" s="65"/>
      <c r="D11" s="65"/>
      <c r="E11" s="66" t="s">
        <v>165</v>
      </c>
      <c r="F11" s="130">
        <v>2.1</v>
      </c>
      <c r="G11" s="130">
        <v>2.1</v>
      </c>
      <c r="H11" s="130">
        <v>2.1</v>
      </c>
      <c r="I11" s="130">
        <v>2.1</v>
      </c>
      <c r="J11" s="130">
        <v>2.1</v>
      </c>
      <c r="K11" s="130">
        <v>2.1</v>
      </c>
      <c r="L11" s="131">
        <v>1.8</v>
      </c>
      <c r="M11" s="66"/>
    </row>
    <row r="12" ht="33" spans="1:13">
      <c r="A12" s="49">
        <v>9</v>
      </c>
      <c r="B12" s="65"/>
      <c r="C12" s="65"/>
      <c r="D12" s="65"/>
      <c r="E12" s="66" t="s">
        <v>166</v>
      </c>
      <c r="F12" s="109">
        <v>79.25</v>
      </c>
      <c r="G12" s="109">
        <v>79.25</v>
      </c>
      <c r="H12" s="131">
        <v>69.5</v>
      </c>
      <c r="I12" s="131">
        <v>60.5</v>
      </c>
      <c r="J12" s="131">
        <v>66</v>
      </c>
      <c r="K12" s="131">
        <v>66</v>
      </c>
      <c r="L12" s="131">
        <v>14</v>
      </c>
      <c r="M12" s="66"/>
    </row>
    <row r="13" ht="23.1" customHeight="1" spans="1:13">
      <c r="A13" s="49">
        <v>10</v>
      </c>
      <c r="B13" s="72" t="s">
        <v>173</v>
      </c>
      <c r="C13" s="72"/>
      <c r="D13" s="72"/>
      <c r="E13" s="73" t="s">
        <v>173</v>
      </c>
      <c r="F13" s="74"/>
      <c r="G13" s="74"/>
      <c r="H13" s="74"/>
      <c r="I13" s="74"/>
      <c r="J13" s="74"/>
      <c r="K13" s="74"/>
      <c r="L13" s="74"/>
      <c r="M13" s="90" t="s">
        <v>174</v>
      </c>
    </row>
    <row r="14" ht="30" customHeight="1" spans="1:13">
      <c r="A14" s="49">
        <v>11</v>
      </c>
      <c r="B14" s="75" t="s">
        <v>205</v>
      </c>
      <c r="C14" s="49" t="s">
        <v>184</v>
      </c>
      <c r="D14" s="49"/>
      <c r="E14" s="49" t="s">
        <v>206</v>
      </c>
      <c r="F14" s="76"/>
      <c r="G14" s="76"/>
      <c r="H14" s="76"/>
      <c r="I14" s="76"/>
      <c r="J14" s="76"/>
      <c r="K14" s="76"/>
      <c r="L14" s="76"/>
      <c r="M14" s="90" t="s">
        <v>174</v>
      </c>
    </row>
    <row r="15" ht="30" customHeight="1" spans="1:13">
      <c r="A15" s="49">
        <v>12</v>
      </c>
      <c r="B15" s="75"/>
      <c r="C15" s="77" t="s">
        <v>188</v>
      </c>
      <c r="D15" s="78"/>
      <c r="E15" s="79" t="s">
        <v>207</v>
      </c>
      <c r="F15" s="80">
        <f t="shared" ref="F15:L15" si="0">F14*F10</f>
        <v>0</v>
      </c>
      <c r="G15" s="80">
        <f t="shared" si="0"/>
        <v>0</v>
      </c>
      <c r="H15" s="80">
        <f t="shared" si="0"/>
        <v>0</v>
      </c>
      <c r="I15" s="80">
        <f t="shared" si="0"/>
        <v>0</v>
      </c>
      <c r="J15" s="80">
        <f t="shared" si="0"/>
        <v>0</v>
      </c>
      <c r="K15" s="80">
        <f t="shared" si="0"/>
        <v>0</v>
      </c>
      <c r="L15" s="80">
        <f t="shared" si="0"/>
        <v>0</v>
      </c>
      <c r="M15" s="91"/>
    </row>
    <row r="16" ht="30" customHeight="1" spans="1:13">
      <c r="A16" s="49">
        <v>13</v>
      </c>
      <c r="B16" s="75"/>
      <c r="C16" s="81"/>
      <c r="D16" s="82"/>
      <c r="E16" s="83" t="s">
        <v>192</v>
      </c>
      <c r="F16" s="84">
        <f>SUM(F15:L15)</f>
        <v>0</v>
      </c>
      <c r="G16" s="85"/>
      <c r="H16" s="85"/>
      <c r="I16" s="85"/>
      <c r="J16" s="85"/>
      <c r="K16" s="85"/>
      <c r="L16" s="85"/>
      <c r="M16" s="80"/>
    </row>
    <row r="17" ht="56.1" customHeight="1" spans="1:13">
      <c r="A17" s="49">
        <v>14</v>
      </c>
      <c r="B17" s="75"/>
      <c r="C17" s="49" t="s">
        <v>193</v>
      </c>
      <c r="D17" s="49"/>
      <c r="E17" s="86" t="s">
        <v>194</v>
      </c>
      <c r="F17" s="87"/>
      <c r="G17" s="87"/>
      <c r="H17" s="87"/>
      <c r="I17" s="87"/>
      <c r="J17" s="87"/>
      <c r="K17" s="87"/>
      <c r="L17" s="87"/>
      <c r="M17" s="90" t="s">
        <v>174</v>
      </c>
    </row>
    <row r="18" ht="47.1" customHeight="1" spans="1:13">
      <c r="A18" s="49">
        <v>15</v>
      </c>
      <c r="B18" s="88"/>
      <c r="C18" s="49" t="s">
        <v>195</v>
      </c>
      <c r="D18" s="49"/>
      <c r="E18" s="86" t="s">
        <v>196</v>
      </c>
      <c r="F18" s="87"/>
      <c r="G18" s="87"/>
      <c r="H18" s="87"/>
      <c r="I18" s="87"/>
      <c r="J18" s="87"/>
      <c r="K18" s="87"/>
      <c r="L18" s="120"/>
      <c r="M18" s="90" t="s">
        <v>174</v>
      </c>
    </row>
  </sheetData>
  <mergeCells count="11">
    <mergeCell ref="A2:M2"/>
    <mergeCell ref="B3:D3"/>
    <mergeCell ref="F3:L3"/>
    <mergeCell ref="B13:D13"/>
    <mergeCell ref="C14:D14"/>
    <mergeCell ref="F16:L16"/>
    <mergeCell ref="C17:D17"/>
    <mergeCell ref="C18:D18"/>
    <mergeCell ref="B14:B18"/>
    <mergeCell ref="B4:D12"/>
    <mergeCell ref="C15:D1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E29"/>
  <sheetViews>
    <sheetView zoomScale="85" zoomScaleNormal="85" topLeftCell="M13" workbookViewId="0">
      <selection activeCell="F26" sqref="F26:AB26"/>
    </sheetView>
  </sheetViews>
  <sheetFormatPr defaultColWidth="9" defaultRowHeight="14.25"/>
  <cols>
    <col min="1" max="1" width="5" customWidth="1"/>
    <col min="2" max="2" width="7" customWidth="1"/>
    <col min="3" max="3" width="6.75" customWidth="1"/>
    <col min="4" max="4" width="14" customWidth="1"/>
    <col min="5" max="5" width="17.75" customWidth="1"/>
    <col min="6" max="28" width="15.75" customWidth="1"/>
    <col min="29" max="29" width="13" customWidth="1"/>
  </cols>
  <sheetData>
    <row r="2" customFormat="1" ht="27.75" spans="1:29">
      <c r="A2" s="63" t="s">
        <v>279</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row>
    <row r="3" customFormat="1" ht="17.25" spans="1:29">
      <c r="A3" s="65" t="s">
        <v>5</v>
      </c>
      <c r="B3" s="65" t="s">
        <v>91</v>
      </c>
      <c r="C3" s="65"/>
      <c r="D3" s="65"/>
      <c r="E3" s="66" t="s">
        <v>92</v>
      </c>
      <c r="F3" s="123" t="s">
        <v>280</v>
      </c>
      <c r="G3" s="123"/>
      <c r="H3" s="123"/>
      <c r="I3" s="123"/>
      <c r="J3" s="123"/>
      <c r="K3" s="123"/>
      <c r="L3" s="123"/>
      <c r="M3" s="126" t="s">
        <v>281</v>
      </c>
      <c r="N3" s="126"/>
      <c r="O3" s="126"/>
      <c r="P3" s="126"/>
      <c r="Q3" s="126"/>
      <c r="R3" s="126"/>
      <c r="S3" s="126"/>
      <c r="T3" s="123" t="s">
        <v>282</v>
      </c>
      <c r="U3" s="123"/>
      <c r="V3" s="123"/>
      <c r="W3" s="123"/>
      <c r="X3" s="123"/>
      <c r="Y3" s="123" t="s">
        <v>283</v>
      </c>
      <c r="Z3" s="123" t="s">
        <v>209</v>
      </c>
      <c r="AA3" s="126" t="s">
        <v>210</v>
      </c>
      <c r="AB3" s="123" t="s">
        <v>97</v>
      </c>
      <c r="AC3" s="66" t="s">
        <v>10</v>
      </c>
    </row>
    <row r="4" customFormat="1" ht="17.25" spans="1:31">
      <c r="A4" s="49">
        <v>1</v>
      </c>
      <c r="B4" s="65" t="s">
        <v>101</v>
      </c>
      <c r="C4" s="65"/>
      <c r="D4" s="65"/>
      <c r="E4" s="66" t="s">
        <v>102</v>
      </c>
      <c r="F4" s="69" t="s">
        <v>284</v>
      </c>
      <c r="G4" s="69" t="s">
        <v>285</v>
      </c>
      <c r="H4" s="69" t="s">
        <v>286</v>
      </c>
      <c r="I4" s="69" t="s">
        <v>287</v>
      </c>
      <c r="J4" s="69" t="s">
        <v>288</v>
      </c>
      <c r="K4" s="69" t="s">
        <v>289</v>
      </c>
      <c r="L4" s="69" t="s">
        <v>290</v>
      </c>
      <c r="M4" s="69" t="s">
        <v>291</v>
      </c>
      <c r="N4" s="69" t="s">
        <v>292</v>
      </c>
      <c r="O4" s="69" t="s">
        <v>293</v>
      </c>
      <c r="P4" s="69" t="s">
        <v>294</v>
      </c>
      <c r="Q4" s="69" t="s">
        <v>295</v>
      </c>
      <c r="R4" s="69" t="s">
        <v>296</v>
      </c>
      <c r="S4" s="69" t="s">
        <v>297</v>
      </c>
      <c r="T4" s="69" t="s">
        <v>298</v>
      </c>
      <c r="U4" s="69" t="s">
        <v>299</v>
      </c>
      <c r="V4" s="69" t="s">
        <v>300</v>
      </c>
      <c r="W4" s="69" t="s">
        <v>301</v>
      </c>
      <c r="X4" s="69" t="s">
        <v>302</v>
      </c>
      <c r="Y4" s="69" t="s">
        <v>303</v>
      </c>
      <c r="Z4" s="69" t="s">
        <v>304</v>
      </c>
      <c r="AA4" s="69" t="s">
        <v>305</v>
      </c>
      <c r="AB4" s="127" t="s">
        <v>306</v>
      </c>
      <c r="AC4" s="66"/>
      <c r="AE4" s="89"/>
    </row>
    <row r="5" s="61" customFormat="1" ht="33" spans="1:29">
      <c r="A5" s="49">
        <v>2</v>
      </c>
      <c r="B5" s="65"/>
      <c r="C5" s="65"/>
      <c r="D5" s="65"/>
      <c r="E5" s="66" t="s">
        <v>130</v>
      </c>
      <c r="F5" s="69" t="s">
        <v>131</v>
      </c>
      <c r="G5" s="69" t="s">
        <v>131</v>
      </c>
      <c r="H5" s="69" t="s">
        <v>131</v>
      </c>
      <c r="I5" s="69" t="s">
        <v>131</v>
      </c>
      <c r="J5" s="69" t="s">
        <v>307</v>
      </c>
      <c r="K5" s="69" t="s">
        <v>131</v>
      </c>
      <c r="L5" s="69" t="s">
        <v>131</v>
      </c>
      <c r="M5" s="69" t="s">
        <v>307</v>
      </c>
      <c r="N5" s="69" t="s">
        <v>131</v>
      </c>
      <c r="O5" s="69" t="s">
        <v>131</v>
      </c>
      <c r="P5" s="69" t="s">
        <v>131</v>
      </c>
      <c r="Q5" s="69" t="s">
        <v>131</v>
      </c>
      <c r="R5" s="69" t="s">
        <v>131</v>
      </c>
      <c r="S5" s="69" t="s">
        <v>308</v>
      </c>
      <c r="T5" s="69" t="s">
        <v>131</v>
      </c>
      <c r="U5" s="69" t="s">
        <v>309</v>
      </c>
      <c r="V5" s="69" t="s">
        <v>131</v>
      </c>
      <c r="W5" s="69" t="s">
        <v>310</v>
      </c>
      <c r="X5" s="69" t="s">
        <v>131</v>
      </c>
      <c r="Y5" s="69" t="s">
        <v>271</v>
      </c>
      <c r="Z5" s="69" t="s">
        <v>311</v>
      </c>
      <c r="AA5" s="69" t="s">
        <v>311</v>
      </c>
      <c r="AB5" s="69" t="s">
        <v>311</v>
      </c>
      <c r="AC5" s="66"/>
    </row>
    <row r="6" customFormat="1" ht="16.5" spans="1:29">
      <c r="A6" s="49">
        <v>3</v>
      </c>
      <c r="B6" s="65"/>
      <c r="C6" s="65"/>
      <c r="D6" s="65"/>
      <c r="E6" s="66" t="s">
        <v>136</v>
      </c>
      <c r="F6" s="69" t="s">
        <v>312</v>
      </c>
      <c r="G6" s="69" t="s">
        <v>313</v>
      </c>
      <c r="H6" s="69" t="s">
        <v>314</v>
      </c>
      <c r="I6" s="69" t="s">
        <v>315</v>
      </c>
      <c r="J6" s="69" t="s">
        <v>315</v>
      </c>
      <c r="K6" s="69" t="s">
        <v>315</v>
      </c>
      <c r="L6" s="69" t="s">
        <v>316</v>
      </c>
      <c r="M6" s="206" t="s">
        <v>317</v>
      </c>
      <c r="N6" s="69" t="s">
        <v>318</v>
      </c>
      <c r="O6" s="206" t="s">
        <v>317</v>
      </c>
      <c r="P6" s="206" t="s">
        <v>317</v>
      </c>
      <c r="Q6" s="69" t="s">
        <v>318</v>
      </c>
      <c r="R6" s="69" t="s">
        <v>318</v>
      </c>
      <c r="S6" s="69" t="s">
        <v>319</v>
      </c>
      <c r="T6" s="69" t="s">
        <v>320</v>
      </c>
      <c r="U6" s="69" t="s">
        <v>321</v>
      </c>
      <c r="V6" s="69" t="s">
        <v>321</v>
      </c>
      <c r="W6" s="69" t="s">
        <v>322</v>
      </c>
      <c r="X6" s="69" t="s">
        <v>323</v>
      </c>
      <c r="Y6" s="70" t="s">
        <v>324</v>
      </c>
      <c r="Z6" s="69" t="s">
        <v>315</v>
      </c>
      <c r="AA6" s="69" t="s">
        <v>325</v>
      </c>
      <c r="AB6" s="69" t="s">
        <v>321</v>
      </c>
      <c r="AC6" s="66"/>
    </row>
    <row r="7" customFormat="1" ht="16.5" spans="1:29">
      <c r="A7" s="49">
        <v>4</v>
      </c>
      <c r="B7" s="65"/>
      <c r="C7" s="65"/>
      <c r="D7" s="65"/>
      <c r="E7" s="66" t="s">
        <v>149</v>
      </c>
      <c r="F7" s="69">
        <v>14</v>
      </c>
      <c r="G7" s="69">
        <v>14</v>
      </c>
      <c r="H7" s="69">
        <v>12</v>
      </c>
      <c r="I7" s="69">
        <v>23</v>
      </c>
      <c r="J7" s="69">
        <v>23</v>
      </c>
      <c r="K7" s="69">
        <v>23</v>
      </c>
      <c r="L7" s="69">
        <v>21</v>
      </c>
      <c r="M7" s="70" t="s">
        <v>326</v>
      </c>
      <c r="N7" s="70" t="s">
        <v>327</v>
      </c>
      <c r="O7" s="70" t="s">
        <v>327</v>
      </c>
      <c r="P7" s="70" t="s">
        <v>326</v>
      </c>
      <c r="Q7" s="70" t="s">
        <v>327</v>
      </c>
      <c r="R7" s="70" t="s">
        <v>327</v>
      </c>
      <c r="S7" s="70" t="s">
        <v>152</v>
      </c>
      <c r="T7" s="70" t="s">
        <v>328</v>
      </c>
      <c r="U7" s="70" t="s">
        <v>329</v>
      </c>
      <c r="V7" s="70" t="s">
        <v>329</v>
      </c>
      <c r="W7" s="69">
        <v>5</v>
      </c>
      <c r="X7" s="69">
        <v>4</v>
      </c>
      <c r="Y7" s="69">
        <v>4</v>
      </c>
      <c r="Z7" s="69">
        <v>23</v>
      </c>
      <c r="AA7" s="70" t="s">
        <v>330</v>
      </c>
      <c r="AB7" s="69" t="s">
        <v>331</v>
      </c>
      <c r="AC7" s="66"/>
    </row>
    <row r="8" customFormat="1" ht="16.5" spans="1:29">
      <c r="A8" s="49">
        <v>5</v>
      </c>
      <c r="B8" s="65"/>
      <c r="C8" s="65"/>
      <c r="D8" s="65"/>
      <c r="E8" s="66" t="s">
        <v>162</v>
      </c>
      <c r="F8" s="69">
        <v>1600</v>
      </c>
      <c r="G8" s="69">
        <v>1600</v>
      </c>
      <c r="H8" s="69">
        <v>1600</v>
      </c>
      <c r="I8" s="69">
        <v>1600</v>
      </c>
      <c r="J8" s="69">
        <v>1600</v>
      </c>
      <c r="K8" s="69">
        <v>1600</v>
      </c>
      <c r="L8" s="69">
        <v>1600</v>
      </c>
      <c r="M8" s="69">
        <v>1000</v>
      </c>
      <c r="N8" s="69">
        <v>1000</v>
      </c>
      <c r="O8" s="69">
        <v>1000</v>
      </c>
      <c r="P8" s="69">
        <v>1000</v>
      </c>
      <c r="Q8" s="69">
        <v>1000</v>
      </c>
      <c r="R8" s="69">
        <v>1000</v>
      </c>
      <c r="S8" s="69">
        <v>1600</v>
      </c>
      <c r="T8" s="69">
        <v>1600</v>
      </c>
      <c r="U8" s="69">
        <v>1600</v>
      </c>
      <c r="V8" s="69">
        <v>1600</v>
      </c>
      <c r="W8" s="69">
        <v>1600</v>
      </c>
      <c r="X8" s="69">
        <v>1600</v>
      </c>
      <c r="Y8" s="69">
        <v>1600</v>
      </c>
      <c r="Z8" s="69">
        <v>2000</v>
      </c>
      <c r="AA8" s="69">
        <v>1000</v>
      </c>
      <c r="AB8" s="69">
        <v>2000</v>
      </c>
      <c r="AC8" s="66"/>
    </row>
    <row r="9" customFormat="1" ht="16.5" spans="1:29">
      <c r="A9" s="49">
        <v>6</v>
      </c>
      <c r="B9" s="65"/>
      <c r="C9" s="65"/>
      <c r="D9" s="65"/>
      <c r="E9" s="66" t="s">
        <v>163</v>
      </c>
      <c r="F9" s="111">
        <v>2.5</v>
      </c>
      <c r="G9" s="69">
        <v>2.5</v>
      </c>
      <c r="H9" s="69">
        <v>2.5</v>
      </c>
      <c r="I9" s="69">
        <v>2.5</v>
      </c>
      <c r="J9" s="69">
        <v>2.5</v>
      </c>
      <c r="K9" s="69">
        <v>2.5</v>
      </c>
      <c r="L9" s="69">
        <v>2.5</v>
      </c>
      <c r="M9" s="69">
        <v>2.5</v>
      </c>
      <c r="N9" s="69">
        <v>2.5</v>
      </c>
      <c r="O9" s="69">
        <v>2.5</v>
      </c>
      <c r="P9" s="69">
        <v>2.5</v>
      </c>
      <c r="Q9" s="69">
        <v>2.5</v>
      </c>
      <c r="R9" s="69">
        <v>2.5</v>
      </c>
      <c r="S9" s="111">
        <v>1</v>
      </c>
      <c r="T9" s="69">
        <v>2.5</v>
      </c>
      <c r="U9" s="69">
        <v>2.5</v>
      </c>
      <c r="V9" s="69">
        <v>2.5</v>
      </c>
      <c r="W9" s="69">
        <v>1.75</v>
      </c>
      <c r="X9" s="69">
        <v>1.75</v>
      </c>
      <c r="Y9" s="69">
        <v>1.75</v>
      </c>
      <c r="Z9" s="69">
        <v>2.5</v>
      </c>
      <c r="AA9" s="111">
        <v>2.5</v>
      </c>
      <c r="AB9" s="69">
        <v>2.5</v>
      </c>
      <c r="AC9" s="66"/>
    </row>
    <row r="10" customFormat="1" ht="16.5" spans="1:30">
      <c r="A10" s="49">
        <v>7</v>
      </c>
      <c r="B10" s="65"/>
      <c r="C10" s="65"/>
      <c r="D10" s="65"/>
      <c r="E10" s="66" t="s">
        <v>164</v>
      </c>
      <c r="F10" s="69">
        <v>1</v>
      </c>
      <c r="G10" s="69">
        <v>1</v>
      </c>
      <c r="H10" s="69">
        <v>1</v>
      </c>
      <c r="I10" s="69">
        <v>2</v>
      </c>
      <c r="J10" s="69">
        <v>1</v>
      </c>
      <c r="K10" s="69">
        <v>1</v>
      </c>
      <c r="L10" s="69">
        <v>1</v>
      </c>
      <c r="M10" s="69">
        <v>1</v>
      </c>
      <c r="N10" s="69">
        <v>1</v>
      </c>
      <c r="O10" s="69">
        <v>1</v>
      </c>
      <c r="P10" s="69">
        <v>1</v>
      </c>
      <c r="Q10" s="69">
        <v>2</v>
      </c>
      <c r="R10" s="69">
        <v>1</v>
      </c>
      <c r="S10" s="69">
        <v>1</v>
      </c>
      <c r="T10" s="69">
        <v>2</v>
      </c>
      <c r="U10" s="69">
        <v>1</v>
      </c>
      <c r="V10" s="69">
        <v>3</v>
      </c>
      <c r="W10" s="69">
        <v>1</v>
      </c>
      <c r="X10" s="69">
        <v>1</v>
      </c>
      <c r="Y10" s="69">
        <v>1</v>
      </c>
      <c r="Z10" s="69">
        <v>1</v>
      </c>
      <c r="AA10" s="69">
        <v>1</v>
      </c>
      <c r="AB10" s="69">
        <v>1</v>
      </c>
      <c r="AC10" s="66"/>
      <c r="AD10">
        <f>SUM(F10:AC10)</f>
        <v>28</v>
      </c>
    </row>
    <row r="11" customFormat="1" ht="16.5" spans="1:29">
      <c r="A11" s="49">
        <v>8</v>
      </c>
      <c r="B11" s="65"/>
      <c r="C11" s="65"/>
      <c r="D11" s="65"/>
      <c r="E11" s="66" t="s">
        <v>165</v>
      </c>
      <c r="F11" s="111">
        <v>2.1</v>
      </c>
      <c r="G11" s="111">
        <v>2.1</v>
      </c>
      <c r="H11" s="111">
        <v>2.1</v>
      </c>
      <c r="I11" s="111">
        <v>2.1</v>
      </c>
      <c r="J11" s="111">
        <v>2.1</v>
      </c>
      <c r="K11" s="111">
        <v>2.1</v>
      </c>
      <c r="L11" s="111">
        <v>2.1</v>
      </c>
      <c r="M11" s="111">
        <v>2.1</v>
      </c>
      <c r="N11" s="111">
        <v>2.1</v>
      </c>
      <c r="O11" s="111">
        <v>2.1</v>
      </c>
      <c r="P11" s="111">
        <v>2.1</v>
      </c>
      <c r="Q11" s="111">
        <v>2.1</v>
      </c>
      <c r="R11" s="111">
        <v>2.1</v>
      </c>
      <c r="S11" s="69">
        <v>1.5</v>
      </c>
      <c r="T11" s="111">
        <v>2.1</v>
      </c>
      <c r="U11" s="111">
        <v>2.1</v>
      </c>
      <c r="V11" s="111">
        <v>2.1</v>
      </c>
      <c r="W11" s="111">
        <v>1.5</v>
      </c>
      <c r="X11" s="111">
        <v>1.5</v>
      </c>
      <c r="Y11" s="111">
        <v>1.5</v>
      </c>
      <c r="Z11" s="111">
        <v>2.1</v>
      </c>
      <c r="AA11" s="111">
        <v>2.1</v>
      </c>
      <c r="AB11" s="111">
        <v>2.1</v>
      </c>
      <c r="AC11" s="66"/>
    </row>
    <row r="12" customFormat="1" ht="33" spans="1:29">
      <c r="A12" s="49">
        <v>9</v>
      </c>
      <c r="B12" s="65"/>
      <c r="C12" s="65"/>
      <c r="D12" s="65"/>
      <c r="E12" s="66" t="s">
        <v>166</v>
      </c>
      <c r="F12" s="69">
        <v>60.75</v>
      </c>
      <c r="G12" s="69">
        <v>60.75</v>
      </c>
      <c r="H12" s="69">
        <v>51.3</v>
      </c>
      <c r="I12" s="69">
        <v>101.25</v>
      </c>
      <c r="J12" s="69">
        <v>101.25</v>
      </c>
      <c r="K12" s="69">
        <v>101.25</v>
      </c>
      <c r="L12" s="125">
        <v>91.8</v>
      </c>
      <c r="M12" s="125">
        <v>107</v>
      </c>
      <c r="N12" s="125">
        <v>96</v>
      </c>
      <c r="O12" s="125">
        <v>107</v>
      </c>
      <c r="P12" s="125">
        <v>96</v>
      </c>
      <c r="Q12" s="125">
        <v>96</v>
      </c>
      <c r="R12" s="125">
        <v>96</v>
      </c>
      <c r="S12" s="125">
        <v>11.05</v>
      </c>
      <c r="T12" s="69">
        <v>94.35</v>
      </c>
      <c r="U12" s="112">
        <v>103.8</v>
      </c>
      <c r="V12" s="112">
        <v>103.8</v>
      </c>
      <c r="W12" s="112">
        <v>20.25</v>
      </c>
      <c r="X12" s="112">
        <v>14.85</v>
      </c>
      <c r="Y12" s="112">
        <v>14.8</v>
      </c>
      <c r="Z12" s="69">
        <v>101.25</v>
      </c>
      <c r="AA12" s="125">
        <v>106.5</v>
      </c>
      <c r="AB12" s="112">
        <v>103.8</v>
      </c>
      <c r="AC12" s="66"/>
    </row>
    <row r="13" customFormat="1" spans="1:29">
      <c r="A13" s="49">
        <v>10</v>
      </c>
      <c r="B13" s="72" t="s">
        <v>173</v>
      </c>
      <c r="C13" s="72"/>
      <c r="D13" s="72"/>
      <c r="E13" s="73" t="s">
        <v>173</v>
      </c>
      <c r="F13" s="96"/>
      <c r="G13" s="96"/>
      <c r="H13" s="96"/>
      <c r="I13" s="96"/>
      <c r="J13" s="96"/>
      <c r="K13" s="96"/>
      <c r="L13" s="96"/>
      <c r="M13" s="96"/>
      <c r="N13" s="96"/>
      <c r="O13" s="96"/>
      <c r="P13" s="96"/>
      <c r="Q13" s="96"/>
      <c r="R13" s="96"/>
      <c r="S13" s="96"/>
      <c r="T13" s="96"/>
      <c r="U13" s="96"/>
      <c r="V13" s="96"/>
      <c r="W13" s="96"/>
      <c r="X13" s="96"/>
      <c r="Y13" s="96"/>
      <c r="Z13" s="96"/>
      <c r="AA13" s="96"/>
      <c r="AB13" s="96"/>
      <c r="AC13" s="90" t="s">
        <v>174</v>
      </c>
    </row>
    <row r="14" customFormat="1" ht="30" customHeight="1" spans="1:29">
      <c r="A14" s="49">
        <v>11</v>
      </c>
      <c r="B14" s="94" t="s">
        <v>175</v>
      </c>
      <c r="C14" s="49" t="s">
        <v>176</v>
      </c>
      <c r="D14" s="49"/>
      <c r="E14" s="95" t="s">
        <v>177</v>
      </c>
      <c r="F14" s="96"/>
      <c r="G14" s="96"/>
      <c r="H14" s="96"/>
      <c r="I14" s="96"/>
      <c r="J14" s="96"/>
      <c r="K14" s="96"/>
      <c r="L14" s="96"/>
      <c r="M14" s="96"/>
      <c r="N14" s="96"/>
      <c r="O14" s="96"/>
      <c r="P14" s="96"/>
      <c r="Q14" s="96"/>
      <c r="R14" s="96"/>
      <c r="S14" s="96"/>
      <c r="T14" s="96"/>
      <c r="U14" s="96"/>
      <c r="V14" s="96"/>
      <c r="W14" s="96"/>
      <c r="X14" s="96"/>
      <c r="Y14" s="96"/>
      <c r="Z14" s="96"/>
      <c r="AA14" s="96"/>
      <c r="AB14" s="96"/>
      <c r="AC14" s="90" t="s">
        <v>174</v>
      </c>
    </row>
    <row r="15" customFormat="1" spans="1:29">
      <c r="A15" s="49">
        <v>12</v>
      </c>
      <c r="B15" s="94"/>
      <c r="C15" s="49" t="s">
        <v>178</v>
      </c>
      <c r="D15" s="49"/>
      <c r="E15" s="49" t="s">
        <v>179</v>
      </c>
      <c r="F15" s="96"/>
      <c r="G15" s="96"/>
      <c r="H15" s="96"/>
      <c r="I15" s="96"/>
      <c r="J15" s="96"/>
      <c r="K15" s="96"/>
      <c r="L15" s="96"/>
      <c r="M15" s="96"/>
      <c r="N15" s="96"/>
      <c r="O15" s="96"/>
      <c r="P15" s="96"/>
      <c r="Q15" s="96"/>
      <c r="R15" s="96"/>
      <c r="S15" s="96"/>
      <c r="T15" s="96"/>
      <c r="U15" s="96"/>
      <c r="V15" s="96"/>
      <c r="W15" s="96"/>
      <c r="X15" s="96"/>
      <c r="Y15" s="96"/>
      <c r="Z15" s="96"/>
      <c r="AA15" s="96"/>
      <c r="AB15" s="96"/>
      <c r="AC15" s="90" t="s">
        <v>174</v>
      </c>
    </row>
    <row r="16" customFormat="1" spans="1:29">
      <c r="A16" s="49">
        <v>13</v>
      </c>
      <c r="B16" s="94"/>
      <c r="C16" s="49" t="s">
        <v>180</v>
      </c>
      <c r="D16" s="49"/>
      <c r="E16" s="49" t="s">
        <v>181</v>
      </c>
      <c r="F16" s="96"/>
      <c r="G16" s="96"/>
      <c r="H16" s="96"/>
      <c r="I16" s="96"/>
      <c r="J16" s="96"/>
      <c r="K16" s="96"/>
      <c r="L16" s="96"/>
      <c r="M16" s="96"/>
      <c r="N16" s="96"/>
      <c r="O16" s="96"/>
      <c r="P16" s="96"/>
      <c r="Q16" s="96"/>
      <c r="R16" s="96"/>
      <c r="S16" s="96"/>
      <c r="T16" s="96"/>
      <c r="U16" s="96"/>
      <c r="V16" s="96"/>
      <c r="W16" s="96"/>
      <c r="X16" s="96"/>
      <c r="Y16" s="96"/>
      <c r="Z16" s="96"/>
      <c r="AA16" s="96"/>
      <c r="AB16" s="96"/>
      <c r="AC16" s="90" t="s">
        <v>174</v>
      </c>
    </row>
    <row r="17" customFormat="1" spans="1:29">
      <c r="A17" s="49">
        <v>14</v>
      </c>
      <c r="B17" s="94"/>
      <c r="C17" s="49" t="s">
        <v>182</v>
      </c>
      <c r="D17" s="49"/>
      <c r="E17" s="49" t="s">
        <v>183</v>
      </c>
      <c r="F17" s="97"/>
      <c r="G17" s="97"/>
      <c r="H17" s="97"/>
      <c r="I17" s="97"/>
      <c r="J17" s="97"/>
      <c r="K17" s="97"/>
      <c r="L17" s="97"/>
      <c r="M17" s="97"/>
      <c r="N17" s="97"/>
      <c r="O17" s="97"/>
      <c r="P17" s="97"/>
      <c r="Q17" s="97"/>
      <c r="R17" s="97"/>
      <c r="S17" s="97"/>
      <c r="T17" s="97"/>
      <c r="U17" s="97"/>
      <c r="V17" s="97"/>
      <c r="W17" s="97"/>
      <c r="X17" s="97"/>
      <c r="Y17" s="97"/>
      <c r="Z17" s="97"/>
      <c r="AA17" s="97"/>
      <c r="AB17" s="97"/>
      <c r="AC17" s="90" t="s">
        <v>174</v>
      </c>
    </row>
    <row r="18" customFormat="1" spans="1:29">
      <c r="A18" s="49">
        <v>15</v>
      </c>
      <c r="B18" s="94"/>
      <c r="C18" s="49" t="s">
        <v>184</v>
      </c>
      <c r="D18" s="49"/>
      <c r="E18" s="51" t="s">
        <v>185</v>
      </c>
      <c r="F18" s="52">
        <f t="shared" ref="F18:R18" si="0">F14+F16+F29</f>
        <v>0</v>
      </c>
      <c r="G18" s="52">
        <f t="shared" si="0"/>
        <v>0</v>
      </c>
      <c r="H18" s="52">
        <f t="shared" si="0"/>
        <v>0</v>
      </c>
      <c r="I18" s="52">
        <f t="shared" si="0"/>
        <v>0</v>
      </c>
      <c r="J18" s="52">
        <f t="shared" si="0"/>
        <v>0</v>
      </c>
      <c r="K18" s="52">
        <f t="shared" si="0"/>
        <v>0</v>
      </c>
      <c r="L18" s="52">
        <f t="shared" si="0"/>
        <v>0</v>
      </c>
      <c r="M18" s="52">
        <f t="shared" si="0"/>
        <v>0</v>
      </c>
      <c r="N18" s="52">
        <f t="shared" si="0"/>
        <v>0</v>
      </c>
      <c r="O18" s="52">
        <f t="shared" si="0"/>
        <v>0</v>
      </c>
      <c r="P18" s="52">
        <f t="shared" si="0"/>
        <v>0</v>
      </c>
      <c r="Q18" s="52">
        <f t="shared" si="0"/>
        <v>0</v>
      </c>
      <c r="R18" s="52">
        <f t="shared" si="0"/>
        <v>0</v>
      </c>
      <c r="S18" s="52">
        <f>S14+S16</f>
        <v>0</v>
      </c>
      <c r="T18" s="52">
        <f t="shared" ref="T18:V18" si="1">T14+T16+T29</f>
        <v>0</v>
      </c>
      <c r="U18" s="52">
        <f t="shared" si="1"/>
        <v>0</v>
      </c>
      <c r="V18" s="52">
        <f t="shared" si="1"/>
        <v>0</v>
      </c>
      <c r="W18" s="52">
        <f>W14+W16</f>
        <v>0</v>
      </c>
      <c r="X18" s="52">
        <f>X14+X16</f>
        <v>0</v>
      </c>
      <c r="Y18" s="52">
        <f>Y14+Y16</f>
        <v>0</v>
      </c>
      <c r="Z18" s="52">
        <f t="shared" ref="Z18:AB18" si="2">Z14+Z16+Z29</f>
        <v>0</v>
      </c>
      <c r="AA18" s="52">
        <f t="shared" si="2"/>
        <v>0</v>
      </c>
      <c r="AB18" s="52">
        <f t="shared" si="2"/>
        <v>0</v>
      </c>
      <c r="AC18" s="52"/>
    </row>
    <row r="19" customFormat="1" spans="1:29">
      <c r="A19" s="49">
        <v>16</v>
      </c>
      <c r="B19" s="94"/>
      <c r="C19" s="49"/>
      <c r="D19" s="49"/>
      <c r="E19" s="51" t="s">
        <v>179</v>
      </c>
      <c r="F19" s="52">
        <f t="shared" ref="F19:J19" si="3">F15</f>
        <v>0</v>
      </c>
      <c r="G19" s="52">
        <f t="shared" si="3"/>
        <v>0</v>
      </c>
      <c r="H19" s="52">
        <f t="shared" si="3"/>
        <v>0</v>
      </c>
      <c r="I19" s="52">
        <f t="shared" si="3"/>
        <v>0</v>
      </c>
      <c r="J19" s="52">
        <f t="shared" si="3"/>
        <v>0</v>
      </c>
      <c r="K19" s="52">
        <f t="shared" ref="K19:AB19" si="4">K15</f>
        <v>0</v>
      </c>
      <c r="L19" s="52">
        <f t="shared" si="4"/>
        <v>0</v>
      </c>
      <c r="M19" s="52">
        <f t="shared" si="4"/>
        <v>0</v>
      </c>
      <c r="N19" s="52">
        <f t="shared" si="4"/>
        <v>0</v>
      </c>
      <c r="O19" s="52">
        <f t="shared" si="4"/>
        <v>0</v>
      </c>
      <c r="P19" s="52">
        <f t="shared" si="4"/>
        <v>0</v>
      </c>
      <c r="Q19" s="52">
        <f t="shared" si="4"/>
        <v>0</v>
      </c>
      <c r="R19" s="52">
        <f t="shared" si="4"/>
        <v>0</v>
      </c>
      <c r="S19" s="52">
        <f t="shared" si="4"/>
        <v>0</v>
      </c>
      <c r="T19" s="52">
        <f t="shared" si="4"/>
        <v>0</v>
      </c>
      <c r="U19" s="52">
        <f t="shared" si="4"/>
        <v>0</v>
      </c>
      <c r="V19" s="52">
        <f t="shared" si="4"/>
        <v>0</v>
      </c>
      <c r="W19" s="52">
        <f t="shared" si="4"/>
        <v>0</v>
      </c>
      <c r="X19" s="52">
        <f t="shared" si="4"/>
        <v>0</v>
      </c>
      <c r="Y19" s="52">
        <f t="shared" si="4"/>
        <v>0</v>
      </c>
      <c r="Z19" s="52">
        <f t="shared" si="4"/>
        <v>0</v>
      </c>
      <c r="AA19" s="52">
        <f t="shared" si="4"/>
        <v>0</v>
      </c>
      <c r="AB19" s="52">
        <f t="shared" si="4"/>
        <v>0</v>
      </c>
      <c r="AC19" s="52"/>
    </row>
    <row r="20" customFormat="1" spans="1:29">
      <c r="A20" s="49">
        <v>17</v>
      </c>
      <c r="B20" s="94"/>
      <c r="C20" s="49"/>
      <c r="D20" s="49"/>
      <c r="E20" s="55" t="s">
        <v>186</v>
      </c>
      <c r="F20" s="52">
        <f t="shared" ref="F20:J20" si="5">F17</f>
        <v>0</v>
      </c>
      <c r="G20" s="52">
        <f t="shared" si="5"/>
        <v>0</v>
      </c>
      <c r="H20" s="52">
        <f t="shared" si="5"/>
        <v>0</v>
      </c>
      <c r="I20" s="52">
        <f t="shared" si="5"/>
        <v>0</v>
      </c>
      <c r="J20" s="52">
        <f t="shared" si="5"/>
        <v>0</v>
      </c>
      <c r="K20" s="52">
        <f t="shared" ref="K20:AB20" si="6">K17</f>
        <v>0</v>
      </c>
      <c r="L20" s="52">
        <f t="shared" si="6"/>
        <v>0</v>
      </c>
      <c r="M20" s="52">
        <f t="shared" si="6"/>
        <v>0</v>
      </c>
      <c r="N20" s="52">
        <f t="shared" si="6"/>
        <v>0</v>
      </c>
      <c r="O20" s="52">
        <f t="shared" si="6"/>
        <v>0</v>
      </c>
      <c r="P20" s="52">
        <f t="shared" si="6"/>
        <v>0</v>
      </c>
      <c r="Q20" s="52">
        <f t="shared" si="6"/>
        <v>0</v>
      </c>
      <c r="R20" s="52">
        <f t="shared" si="6"/>
        <v>0</v>
      </c>
      <c r="S20" s="52">
        <f t="shared" si="6"/>
        <v>0</v>
      </c>
      <c r="T20" s="52">
        <f t="shared" si="6"/>
        <v>0</v>
      </c>
      <c r="U20" s="52">
        <f t="shared" si="6"/>
        <v>0</v>
      </c>
      <c r="V20" s="52">
        <f t="shared" si="6"/>
        <v>0</v>
      </c>
      <c r="W20" s="52">
        <f t="shared" si="6"/>
        <v>0</v>
      </c>
      <c r="X20" s="52">
        <f t="shared" si="6"/>
        <v>0</v>
      </c>
      <c r="Y20" s="52">
        <f t="shared" si="6"/>
        <v>0</v>
      </c>
      <c r="Z20" s="52">
        <f t="shared" si="6"/>
        <v>0</v>
      </c>
      <c r="AA20" s="52">
        <f t="shared" si="6"/>
        <v>0</v>
      </c>
      <c r="AB20" s="52">
        <f t="shared" si="6"/>
        <v>0</v>
      </c>
      <c r="AC20" s="52"/>
    </row>
    <row r="21" customFormat="1" spans="1:29">
      <c r="A21" s="49">
        <v>18</v>
      </c>
      <c r="B21" s="94"/>
      <c r="C21" s="49"/>
      <c r="D21" s="49"/>
      <c r="E21" s="98" t="s">
        <v>187</v>
      </c>
      <c r="F21" s="80">
        <f t="shared" ref="F21:J21" si="7">SUM(F18:F20)</f>
        <v>0</v>
      </c>
      <c r="G21" s="80">
        <f t="shared" si="7"/>
        <v>0</v>
      </c>
      <c r="H21" s="80">
        <f t="shared" si="7"/>
        <v>0</v>
      </c>
      <c r="I21" s="80">
        <f t="shared" si="7"/>
        <v>0</v>
      </c>
      <c r="J21" s="80">
        <f t="shared" si="7"/>
        <v>0</v>
      </c>
      <c r="K21" s="80">
        <f t="shared" ref="K21:AB21" si="8">SUM(K18:K20)</f>
        <v>0</v>
      </c>
      <c r="L21" s="80">
        <f t="shared" si="8"/>
        <v>0</v>
      </c>
      <c r="M21" s="80">
        <f t="shared" si="8"/>
        <v>0</v>
      </c>
      <c r="N21" s="80">
        <f t="shared" si="8"/>
        <v>0</v>
      </c>
      <c r="O21" s="80">
        <f t="shared" si="8"/>
        <v>0</v>
      </c>
      <c r="P21" s="80">
        <f t="shared" si="8"/>
        <v>0</v>
      </c>
      <c r="Q21" s="80">
        <f t="shared" si="8"/>
        <v>0</v>
      </c>
      <c r="R21" s="80">
        <f t="shared" si="8"/>
        <v>0</v>
      </c>
      <c r="S21" s="80">
        <f t="shared" si="8"/>
        <v>0</v>
      </c>
      <c r="T21" s="80">
        <f t="shared" si="8"/>
        <v>0</v>
      </c>
      <c r="U21" s="80">
        <f t="shared" si="8"/>
        <v>0</v>
      </c>
      <c r="V21" s="80">
        <f t="shared" si="8"/>
        <v>0</v>
      </c>
      <c r="W21" s="80">
        <f t="shared" si="8"/>
        <v>0</v>
      </c>
      <c r="X21" s="80">
        <f t="shared" si="8"/>
        <v>0</v>
      </c>
      <c r="Y21" s="80">
        <f t="shared" si="8"/>
        <v>0</v>
      </c>
      <c r="Z21" s="80">
        <f t="shared" si="8"/>
        <v>0</v>
      </c>
      <c r="AA21" s="80">
        <f t="shared" si="8"/>
        <v>0</v>
      </c>
      <c r="AB21" s="80">
        <f t="shared" si="8"/>
        <v>0</v>
      </c>
      <c r="AC21" s="80"/>
    </row>
    <row r="22" customFormat="1" spans="1:29">
      <c r="A22" s="49">
        <v>19</v>
      </c>
      <c r="B22" s="94"/>
      <c r="C22" s="49" t="s">
        <v>188</v>
      </c>
      <c r="D22" s="49"/>
      <c r="E22" s="99" t="s">
        <v>189</v>
      </c>
      <c r="F22" s="100">
        <f t="shared" ref="F22:J22" si="9">F18*F10</f>
        <v>0</v>
      </c>
      <c r="G22" s="100">
        <f t="shared" si="9"/>
        <v>0</v>
      </c>
      <c r="H22" s="100">
        <f t="shared" si="9"/>
        <v>0</v>
      </c>
      <c r="I22" s="100">
        <f t="shared" si="9"/>
        <v>0</v>
      </c>
      <c r="J22" s="100">
        <f t="shared" si="9"/>
        <v>0</v>
      </c>
      <c r="K22" s="100">
        <f t="shared" ref="K22:AB22" si="10">K18*K10</f>
        <v>0</v>
      </c>
      <c r="L22" s="100">
        <f t="shared" si="10"/>
        <v>0</v>
      </c>
      <c r="M22" s="100">
        <f t="shared" si="10"/>
        <v>0</v>
      </c>
      <c r="N22" s="100">
        <f t="shared" si="10"/>
        <v>0</v>
      </c>
      <c r="O22" s="100">
        <f t="shared" si="10"/>
        <v>0</v>
      </c>
      <c r="P22" s="100">
        <f t="shared" si="10"/>
        <v>0</v>
      </c>
      <c r="Q22" s="100">
        <f t="shared" si="10"/>
        <v>0</v>
      </c>
      <c r="R22" s="100">
        <f t="shared" si="10"/>
        <v>0</v>
      </c>
      <c r="S22" s="100">
        <f t="shared" si="10"/>
        <v>0</v>
      </c>
      <c r="T22" s="100">
        <f t="shared" si="10"/>
        <v>0</v>
      </c>
      <c r="U22" s="100">
        <f t="shared" si="10"/>
        <v>0</v>
      </c>
      <c r="V22" s="100">
        <f t="shared" si="10"/>
        <v>0</v>
      </c>
      <c r="W22" s="100">
        <f t="shared" si="10"/>
        <v>0</v>
      </c>
      <c r="X22" s="100">
        <f t="shared" si="10"/>
        <v>0</v>
      </c>
      <c r="Y22" s="100">
        <f t="shared" si="10"/>
        <v>0</v>
      </c>
      <c r="Z22" s="100">
        <f t="shared" si="10"/>
        <v>0</v>
      </c>
      <c r="AA22" s="100">
        <f t="shared" si="10"/>
        <v>0</v>
      </c>
      <c r="AB22" s="100">
        <f t="shared" si="10"/>
        <v>0</v>
      </c>
      <c r="AC22" s="100"/>
    </row>
    <row r="23" customFormat="1" spans="1:29">
      <c r="A23" s="49">
        <v>20</v>
      </c>
      <c r="B23" s="94"/>
      <c r="C23" s="49"/>
      <c r="D23" s="49"/>
      <c r="E23" s="99" t="s">
        <v>190</v>
      </c>
      <c r="F23" s="100">
        <f t="shared" ref="F23:J23" si="11">F19*F10</f>
        <v>0</v>
      </c>
      <c r="G23" s="100">
        <f t="shared" si="11"/>
        <v>0</v>
      </c>
      <c r="H23" s="100">
        <f t="shared" si="11"/>
        <v>0</v>
      </c>
      <c r="I23" s="100">
        <f t="shared" si="11"/>
        <v>0</v>
      </c>
      <c r="J23" s="100">
        <f t="shared" si="11"/>
        <v>0</v>
      </c>
      <c r="K23" s="100">
        <f t="shared" ref="K23:AB23" si="12">K19*K10</f>
        <v>0</v>
      </c>
      <c r="L23" s="100">
        <f t="shared" si="12"/>
        <v>0</v>
      </c>
      <c r="M23" s="100">
        <f t="shared" si="12"/>
        <v>0</v>
      </c>
      <c r="N23" s="100">
        <f t="shared" si="12"/>
        <v>0</v>
      </c>
      <c r="O23" s="100">
        <f t="shared" si="12"/>
        <v>0</v>
      </c>
      <c r="P23" s="100">
        <f t="shared" si="12"/>
        <v>0</v>
      </c>
      <c r="Q23" s="100">
        <f t="shared" si="12"/>
        <v>0</v>
      </c>
      <c r="R23" s="100">
        <f t="shared" si="12"/>
        <v>0</v>
      </c>
      <c r="S23" s="100">
        <f t="shared" si="12"/>
        <v>0</v>
      </c>
      <c r="T23" s="100">
        <f t="shared" si="12"/>
        <v>0</v>
      </c>
      <c r="U23" s="100">
        <f t="shared" si="12"/>
        <v>0</v>
      </c>
      <c r="V23" s="100">
        <f t="shared" si="12"/>
        <v>0</v>
      </c>
      <c r="W23" s="100">
        <f t="shared" si="12"/>
        <v>0</v>
      </c>
      <c r="X23" s="100">
        <f t="shared" si="12"/>
        <v>0</v>
      </c>
      <c r="Y23" s="100">
        <f t="shared" si="12"/>
        <v>0</v>
      </c>
      <c r="Z23" s="100">
        <f t="shared" si="12"/>
        <v>0</v>
      </c>
      <c r="AA23" s="100">
        <f t="shared" si="12"/>
        <v>0</v>
      </c>
      <c r="AB23" s="100">
        <f t="shared" si="12"/>
        <v>0</v>
      </c>
      <c r="AC23" s="100"/>
    </row>
    <row r="24" customFormat="1" spans="1:29">
      <c r="A24" s="49">
        <v>21</v>
      </c>
      <c r="B24" s="94"/>
      <c r="C24" s="49"/>
      <c r="D24" s="49"/>
      <c r="E24" s="99" t="s">
        <v>191</v>
      </c>
      <c r="F24" s="100">
        <f t="shared" ref="F24:J24" si="13">F20*F10</f>
        <v>0</v>
      </c>
      <c r="G24" s="100">
        <f t="shared" si="13"/>
        <v>0</v>
      </c>
      <c r="H24" s="100">
        <f t="shared" si="13"/>
        <v>0</v>
      </c>
      <c r="I24" s="100">
        <f t="shared" si="13"/>
        <v>0</v>
      </c>
      <c r="J24" s="100">
        <f t="shared" si="13"/>
        <v>0</v>
      </c>
      <c r="K24" s="100">
        <f t="shared" ref="K24:AB24" si="14">K20*K10</f>
        <v>0</v>
      </c>
      <c r="L24" s="100">
        <f t="shared" si="14"/>
        <v>0</v>
      </c>
      <c r="M24" s="100">
        <f t="shared" si="14"/>
        <v>0</v>
      </c>
      <c r="N24" s="100">
        <f t="shared" si="14"/>
        <v>0</v>
      </c>
      <c r="O24" s="100">
        <f t="shared" si="14"/>
        <v>0</v>
      </c>
      <c r="P24" s="100">
        <f t="shared" si="14"/>
        <v>0</v>
      </c>
      <c r="Q24" s="100">
        <f t="shared" si="14"/>
        <v>0</v>
      </c>
      <c r="R24" s="100">
        <f t="shared" si="14"/>
        <v>0</v>
      </c>
      <c r="S24" s="100">
        <f t="shared" si="14"/>
        <v>0</v>
      </c>
      <c r="T24" s="100">
        <f t="shared" si="14"/>
        <v>0</v>
      </c>
      <c r="U24" s="100">
        <f t="shared" si="14"/>
        <v>0</v>
      </c>
      <c r="V24" s="100">
        <f t="shared" si="14"/>
        <v>0</v>
      </c>
      <c r="W24" s="100">
        <f t="shared" si="14"/>
        <v>0</v>
      </c>
      <c r="X24" s="100">
        <f t="shared" si="14"/>
        <v>0</v>
      </c>
      <c r="Y24" s="100">
        <f t="shared" si="14"/>
        <v>0</v>
      </c>
      <c r="Z24" s="100">
        <f t="shared" si="14"/>
        <v>0</v>
      </c>
      <c r="AA24" s="100">
        <f t="shared" si="14"/>
        <v>0</v>
      </c>
      <c r="AB24" s="100">
        <f t="shared" si="14"/>
        <v>0</v>
      </c>
      <c r="AC24" s="100"/>
    </row>
    <row r="25" customFormat="1" spans="1:29">
      <c r="A25" s="49">
        <v>22</v>
      </c>
      <c r="B25" s="94"/>
      <c r="C25" s="49"/>
      <c r="D25" s="49"/>
      <c r="E25" s="98" t="s">
        <v>187</v>
      </c>
      <c r="F25" s="80">
        <f t="shared" ref="F25:J25" si="15">SUM(F22:F24)</f>
        <v>0</v>
      </c>
      <c r="G25" s="80">
        <f t="shared" si="15"/>
        <v>0</v>
      </c>
      <c r="H25" s="80">
        <f t="shared" si="15"/>
        <v>0</v>
      </c>
      <c r="I25" s="80">
        <f t="shared" si="15"/>
        <v>0</v>
      </c>
      <c r="J25" s="80">
        <f t="shared" si="15"/>
        <v>0</v>
      </c>
      <c r="K25" s="80">
        <f t="shared" ref="K25:AB25" si="16">SUM(K22:K24)</f>
        <v>0</v>
      </c>
      <c r="L25" s="80">
        <f t="shared" si="16"/>
        <v>0</v>
      </c>
      <c r="M25" s="80">
        <f t="shared" si="16"/>
        <v>0</v>
      </c>
      <c r="N25" s="80">
        <f t="shared" si="16"/>
        <v>0</v>
      </c>
      <c r="O25" s="80">
        <f t="shared" si="16"/>
        <v>0</v>
      </c>
      <c r="P25" s="80">
        <f t="shared" si="16"/>
        <v>0</v>
      </c>
      <c r="Q25" s="80">
        <f t="shared" si="16"/>
        <v>0</v>
      </c>
      <c r="R25" s="80">
        <f t="shared" si="16"/>
        <v>0</v>
      </c>
      <c r="S25" s="80">
        <f t="shared" si="16"/>
        <v>0</v>
      </c>
      <c r="T25" s="80">
        <f t="shared" si="16"/>
        <v>0</v>
      </c>
      <c r="U25" s="80">
        <f t="shared" si="16"/>
        <v>0</v>
      </c>
      <c r="V25" s="80">
        <f t="shared" si="16"/>
        <v>0</v>
      </c>
      <c r="W25" s="80">
        <f t="shared" si="16"/>
        <v>0</v>
      </c>
      <c r="X25" s="80">
        <f t="shared" si="16"/>
        <v>0</v>
      </c>
      <c r="Y25" s="80">
        <f t="shared" si="16"/>
        <v>0</v>
      </c>
      <c r="Z25" s="80">
        <f t="shared" si="16"/>
        <v>0</v>
      </c>
      <c r="AA25" s="80">
        <f t="shared" si="16"/>
        <v>0</v>
      </c>
      <c r="AB25" s="80">
        <f t="shared" si="16"/>
        <v>0</v>
      </c>
      <c r="AC25" s="80"/>
    </row>
    <row r="26" customFormat="1" ht="18.95" customHeight="1" spans="1:29">
      <c r="A26" s="49">
        <v>23</v>
      </c>
      <c r="B26" s="94"/>
      <c r="C26" s="49"/>
      <c r="D26" s="49"/>
      <c r="E26" s="98" t="s">
        <v>192</v>
      </c>
      <c r="F26" s="80">
        <f>SUM(F25:AB25)</f>
        <v>0</v>
      </c>
      <c r="G26" s="80"/>
      <c r="H26" s="80"/>
      <c r="I26" s="80"/>
      <c r="J26" s="80"/>
      <c r="K26" s="80"/>
      <c r="L26" s="80"/>
      <c r="M26" s="80"/>
      <c r="N26" s="80"/>
      <c r="O26" s="80"/>
      <c r="P26" s="80"/>
      <c r="Q26" s="80"/>
      <c r="R26" s="80"/>
      <c r="S26" s="80"/>
      <c r="T26" s="80"/>
      <c r="U26" s="80"/>
      <c r="V26" s="80"/>
      <c r="W26" s="80"/>
      <c r="X26" s="80"/>
      <c r="Y26" s="80"/>
      <c r="Z26" s="80"/>
      <c r="AA26" s="80"/>
      <c r="AB26" s="80"/>
      <c r="AC26" s="80"/>
    </row>
    <row r="27" customFormat="1" ht="36.95" customHeight="1" spans="1:29">
      <c r="A27" s="49">
        <v>24</v>
      </c>
      <c r="B27" s="94"/>
      <c r="C27" s="49" t="s">
        <v>193</v>
      </c>
      <c r="D27" s="49"/>
      <c r="E27" s="86" t="s">
        <v>194</v>
      </c>
      <c r="F27" s="87"/>
      <c r="G27" s="87"/>
      <c r="H27" s="87"/>
      <c r="I27" s="87"/>
      <c r="J27" s="87"/>
      <c r="K27" s="87"/>
      <c r="L27" s="87"/>
      <c r="M27" s="87"/>
      <c r="N27" s="87"/>
      <c r="O27" s="87"/>
      <c r="P27" s="87"/>
      <c r="Q27" s="87"/>
      <c r="R27" s="87"/>
      <c r="S27" s="87"/>
      <c r="T27" s="87"/>
      <c r="U27" s="87"/>
      <c r="V27" s="87"/>
      <c r="W27" s="87"/>
      <c r="X27" s="87"/>
      <c r="Y27" s="87"/>
      <c r="Z27" s="87"/>
      <c r="AA27" s="87"/>
      <c r="AB27" s="87"/>
      <c r="AC27" s="90" t="s">
        <v>174</v>
      </c>
    </row>
    <row r="28" customFormat="1" ht="36.95" customHeight="1" spans="1:29">
      <c r="A28" s="49">
        <v>25</v>
      </c>
      <c r="B28" s="94"/>
      <c r="C28" s="49" t="s">
        <v>195</v>
      </c>
      <c r="D28" s="49"/>
      <c r="E28" s="86" t="s">
        <v>196</v>
      </c>
      <c r="F28" s="87"/>
      <c r="G28" s="87"/>
      <c r="H28" s="87"/>
      <c r="I28" s="87"/>
      <c r="J28" s="87"/>
      <c r="K28" s="87"/>
      <c r="L28" s="87"/>
      <c r="M28" s="87"/>
      <c r="N28" s="87"/>
      <c r="O28" s="87"/>
      <c r="P28" s="87"/>
      <c r="Q28" s="87"/>
      <c r="R28" s="87"/>
      <c r="S28" s="87"/>
      <c r="T28" s="87"/>
      <c r="U28" s="87"/>
      <c r="V28" s="87"/>
      <c r="W28" s="87"/>
      <c r="X28" s="87"/>
      <c r="Y28" s="87"/>
      <c r="Z28" s="87"/>
      <c r="AA28" s="87"/>
      <c r="AB28" s="87"/>
      <c r="AC28" s="90" t="s">
        <v>174</v>
      </c>
    </row>
    <row r="29" customFormat="1" ht="35.25" customHeight="1" spans="1:29">
      <c r="A29" s="49">
        <v>26</v>
      </c>
      <c r="B29" s="94"/>
      <c r="C29" s="49" t="s">
        <v>197</v>
      </c>
      <c r="D29" s="49"/>
      <c r="E29" s="86" t="s">
        <v>198</v>
      </c>
      <c r="F29" s="87"/>
      <c r="G29" s="87"/>
      <c r="H29" s="87"/>
      <c r="I29" s="87"/>
      <c r="J29" s="87"/>
      <c r="K29" s="87"/>
      <c r="L29" s="87"/>
      <c r="M29" s="87"/>
      <c r="N29" s="87"/>
      <c r="O29" s="87"/>
      <c r="P29" s="87"/>
      <c r="Q29" s="87"/>
      <c r="R29" s="87"/>
      <c r="S29" s="120" t="s">
        <v>199</v>
      </c>
      <c r="T29" s="87"/>
      <c r="U29" s="87"/>
      <c r="V29" s="87"/>
      <c r="W29" s="120" t="s">
        <v>199</v>
      </c>
      <c r="X29" s="120" t="s">
        <v>199</v>
      </c>
      <c r="Y29" s="120" t="s">
        <v>199</v>
      </c>
      <c r="Z29" s="120"/>
      <c r="AA29" s="120"/>
      <c r="AB29" s="120"/>
      <c r="AC29" s="90" t="s">
        <v>174</v>
      </c>
    </row>
  </sheetData>
  <mergeCells count="18">
    <mergeCell ref="A2:AC2"/>
    <mergeCell ref="B3:D3"/>
    <mergeCell ref="F3:L3"/>
    <mergeCell ref="M3:S3"/>
    <mergeCell ref="T3:X3"/>
    <mergeCell ref="B13:D13"/>
    <mergeCell ref="C14:D14"/>
    <mergeCell ref="C15:D15"/>
    <mergeCell ref="C16:D16"/>
    <mergeCell ref="C17:D17"/>
    <mergeCell ref="F26:AB26"/>
    <mergeCell ref="C27:D27"/>
    <mergeCell ref="C28:D28"/>
    <mergeCell ref="C29:D29"/>
    <mergeCell ref="B14:B29"/>
    <mergeCell ref="B4:D12"/>
    <mergeCell ref="C18:D21"/>
    <mergeCell ref="C22:D2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E18"/>
  <sheetViews>
    <sheetView zoomScale="85" zoomScaleNormal="85" topLeftCell="K1" workbookViewId="0">
      <selection activeCell="F3" sqref="F3:AB12"/>
    </sheetView>
  </sheetViews>
  <sheetFormatPr defaultColWidth="9" defaultRowHeight="14.25"/>
  <cols>
    <col min="1" max="1" width="5" customWidth="1"/>
    <col min="2" max="2" width="6.375" customWidth="1"/>
    <col min="3" max="3" width="6.75" customWidth="1"/>
    <col min="4" max="4" width="14.125" customWidth="1"/>
    <col min="5" max="5" width="16" customWidth="1"/>
    <col min="6" max="28" width="13.375" customWidth="1"/>
    <col min="29" max="29" width="10.375" customWidth="1"/>
  </cols>
  <sheetData>
    <row r="2" customFormat="1" ht="27.75" spans="1:29">
      <c r="A2" s="63" t="s">
        <v>332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row>
    <row r="3" customFormat="1" ht="21.95" customHeight="1" spans="1:29">
      <c r="A3" s="65" t="s">
        <v>5</v>
      </c>
      <c r="B3" s="65" t="s">
        <v>91</v>
      </c>
      <c r="C3" s="65"/>
      <c r="D3" s="65"/>
      <c r="E3" s="66" t="s">
        <v>92</v>
      </c>
      <c r="F3" s="123" t="s">
        <v>280</v>
      </c>
      <c r="G3" s="123"/>
      <c r="H3" s="123"/>
      <c r="I3" s="123"/>
      <c r="J3" s="123"/>
      <c r="K3" s="123"/>
      <c r="L3" s="123"/>
      <c r="M3" s="126" t="s">
        <v>281</v>
      </c>
      <c r="N3" s="126"/>
      <c r="O3" s="126"/>
      <c r="P3" s="126"/>
      <c r="Q3" s="126"/>
      <c r="R3" s="126"/>
      <c r="S3" s="126"/>
      <c r="T3" s="123" t="s">
        <v>282</v>
      </c>
      <c r="U3" s="123"/>
      <c r="V3" s="123"/>
      <c r="W3" s="123"/>
      <c r="X3" s="123"/>
      <c r="Y3" s="123" t="s">
        <v>283</v>
      </c>
      <c r="Z3" s="123" t="s">
        <v>209</v>
      </c>
      <c r="AA3" s="126" t="s">
        <v>210</v>
      </c>
      <c r="AB3" s="123" t="s">
        <v>97</v>
      </c>
      <c r="AC3" s="66" t="s">
        <v>10</v>
      </c>
    </row>
    <row r="4" customFormat="1" ht="42" customHeight="1" spans="1:31">
      <c r="A4" s="49">
        <v>1</v>
      </c>
      <c r="B4" s="65" t="s">
        <v>101</v>
      </c>
      <c r="C4" s="65"/>
      <c r="D4" s="65"/>
      <c r="E4" s="66" t="s">
        <v>102</v>
      </c>
      <c r="F4" s="69" t="s">
        <v>284</v>
      </c>
      <c r="G4" s="69" t="s">
        <v>285</v>
      </c>
      <c r="H4" s="69" t="s">
        <v>286</v>
      </c>
      <c r="I4" s="69" t="s">
        <v>287</v>
      </c>
      <c r="J4" s="69" t="s">
        <v>288</v>
      </c>
      <c r="K4" s="69" t="s">
        <v>289</v>
      </c>
      <c r="L4" s="69" t="s">
        <v>290</v>
      </c>
      <c r="M4" s="69" t="s">
        <v>291</v>
      </c>
      <c r="N4" s="69" t="s">
        <v>292</v>
      </c>
      <c r="O4" s="69" t="s">
        <v>293</v>
      </c>
      <c r="P4" s="69" t="s">
        <v>294</v>
      </c>
      <c r="Q4" s="69" t="s">
        <v>295</v>
      </c>
      <c r="R4" s="69" t="s">
        <v>296</v>
      </c>
      <c r="S4" s="69" t="s">
        <v>297</v>
      </c>
      <c r="T4" s="69" t="s">
        <v>298</v>
      </c>
      <c r="U4" s="69" t="s">
        <v>299</v>
      </c>
      <c r="V4" s="69" t="s">
        <v>300</v>
      </c>
      <c r="W4" s="69" t="s">
        <v>301</v>
      </c>
      <c r="X4" s="69" t="s">
        <v>302</v>
      </c>
      <c r="Y4" s="69" t="s">
        <v>303</v>
      </c>
      <c r="Z4" s="69" t="s">
        <v>304</v>
      </c>
      <c r="AA4" s="69" t="s">
        <v>305</v>
      </c>
      <c r="AB4" s="127" t="s">
        <v>306</v>
      </c>
      <c r="AC4" s="66"/>
      <c r="AE4" s="89"/>
    </row>
    <row r="5" s="61" customFormat="1" ht="49.5" spans="1:29">
      <c r="A5" s="49">
        <v>2</v>
      </c>
      <c r="B5" s="65"/>
      <c r="C5" s="65"/>
      <c r="D5" s="65"/>
      <c r="E5" s="66" t="s">
        <v>130</v>
      </c>
      <c r="F5" s="69" t="s">
        <v>131</v>
      </c>
      <c r="G5" s="69" t="s">
        <v>131</v>
      </c>
      <c r="H5" s="69" t="s">
        <v>131</v>
      </c>
      <c r="I5" s="69" t="s">
        <v>131</v>
      </c>
      <c r="J5" s="69" t="s">
        <v>307</v>
      </c>
      <c r="K5" s="69" t="s">
        <v>131</v>
      </c>
      <c r="L5" s="69" t="s">
        <v>131</v>
      </c>
      <c r="M5" s="69" t="s">
        <v>307</v>
      </c>
      <c r="N5" s="69" t="s">
        <v>131</v>
      </c>
      <c r="O5" s="69" t="s">
        <v>131</v>
      </c>
      <c r="P5" s="69" t="s">
        <v>131</v>
      </c>
      <c r="Q5" s="69" t="s">
        <v>131</v>
      </c>
      <c r="R5" s="69" t="s">
        <v>131</v>
      </c>
      <c r="S5" s="69" t="s">
        <v>308</v>
      </c>
      <c r="T5" s="69" t="s">
        <v>131</v>
      </c>
      <c r="U5" s="69" t="s">
        <v>309</v>
      </c>
      <c r="V5" s="69" t="s">
        <v>131</v>
      </c>
      <c r="W5" s="69" t="s">
        <v>310</v>
      </c>
      <c r="X5" s="69" t="s">
        <v>131</v>
      </c>
      <c r="Y5" s="69" t="s">
        <v>271</v>
      </c>
      <c r="Z5" s="69" t="s">
        <v>311</v>
      </c>
      <c r="AA5" s="69" t="s">
        <v>311</v>
      </c>
      <c r="AB5" s="69" t="s">
        <v>311</v>
      </c>
      <c r="AC5" s="66"/>
    </row>
    <row r="6" customFormat="1" ht="17.1" customHeight="1" spans="1:29">
      <c r="A6" s="49">
        <v>3</v>
      </c>
      <c r="B6" s="65"/>
      <c r="C6" s="65"/>
      <c r="D6" s="65"/>
      <c r="E6" s="66" t="s">
        <v>136</v>
      </c>
      <c r="F6" s="69" t="s">
        <v>312</v>
      </c>
      <c r="G6" s="69" t="s">
        <v>313</v>
      </c>
      <c r="H6" s="69" t="s">
        <v>314</v>
      </c>
      <c r="I6" s="69" t="s">
        <v>315</v>
      </c>
      <c r="J6" s="69" t="s">
        <v>315</v>
      </c>
      <c r="K6" s="69" t="s">
        <v>315</v>
      </c>
      <c r="L6" s="69" t="s">
        <v>316</v>
      </c>
      <c r="M6" s="206" t="s">
        <v>317</v>
      </c>
      <c r="N6" s="69" t="s">
        <v>318</v>
      </c>
      <c r="O6" s="206" t="s">
        <v>317</v>
      </c>
      <c r="P6" s="206" t="s">
        <v>317</v>
      </c>
      <c r="Q6" s="69" t="s">
        <v>318</v>
      </c>
      <c r="R6" s="69" t="s">
        <v>318</v>
      </c>
      <c r="S6" s="69" t="s">
        <v>319</v>
      </c>
      <c r="T6" s="69" t="s">
        <v>320</v>
      </c>
      <c r="U6" s="69" t="s">
        <v>321</v>
      </c>
      <c r="V6" s="69" t="s">
        <v>321</v>
      </c>
      <c r="W6" s="69" t="s">
        <v>322</v>
      </c>
      <c r="X6" s="69" t="s">
        <v>323</v>
      </c>
      <c r="Y6" s="70" t="s">
        <v>324</v>
      </c>
      <c r="Z6" s="69" t="s">
        <v>315</v>
      </c>
      <c r="AA6" s="69" t="s">
        <v>325</v>
      </c>
      <c r="AB6" s="69" t="s">
        <v>321</v>
      </c>
      <c r="AC6" s="66"/>
    </row>
    <row r="7" customFormat="1" ht="17.1" customHeight="1" spans="1:29">
      <c r="A7" s="49">
        <v>4</v>
      </c>
      <c r="B7" s="65"/>
      <c r="C7" s="65"/>
      <c r="D7" s="65"/>
      <c r="E7" s="66" t="s">
        <v>149</v>
      </c>
      <c r="F7" s="69">
        <v>14</v>
      </c>
      <c r="G7" s="69">
        <v>14</v>
      </c>
      <c r="H7" s="69">
        <v>12</v>
      </c>
      <c r="I7" s="69">
        <v>23</v>
      </c>
      <c r="J7" s="69">
        <v>23</v>
      </c>
      <c r="K7" s="69">
        <v>23</v>
      </c>
      <c r="L7" s="69">
        <v>21</v>
      </c>
      <c r="M7" s="70" t="s">
        <v>326</v>
      </c>
      <c r="N7" s="70" t="s">
        <v>327</v>
      </c>
      <c r="O7" s="70" t="s">
        <v>327</v>
      </c>
      <c r="P7" s="70" t="s">
        <v>326</v>
      </c>
      <c r="Q7" s="70" t="s">
        <v>327</v>
      </c>
      <c r="R7" s="70" t="s">
        <v>327</v>
      </c>
      <c r="S7" s="70" t="s">
        <v>152</v>
      </c>
      <c r="T7" s="70" t="s">
        <v>328</v>
      </c>
      <c r="U7" s="70" t="s">
        <v>329</v>
      </c>
      <c r="V7" s="70" t="s">
        <v>329</v>
      </c>
      <c r="W7" s="69">
        <v>5</v>
      </c>
      <c r="X7" s="69">
        <v>4</v>
      </c>
      <c r="Y7" s="69">
        <v>4</v>
      </c>
      <c r="Z7" s="69">
        <v>23</v>
      </c>
      <c r="AA7" s="70" t="s">
        <v>330</v>
      </c>
      <c r="AB7" s="69" t="s">
        <v>331</v>
      </c>
      <c r="AC7" s="66"/>
    </row>
    <row r="8" customFormat="1" ht="17.1" customHeight="1" spans="1:29">
      <c r="A8" s="49">
        <v>5</v>
      </c>
      <c r="B8" s="65"/>
      <c r="C8" s="65"/>
      <c r="D8" s="65"/>
      <c r="E8" s="66" t="s">
        <v>162</v>
      </c>
      <c r="F8" s="69">
        <v>1600</v>
      </c>
      <c r="G8" s="69">
        <v>1600</v>
      </c>
      <c r="H8" s="69">
        <v>1600</v>
      </c>
      <c r="I8" s="69">
        <v>1600</v>
      </c>
      <c r="J8" s="69">
        <v>1600</v>
      </c>
      <c r="K8" s="69">
        <v>1600</v>
      </c>
      <c r="L8" s="69">
        <v>1600</v>
      </c>
      <c r="M8" s="69">
        <v>1000</v>
      </c>
      <c r="N8" s="69">
        <v>1000</v>
      </c>
      <c r="O8" s="69">
        <v>1000</v>
      </c>
      <c r="P8" s="69">
        <v>1000</v>
      </c>
      <c r="Q8" s="69">
        <v>1000</v>
      </c>
      <c r="R8" s="69">
        <v>1000</v>
      </c>
      <c r="S8" s="69">
        <v>1600</v>
      </c>
      <c r="T8" s="69">
        <v>1600</v>
      </c>
      <c r="U8" s="69">
        <v>1600</v>
      </c>
      <c r="V8" s="69">
        <v>1600</v>
      </c>
      <c r="W8" s="69">
        <v>1600</v>
      </c>
      <c r="X8" s="69">
        <v>1600</v>
      </c>
      <c r="Y8" s="69">
        <v>1600</v>
      </c>
      <c r="Z8" s="69">
        <v>2000</v>
      </c>
      <c r="AA8" s="69">
        <v>1000</v>
      </c>
      <c r="AB8" s="69">
        <v>2000</v>
      </c>
      <c r="AC8" s="66"/>
    </row>
    <row r="9" customFormat="1" ht="17.1" customHeight="1" spans="1:29">
      <c r="A9" s="49">
        <v>6</v>
      </c>
      <c r="B9" s="65"/>
      <c r="C9" s="65"/>
      <c r="D9" s="65"/>
      <c r="E9" s="66" t="s">
        <v>163</v>
      </c>
      <c r="F9" s="111">
        <v>2.5</v>
      </c>
      <c r="G9" s="69">
        <v>2.5</v>
      </c>
      <c r="H9" s="69">
        <v>2.5</v>
      </c>
      <c r="I9" s="69">
        <v>2.5</v>
      </c>
      <c r="J9" s="69">
        <v>2.5</v>
      </c>
      <c r="K9" s="69">
        <v>2.5</v>
      </c>
      <c r="L9" s="69">
        <v>2.5</v>
      </c>
      <c r="M9" s="69">
        <v>2.5</v>
      </c>
      <c r="N9" s="69">
        <v>2.5</v>
      </c>
      <c r="O9" s="69">
        <v>2.5</v>
      </c>
      <c r="P9" s="69">
        <v>2.5</v>
      </c>
      <c r="Q9" s="69">
        <v>2.5</v>
      </c>
      <c r="R9" s="69">
        <v>2.5</v>
      </c>
      <c r="S9" s="111">
        <v>1</v>
      </c>
      <c r="T9" s="69">
        <v>2.5</v>
      </c>
      <c r="U9" s="69">
        <v>2.5</v>
      </c>
      <c r="V9" s="69">
        <v>2.5</v>
      </c>
      <c r="W9" s="69">
        <v>1.75</v>
      </c>
      <c r="X9" s="69">
        <v>1.75</v>
      </c>
      <c r="Y9" s="69">
        <v>1.75</v>
      </c>
      <c r="Z9" s="69">
        <v>2.5</v>
      </c>
      <c r="AA9" s="111">
        <v>2.5</v>
      </c>
      <c r="AB9" s="69">
        <v>2.5</v>
      </c>
      <c r="AC9" s="66"/>
    </row>
    <row r="10" customFormat="1" ht="17.1" customHeight="1" spans="1:30">
      <c r="A10" s="49">
        <v>7</v>
      </c>
      <c r="B10" s="65"/>
      <c r="C10" s="65"/>
      <c r="D10" s="65"/>
      <c r="E10" s="66" t="s">
        <v>164</v>
      </c>
      <c r="F10" s="69">
        <v>1</v>
      </c>
      <c r="G10" s="69">
        <v>1</v>
      </c>
      <c r="H10" s="69">
        <v>1</v>
      </c>
      <c r="I10" s="69">
        <v>2</v>
      </c>
      <c r="J10" s="69">
        <v>1</v>
      </c>
      <c r="K10" s="69">
        <v>1</v>
      </c>
      <c r="L10" s="69">
        <v>1</v>
      </c>
      <c r="M10" s="69">
        <v>1</v>
      </c>
      <c r="N10" s="69">
        <v>1</v>
      </c>
      <c r="O10" s="69">
        <v>1</v>
      </c>
      <c r="P10" s="69">
        <v>1</v>
      </c>
      <c r="Q10" s="69">
        <v>2</v>
      </c>
      <c r="R10" s="69">
        <v>1</v>
      </c>
      <c r="S10" s="69">
        <v>1</v>
      </c>
      <c r="T10" s="69">
        <v>2</v>
      </c>
      <c r="U10" s="69">
        <v>1</v>
      </c>
      <c r="V10" s="69">
        <v>3</v>
      </c>
      <c r="W10" s="69">
        <v>1</v>
      </c>
      <c r="X10" s="69">
        <v>1</v>
      </c>
      <c r="Y10" s="69">
        <v>1</v>
      </c>
      <c r="Z10" s="69">
        <v>1</v>
      </c>
      <c r="AA10" s="69">
        <v>1</v>
      </c>
      <c r="AB10" s="69">
        <v>1</v>
      </c>
      <c r="AC10" s="66"/>
      <c r="AD10">
        <f>SUM(F10:AC10)</f>
        <v>28</v>
      </c>
    </row>
    <row r="11" customFormat="1" ht="17.1" customHeight="1" spans="1:29">
      <c r="A11" s="49">
        <v>8</v>
      </c>
      <c r="B11" s="65"/>
      <c r="C11" s="65"/>
      <c r="D11" s="65"/>
      <c r="E11" s="66" t="s">
        <v>165</v>
      </c>
      <c r="F11" s="111">
        <v>2.1</v>
      </c>
      <c r="G11" s="111">
        <v>2.1</v>
      </c>
      <c r="H11" s="111">
        <v>2.1</v>
      </c>
      <c r="I11" s="111">
        <v>2.1</v>
      </c>
      <c r="J11" s="111">
        <v>2.1</v>
      </c>
      <c r="K11" s="111">
        <v>2.1</v>
      </c>
      <c r="L11" s="111">
        <v>2.1</v>
      </c>
      <c r="M11" s="111">
        <v>2.1</v>
      </c>
      <c r="N11" s="111">
        <v>2.1</v>
      </c>
      <c r="O11" s="111">
        <v>2.1</v>
      </c>
      <c r="P11" s="111">
        <v>2.1</v>
      </c>
      <c r="Q11" s="111">
        <v>2.1</v>
      </c>
      <c r="R11" s="111">
        <v>2.1</v>
      </c>
      <c r="S11" s="69">
        <v>1.5</v>
      </c>
      <c r="T11" s="111">
        <v>2.1</v>
      </c>
      <c r="U11" s="111">
        <v>2.1</v>
      </c>
      <c r="V11" s="111">
        <v>2.1</v>
      </c>
      <c r="W11" s="111">
        <v>1.5</v>
      </c>
      <c r="X11" s="111">
        <v>1.5</v>
      </c>
      <c r="Y11" s="111">
        <v>1.5</v>
      </c>
      <c r="Z11" s="111">
        <v>2.1</v>
      </c>
      <c r="AA11" s="111">
        <v>2.1</v>
      </c>
      <c r="AB11" s="111">
        <v>2.1</v>
      </c>
      <c r="AC11" s="66"/>
    </row>
    <row r="12" customFormat="1" ht="33" spans="1:29">
      <c r="A12" s="49">
        <v>9</v>
      </c>
      <c r="B12" s="65"/>
      <c r="C12" s="65"/>
      <c r="D12" s="65"/>
      <c r="E12" s="66" t="s">
        <v>166</v>
      </c>
      <c r="F12" s="69">
        <v>60.75</v>
      </c>
      <c r="G12" s="69">
        <v>60.75</v>
      </c>
      <c r="H12" s="69">
        <v>51.3</v>
      </c>
      <c r="I12" s="69">
        <v>101.25</v>
      </c>
      <c r="J12" s="69">
        <v>101.25</v>
      </c>
      <c r="K12" s="69">
        <v>101.25</v>
      </c>
      <c r="L12" s="125">
        <v>91.8</v>
      </c>
      <c r="M12" s="125">
        <v>107</v>
      </c>
      <c r="N12" s="125">
        <v>96</v>
      </c>
      <c r="O12" s="125">
        <v>107</v>
      </c>
      <c r="P12" s="125">
        <v>96</v>
      </c>
      <c r="Q12" s="125">
        <v>96</v>
      </c>
      <c r="R12" s="125">
        <v>96</v>
      </c>
      <c r="S12" s="125">
        <v>11.05</v>
      </c>
      <c r="T12" s="69">
        <v>94.35</v>
      </c>
      <c r="U12" s="112">
        <v>103.8</v>
      </c>
      <c r="V12" s="112">
        <v>103.8</v>
      </c>
      <c r="W12" s="112">
        <v>20.25</v>
      </c>
      <c r="X12" s="112">
        <v>14.85</v>
      </c>
      <c r="Y12" s="112">
        <v>14.8</v>
      </c>
      <c r="Z12" s="69">
        <v>101.25</v>
      </c>
      <c r="AA12" s="125">
        <v>106.5</v>
      </c>
      <c r="AB12" s="112">
        <v>103.8</v>
      </c>
      <c r="AC12" s="66"/>
    </row>
    <row r="13" customFormat="1" ht="23.1" customHeight="1" spans="1:29">
      <c r="A13" s="49">
        <v>10</v>
      </c>
      <c r="B13" s="72" t="s">
        <v>173</v>
      </c>
      <c r="C13" s="72"/>
      <c r="D13" s="72"/>
      <c r="E13" s="73" t="s">
        <v>173</v>
      </c>
      <c r="F13" s="74"/>
      <c r="G13" s="74"/>
      <c r="H13" s="74"/>
      <c r="I13" s="74"/>
      <c r="J13" s="74"/>
      <c r="K13" s="74"/>
      <c r="L13" s="74"/>
      <c r="M13" s="74"/>
      <c r="N13" s="74"/>
      <c r="O13" s="74"/>
      <c r="P13" s="74"/>
      <c r="Q13" s="74"/>
      <c r="R13" s="74"/>
      <c r="S13" s="74"/>
      <c r="T13" s="74"/>
      <c r="U13" s="74"/>
      <c r="V13" s="74"/>
      <c r="W13" s="74"/>
      <c r="X13" s="74"/>
      <c r="Y13" s="74"/>
      <c r="Z13" s="74"/>
      <c r="AA13" s="74"/>
      <c r="AB13" s="74"/>
      <c r="AC13" s="90" t="s">
        <v>174</v>
      </c>
    </row>
    <row r="14" customFormat="1" ht="30" customHeight="1" spans="1:29">
      <c r="A14" s="49">
        <v>11</v>
      </c>
      <c r="B14" s="75" t="s">
        <v>205</v>
      </c>
      <c r="C14" s="49" t="s">
        <v>184</v>
      </c>
      <c r="D14" s="49"/>
      <c r="E14" s="49" t="s">
        <v>206</v>
      </c>
      <c r="F14" s="76"/>
      <c r="G14" s="76"/>
      <c r="H14" s="76"/>
      <c r="I14" s="76"/>
      <c r="J14" s="76"/>
      <c r="K14" s="76"/>
      <c r="L14" s="76"/>
      <c r="M14" s="76"/>
      <c r="N14" s="76"/>
      <c r="O14" s="76"/>
      <c r="P14" s="76"/>
      <c r="Q14" s="76"/>
      <c r="R14" s="76"/>
      <c r="S14" s="76"/>
      <c r="T14" s="76"/>
      <c r="U14" s="76"/>
      <c r="V14" s="76"/>
      <c r="W14" s="76"/>
      <c r="X14" s="76"/>
      <c r="Y14" s="76"/>
      <c r="Z14" s="76"/>
      <c r="AA14" s="76"/>
      <c r="AB14" s="76"/>
      <c r="AC14" s="90" t="s">
        <v>174</v>
      </c>
    </row>
    <row r="15" customFormat="1" ht="30" customHeight="1" spans="1:29">
      <c r="A15" s="49">
        <v>12</v>
      </c>
      <c r="B15" s="75"/>
      <c r="C15" s="77" t="s">
        <v>188</v>
      </c>
      <c r="D15" s="78"/>
      <c r="E15" s="79" t="s">
        <v>207</v>
      </c>
      <c r="F15" s="80">
        <f t="shared" ref="F15:I15" si="0">F14*F10</f>
        <v>0</v>
      </c>
      <c r="G15" s="80">
        <f t="shared" si="0"/>
        <v>0</v>
      </c>
      <c r="H15" s="80">
        <f t="shared" si="0"/>
        <v>0</v>
      </c>
      <c r="I15" s="80">
        <f t="shared" si="0"/>
        <v>0</v>
      </c>
      <c r="J15" s="80">
        <f t="shared" ref="J15:AB15" si="1">J14*J10</f>
        <v>0</v>
      </c>
      <c r="K15" s="80">
        <f t="shared" si="1"/>
        <v>0</v>
      </c>
      <c r="L15" s="80">
        <f t="shared" si="1"/>
        <v>0</v>
      </c>
      <c r="M15" s="80">
        <f t="shared" si="1"/>
        <v>0</v>
      </c>
      <c r="N15" s="80">
        <f t="shared" si="1"/>
        <v>0</v>
      </c>
      <c r="O15" s="80">
        <f t="shared" si="1"/>
        <v>0</v>
      </c>
      <c r="P15" s="80">
        <f t="shared" si="1"/>
        <v>0</v>
      </c>
      <c r="Q15" s="80">
        <f t="shared" si="1"/>
        <v>0</v>
      </c>
      <c r="R15" s="80">
        <f t="shared" si="1"/>
        <v>0</v>
      </c>
      <c r="S15" s="80">
        <f t="shared" si="1"/>
        <v>0</v>
      </c>
      <c r="T15" s="80">
        <f t="shared" si="1"/>
        <v>0</v>
      </c>
      <c r="U15" s="80">
        <f t="shared" si="1"/>
        <v>0</v>
      </c>
      <c r="V15" s="80">
        <f t="shared" si="1"/>
        <v>0</v>
      </c>
      <c r="W15" s="80">
        <f t="shared" si="1"/>
        <v>0</v>
      </c>
      <c r="X15" s="80">
        <f t="shared" si="1"/>
        <v>0</v>
      </c>
      <c r="Y15" s="80">
        <f t="shared" si="1"/>
        <v>0</v>
      </c>
      <c r="Z15" s="80">
        <f t="shared" si="1"/>
        <v>0</v>
      </c>
      <c r="AA15" s="80">
        <f t="shared" si="1"/>
        <v>0</v>
      </c>
      <c r="AB15" s="80">
        <f t="shared" si="1"/>
        <v>0</v>
      </c>
      <c r="AC15" s="91"/>
    </row>
    <row r="16" customFormat="1" ht="30" customHeight="1" spans="1:29">
      <c r="A16" s="49">
        <v>13</v>
      </c>
      <c r="B16" s="75"/>
      <c r="C16" s="81"/>
      <c r="D16" s="82"/>
      <c r="E16" s="83" t="s">
        <v>192</v>
      </c>
      <c r="F16" s="80">
        <f>SUM(F15:AB15)</f>
        <v>0</v>
      </c>
      <c r="G16" s="80"/>
      <c r="H16" s="80"/>
      <c r="I16" s="80"/>
      <c r="J16" s="80"/>
      <c r="K16" s="80"/>
      <c r="L16" s="80"/>
      <c r="M16" s="80"/>
      <c r="N16" s="80"/>
      <c r="O16" s="80"/>
      <c r="P16" s="80"/>
      <c r="Q16" s="80"/>
      <c r="R16" s="80"/>
      <c r="S16" s="80"/>
      <c r="T16" s="80"/>
      <c r="U16" s="80"/>
      <c r="V16" s="80"/>
      <c r="W16" s="80"/>
      <c r="X16" s="80"/>
      <c r="Y16" s="80"/>
      <c r="Z16" s="80"/>
      <c r="AA16" s="80"/>
      <c r="AB16" s="80"/>
      <c r="AC16" s="80"/>
    </row>
    <row r="17" customFormat="1" ht="56.1" customHeight="1" spans="1:29">
      <c r="A17" s="49">
        <v>14</v>
      </c>
      <c r="B17" s="75"/>
      <c r="C17" s="49" t="s">
        <v>193</v>
      </c>
      <c r="D17" s="49"/>
      <c r="E17" s="86" t="s">
        <v>194</v>
      </c>
      <c r="F17" s="87"/>
      <c r="G17" s="87"/>
      <c r="H17" s="87"/>
      <c r="I17" s="87"/>
      <c r="J17" s="87"/>
      <c r="K17" s="87"/>
      <c r="L17" s="87"/>
      <c r="M17" s="87"/>
      <c r="N17" s="87"/>
      <c r="O17" s="87"/>
      <c r="P17" s="87"/>
      <c r="Q17" s="87"/>
      <c r="R17" s="87"/>
      <c r="S17" s="87"/>
      <c r="T17" s="87"/>
      <c r="U17" s="87"/>
      <c r="V17" s="87"/>
      <c r="W17" s="87"/>
      <c r="X17" s="87"/>
      <c r="Y17" s="87"/>
      <c r="Z17" s="87"/>
      <c r="AA17" s="87"/>
      <c r="AB17" s="87"/>
      <c r="AC17" s="90" t="s">
        <v>174</v>
      </c>
    </row>
    <row r="18" customFormat="1" ht="47.1" customHeight="1" spans="1:29">
      <c r="A18" s="49">
        <v>15</v>
      </c>
      <c r="B18" s="88"/>
      <c r="C18" s="49" t="s">
        <v>195</v>
      </c>
      <c r="D18" s="49"/>
      <c r="E18" s="86" t="s">
        <v>196</v>
      </c>
      <c r="F18" s="87"/>
      <c r="G18" s="87"/>
      <c r="H18" s="87"/>
      <c r="I18" s="87"/>
      <c r="J18" s="87"/>
      <c r="K18" s="87"/>
      <c r="L18" s="87"/>
      <c r="M18" s="87"/>
      <c r="N18" s="87"/>
      <c r="O18" s="87"/>
      <c r="P18" s="87"/>
      <c r="Q18" s="87"/>
      <c r="R18" s="87"/>
      <c r="S18" s="87"/>
      <c r="T18" s="87"/>
      <c r="U18" s="87"/>
      <c r="V18" s="87"/>
      <c r="W18" s="87"/>
      <c r="X18" s="87"/>
      <c r="Y18" s="87"/>
      <c r="Z18" s="87"/>
      <c r="AA18" s="87"/>
      <c r="AB18" s="87"/>
      <c r="AC18" s="90" t="s">
        <v>174</v>
      </c>
    </row>
  </sheetData>
  <mergeCells count="13">
    <mergeCell ref="A2:AC2"/>
    <mergeCell ref="B3:D3"/>
    <mergeCell ref="F3:L3"/>
    <mergeCell ref="M3:S3"/>
    <mergeCell ref="T3:X3"/>
    <mergeCell ref="B13:D13"/>
    <mergeCell ref="C14:D14"/>
    <mergeCell ref="F16:AB16"/>
    <mergeCell ref="C17:D17"/>
    <mergeCell ref="C18:D18"/>
    <mergeCell ref="B14:B18"/>
    <mergeCell ref="B4:D12"/>
    <mergeCell ref="C15:D1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29"/>
  <sheetViews>
    <sheetView topLeftCell="A4" workbookViewId="0">
      <selection activeCell="G7" sqref="G7"/>
    </sheetView>
  </sheetViews>
  <sheetFormatPr defaultColWidth="9" defaultRowHeight="17.25"/>
  <cols>
    <col min="1" max="1" width="5" style="62" customWidth="1"/>
    <col min="2" max="2" width="7" style="62" customWidth="1"/>
    <col min="3" max="3" width="6.75" style="62" customWidth="1"/>
    <col min="4" max="4" width="14" style="62" customWidth="1"/>
    <col min="5" max="5" width="17.75" style="62" customWidth="1"/>
    <col min="6" max="15" width="15.75" style="62" customWidth="1"/>
    <col min="16" max="16" width="13" style="62" customWidth="1"/>
    <col min="17" max="16384" width="9" style="62"/>
  </cols>
  <sheetData>
    <row r="2" ht="27.75" spans="1:16">
      <c r="A2" s="63" t="s">
        <v>333</v>
      </c>
      <c r="B2" s="64"/>
      <c r="C2" s="64"/>
      <c r="D2" s="64"/>
      <c r="E2" s="64"/>
      <c r="F2" s="64"/>
      <c r="G2" s="64"/>
      <c r="H2" s="64"/>
      <c r="I2" s="64"/>
      <c r="J2" s="64"/>
      <c r="K2" s="64"/>
      <c r="L2" s="64"/>
      <c r="M2" s="64"/>
      <c r="N2" s="64"/>
      <c r="O2" s="64"/>
      <c r="P2" s="64"/>
    </row>
    <row r="3" customFormat="1" spans="1:16">
      <c r="A3" s="65" t="s">
        <v>5</v>
      </c>
      <c r="B3" s="65" t="s">
        <v>91</v>
      </c>
      <c r="C3" s="65"/>
      <c r="D3" s="65"/>
      <c r="E3" s="66" t="s">
        <v>92</v>
      </c>
      <c r="F3" s="109" t="s">
        <v>334</v>
      </c>
      <c r="G3" s="109"/>
      <c r="H3" s="109"/>
      <c r="I3" s="109"/>
      <c r="J3" s="109"/>
      <c r="K3" s="109"/>
      <c r="L3" s="109"/>
      <c r="M3" s="109"/>
      <c r="N3" s="109"/>
      <c r="O3" s="109"/>
      <c r="P3" s="66" t="s">
        <v>10</v>
      </c>
    </row>
    <row r="4" customFormat="1" spans="1:18">
      <c r="A4" s="49">
        <v>1</v>
      </c>
      <c r="B4" s="65" t="s">
        <v>101</v>
      </c>
      <c r="C4" s="65"/>
      <c r="D4" s="65"/>
      <c r="E4" s="66" t="s">
        <v>102</v>
      </c>
      <c r="F4" s="69" t="s">
        <v>335</v>
      </c>
      <c r="G4" s="69" t="s">
        <v>336</v>
      </c>
      <c r="H4" s="69" t="s">
        <v>337</v>
      </c>
      <c r="I4" s="69" t="s">
        <v>338</v>
      </c>
      <c r="J4" s="69" t="s">
        <v>339</v>
      </c>
      <c r="K4" s="69" t="s">
        <v>340</v>
      </c>
      <c r="L4" s="69" t="s">
        <v>341</v>
      </c>
      <c r="M4" s="69" t="s">
        <v>342</v>
      </c>
      <c r="N4" s="69" t="s">
        <v>343</v>
      </c>
      <c r="O4" s="69" t="s">
        <v>344</v>
      </c>
      <c r="P4" s="66"/>
      <c r="R4" s="89"/>
    </row>
    <row r="5" s="61" customFormat="1" ht="33" spans="1:16">
      <c r="A5" s="49">
        <v>2</v>
      </c>
      <c r="B5" s="65"/>
      <c r="C5" s="65"/>
      <c r="D5" s="65"/>
      <c r="E5" s="66" t="s">
        <v>130</v>
      </c>
      <c r="F5" s="69" t="s">
        <v>131</v>
      </c>
      <c r="G5" s="69" t="s">
        <v>131</v>
      </c>
      <c r="H5" s="69" t="s">
        <v>271</v>
      </c>
      <c r="I5" s="69" t="s">
        <v>131</v>
      </c>
      <c r="J5" s="69" t="s">
        <v>131</v>
      </c>
      <c r="K5" s="69" t="s">
        <v>345</v>
      </c>
      <c r="L5" s="69" t="s">
        <v>346</v>
      </c>
      <c r="M5" s="69" t="s">
        <v>346</v>
      </c>
      <c r="N5" s="69" t="s">
        <v>346</v>
      </c>
      <c r="O5" s="69" t="s">
        <v>345</v>
      </c>
      <c r="P5" s="66"/>
    </row>
    <row r="6" customFormat="1" ht="16.5" spans="1:16">
      <c r="A6" s="49">
        <v>3</v>
      </c>
      <c r="B6" s="65"/>
      <c r="C6" s="65"/>
      <c r="D6" s="65"/>
      <c r="E6" s="66" t="s">
        <v>136</v>
      </c>
      <c r="F6" s="69" t="s">
        <v>347</v>
      </c>
      <c r="G6" s="69" t="s">
        <v>273</v>
      </c>
      <c r="H6" s="69" t="s">
        <v>273</v>
      </c>
      <c r="I6" s="69" t="s">
        <v>347</v>
      </c>
      <c r="J6" s="69" t="s">
        <v>277</v>
      </c>
      <c r="K6" s="69" t="s">
        <v>348</v>
      </c>
      <c r="L6" s="69" t="s">
        <v>348</v>
      </c>
      <c r="M6" s="69" t="s">
        <v>349</v>
      </c>
      <c r="N6" s="69" t="s">
        <v>347</v>
      </c>
      <c r="O6" s="69" t="s">
        <v>347</v>
      </c>
      <c r="P6" s="66"/>
    </row>
    <row r="7" customFormat="1" spans="1:16">
      <c r="A7" s="49">
        <v>4</v>
      </c>
      <c r="B7" s="65"/>
      <c r="C7" s="65"/>
      <c r="D7" s="65"/>
      <c r="E7" s="66" t="s">
        <v>149</v>
      </c>
      <c r="F7" s="70" t="s">
        <v>350</v>
      </c>
      <c r="G7" s="70" t="s">
        <v>351</v>
      </c>
      <c r="H7" s="70" t="s">
        <v>351</v>
      </c>
      <c r="I7" s="70" t="s">
        <v>350</v>
      </c>
      <c r="J7" s="69">
        <v>2</v>
      </c>
      <c r="K7" s="70" t="s">
        <v>350</v>
      </c>
      <c r="L7" s="70" t="s">
        <v>350</v>
      </c>
      <c r="M7" s="70" t="s">
        <v>352</v>
      </c>
      <c r="N7" s="70" t="s">
        <v>350</v>
      </c>
      <c r="O7" s="70" t="s">
        <v>350</v>
      </c>
      <c r="P7" s="66"/>
    </row>
    <row r="8" customFormat="1" spans="1:16">
      <c r="A8" s="49">
        <v>5</v>
      </c>
      <c r="B8" s="65"/>
      <c r="C8" s="65"/>
      <c r="D8" s="65"/>
      <c r="E8" s="66" t="s">
        <v>162</v>
      </c>
      <c r="F8" s="69">
        <v>1600</v>
      </c>
      <c r="G8" s="69">
        <v>1600</v>
      </c>
      <c r="H8" s="69">
        <v>1600</v>
      </c>
      <c r="I8" s="69">
        <v>1600</v>
      </c>
      <c r="J8" s="69">
        <v>1350</v>
      </c>
      <c r="K8" s="69">
        <v>2000</v>
      </c>
      <c r="L8" s="69">
        <v>2000</v>
      </c>
      <c r="M8" s="69">
        <v>2000</v>
      </c>
      <c r="N8" s="69">
        <v>2000</v>
      </c>
      <c r="O8" s="69">
        <v>2000</v>
      </c>
      <c r="P8" s="66"/>
    </row>
    <row r="9" customFormat="1" spans="1:16">
      <c r="A9" s="49">
        <v>6</v>
      </c>
      <c r="B9" s="65"/>
      <c r="C9" s="65"/>
      <c r="D9" s="65"/>
      <c r="E9" s="66" t="s">
        <v>163</v>
      </c>
      <c r="F9" s="69">
        <v>2.5</v>
      </c>
      <c r="G9" s="69">
        <v>2.5</v>
      </c>
      <c r="H9" s="69">
        <v>2.5</v>
      </c>
      <c r="I9" s="69">
        <v>2.5</v>
      </c>
      <c r="J9" s="125">
        <v>1.75</v>
      </c>
      <c r="K9" s="125">
        <v>1.75</v>
      </c>
      <c r="L9" s="125">
        <v>1.75</v>
      </c>
      <c r="M9" s="125">
        <v>1.75</v>
      </c>
      <c r="N9" s="125">
        <v>1.75</v>
      </c>
      <c r="O9" s="125">
        <v>1.75</v>
      </c>
      <c r="P9" s="66"/>
    </row>
    <row r="10" customFormat="1" spans="1:17">
      <c r="A10" s="49">
        <v>7</v>
      </c>
      <c r="B10" s="65"/>
      <c r="C10" s="65"/>
      <c r="D10" s="65"/>
      <c r="E10" s="66" t="s">
        <v>164</v>
      </c>
      <c r="F10" s="69">
        <v>2</v>
      </c>
      <c r="G10" s="69">
        <v>2</v>
      </c>
      <c r="H10" s="69">
        <v>2</v>
      </c>
      <c r="I10" s="69">
        <v>2</v>
      </c>
      <c r="J10" s="69">
        <v>1</v>
      </c>
      <c r="K10" s="69">
        <v>1</v>
      </c>
      <c r="L10" s="69">
        <v>1</v>
      </c>
      <c r="M10" s="69">
        <v>1</v>
      </c>
      <c r="N10" s="69">
        <v>1</v>
      </c>
      <c r="O10" s="69">
        <v>1</v>
      </c>
      <c r="P10" s="66"/>
      <c r="Q10">
        <f>SUM(F10:O10)</f>
        <v>14</v>
      </c>
    </row>
    <row r="11" customFormat="1" spans="1:16">
      <c r="A11" s="49">
        <v>8</v>
      </c>
      <c r="B11" s="65"/>
      <c r="C11" s="65"/>
      <c r="D11" s="65"/>
      <c r="E11" s="66" t="s">
        <v>165</v>
      </c>
      <c r="F11" s="111">
        <v>2.1</v>
      </c>
      <c r="G11" s="111">
        <v>2.1</v>
      </c>
      <c r="H11" s="111">
        <v>2.1</v>
      </c>
      <c r="I11" s="111">
        <v>2.1</v>
      </c>
      <c r="J11" s="125">
        <v>1.8</v>
      </c>
      <c r="K11" s="125">
        <v>1.9</v>
      </c>
      <c r="L11" s="125">
        <v>1.9</v>
      </c>
      <c r="M11" s="125">
        <v>1.9</v>
      </c>
      <c r="N11" s="125">
        <v>1.9</v>
      </c>
      <c r="O11" s="125">
        <v>1.9</v>
      </c>
      <c r="P11" s="66"/>
    </row>
    <row r="12" ht="33" spans="1:16">
      <c r="A12" s="49">
        <v>9</v>
      </c>
      <c r="B12" s="65"/>
      <c r="C12" s="65"/>
      <c r="D12" s="65"/>
      <c r="E12" s="66" t="s">
        <v>166</v>
      </c>
      <c r="F12" s="112">
        <v>69.5</v>
      </c>
      <c r="G12" s="112">
        <v>79.7</v>
      </c>
      <c r="H12" s="112">
        <v>79.7</v>
      </c>
      <c r="I12" s="112">
        <v>69.5</v>
      </c>
      <c r="J12" s="125">
        <v>14</v>
      </c>
      <c r="K12" s="112">
        <v>70.7</v>
      </c>
      <c r="L12" s="112">
        <v>70.7</v>
      </c>
      <c r="M12" s="112">
        <v>60.5</v>
      </c>
      <c r="N12" s="112">
        <v>69.5</v>
      </c>
      <c r="O12" s="112">
        <v>69.5</v>
      </c>
      <c r="P12" s="66"/>
    </row>
    <row r="13" spans="1:16">
      <c r="A13" s="49">
        <v>10</v>
      </c>
      <c r="B13" s="72" t="s">
        <v>173</v>
      </c>
      <c r="C13" s="72"/>
      <c r="D13" s="72"/>
      <c r="E13" s="73" t="s">
        <v>173</v>
      </c>
      <c r="F13" s="74"/>
      <c r="G13" s="74"/>
      <c r="H13" s="74"/>
      <c r="I13" s="74"/>
      <c r="J13" s="74"/>
      <c r="K13" s="74"/>
      <c r="L13" s="74"/>
      <c r="M13" s="74"/>
      <c r="N13" s="74"/>
      <c r="O13" s="74"/>
      <c r="P13" s="90" t="s">
        <v>174</v>
      </c>
    </row>
    <row r="14" ht="30" customHeight="1" spans="1:16">
      <c r="A14" s="49">
        <v>11</v>
      </c>
      <c r="B14" s="94" t="s">
        <v>175</v>
      </c>
      <c r="C14" s="49" t="s">
        <v>176</v>
      </c>
      <c r="D14" s="49"/>
      <c r="E14" s="95" t="s">
        <v>177</v>
      </c>
      <c r="F14" s="96"/>
      <c r="G14" s="96"/>
      <c r="H14" s="96"/>
      <c r="I14" s="96"/>
      <c r="J14" s="96"/>
      <c r="K14" s="96"/>
      <c r="L14" s="96"/>
      <c r="M14" s="96"/>
      <c r="N14" s="96"/>
      <c r="O14" s="96"/>
      <c r="P14" s="90" t="s">
        <v>174</v>
      </c>
    </row>
    <row r="15" spans="1:16">
      <c r="A15" s="49">
        <v>12</v>
      </c>
      <c r="B15" s="94"/>
      <c r="C15" s="49" t="s">
        <v>178</v>
      </c>
      <c r="D15" s="49"/>
      <c r="E15" s="49" t="s">
        <v>179</v>
      </c>
      <c r="F15" s="96"/>
      <c r="G15" s="96"/>
      <c r="H15" s="96"/>
      <c r="I15" s="96"/>
      <c r="J15" s="96"/>
      <c r="K15" s="96"/>
      <c r="L15" s="96"/>
      <c r="M15" s="96"/>
      <c r="N15" s="96"/>
      <c r="O15" s="96"/>
      <c r="P15" s="90" t="s">
        <v>174</v>
      </c>
    </row>
    <row r="16" spans="1:16">
      <c r="A16" s="49">
        <v>13</v>
      </c>
      <c r="B16" s="94"/>
      <c r="C16" s="49" t="s">
        <v>180</v>
      </c>
      <c r="D16" s="49"/>
      <c r="E16" s="49" t="s">
        <v>181</v>
      </c>
      <c r="F16" s="96"/>
      <c r="G16" s="96"/>
      <c r="H16" s="96"/>
      <c r="I16" s="96"/>
      <c r="J16" s="96"/>
      <c r="K16" s="96"/>
      <c r="L16" s="96"/>
      <c r="M16" s="96"/>
      <c r="N16" s="96"/>
      <c r="O16" s="96"/>
      <c r="P16" s="90" t="s">
        <v>174</v>
      </c>
    </row>
    <row r="17" spans="1:16">
      <c r="A17" s="49">
        <v>14</v>
      </c>
      <c r="B17" s="94"/>
      <c r="C17" s="49" t="s">
        <v>182</v>
      </c>
      <c r="D17" s="49"/>
      <c r="E17" s="49" t="s">
        <v>183</v>
      </c>
      <c r="F17" s="97"/>
      <c r="G17" s="97"/>
      <c r="H17" s="97"/>
      <c r="I17" s="97"/>
      <c r="J17" s="97"/>
      <c r="K17" s="97"/>
      <c r="L17" s="97"/>
      <c r="M17" s="97"/>
      <c r="N17" s="97"/>
      <c r="O17" s="97"/>
      <c r="P17" s="90" t="s">
        <v>174</v>
      </c>
    </row>
    <row r="18" spans="1:16">
      <c r="A18" s="49">
        <v>15</v>
      </c>
      <c r="B18" s="94"/>
      <c r="C18" s="49" t="s">
        <v>184</v>
      </c>
      <c r="D18" s="49"/>
      <c r="E18" s="51" t="s">
        <v>185</v>
      </c>
      <c r="F18" s="52">
        <f t="shared" ref="F18:I18" si="0">F14+F16+F29</f>
        <v>0</v>
      </c>
      <c r="G18" s="52">
        <f t="shared" si="0"/>
        <v>0</v>
      </c>
      <c r="H18" s="52">
        <f t="shared" si="0"/>
        <v>0</v>
      </c>
      <c r="I18" s="52">
        <f t="shared" si="0"/>
        <v>0</v>
      </c>
      <c r="J18" s="52">
        <f>J14+J16</f>
        <v>0</v>
      </c>
      <c r="K18" s="52">
        <f t="shared" ref="K18:O18" si="1">K14+K16+K29</f>
        <v>0</v>
      </c>
      <c r="L18" s="52">
        <f t="shared" si="1"/>
        <v>0</v>
      </c>
      <c r="M18" s="52">
        <f t="shared" si="1"/>
        <v>0</v>
      </c>
      <c r="N18" s="52">
        <f t="shared" si="1"/>
        <v>0</v>
      </c>
      <c r="O18" s="52">
        <f t="shared" si="1"/>
        <v>0</v>
      </c>
      <c r="P18" s="52"/>
    </row>
    <row r="19" spans="1:16">
      <c r="A19" s="49">
        <v>16</v>
      </c>
      <c r="B19" s="94"/>
      <c r="C19" s="49"/>
      <c r="D19" s="49"/>
      <c r="E19" s="51" t="s">
        <v>179</v>
      </c>
      <c r="F19" s="52">
        <f t="shared" ref="F19:O19" si="2">F15</f>
        <v>0</v>
      </c>
      <c r="G19" s="52">
        <f t="shared" si="2"/>
        <v>0</v>
      </c>
      <c r="H19" s="52">
        <f t="shared" si="2"/>
        <v>0</v>
      </c>
      <c r="I19" s="52">
        <f t="shared" si="2"/>
        <v>0</v>
      </c>
      <c r="J19" s="52">
        <f t="shared" si="2"/>
        <v>0</v>
      </c>
      <c r="K19" s="52">
        <f t="shared" si="2"/>
        <v>0</v>
      </c>
      <c r="L19" s="52">
        <f t="shared" si="2"/>
        <v>0</v>
      </c>
      <c r="M19" s="52">
        <f t="shared" si="2"/>
        <v>0</v>
      </c>
      <c r="N19" s="52">
        <f t="shared" si="2"/>
        <v>0</v>
      </c>
      <c r="O19" s="52">
        <f t="shared" si="2"/>
        <v>0</v>
      </c>
      <c r="P19" s="52"/>
    </row>
    <row r="20" spans="1:16">
      <c r="A20" s="49">
        <v>17</v>
      </c>
      <c r="B20" s="94"/>
      <c r="C20" s="49"/>
      <c r="D20" s="49"/>
      <c r="E20" s="55" t="s">
        <v>186</v>
      </c>
      <c r="F20" s="52">
        <f t="shared" ref="F20:O20" si="3">F17</f>
        <v>0</v>
      </c>
      <c r="G20" s="52">
        <f t="shared" si="3"/>
        <v>0</v>
      </c>
      <c r="H20" s="52">
        <f t="shared" si="3"/>
        <v>0</v>
      </c>
      <c r="I20" s="52">
        <f t="shared" si="3"/>
        <v>0</v>
      </c>
      <c r="J20" s="52">
        <f t="shared" si="3"/>
        <v>0</v>
      </c>
      <c r="K20" s="52">
        <f t="shared" si="3"/>
        <v>0</v>
      </c>
      <c r="L20" s="52">
        <f t="shared" si="3"/>
        <v>0</v>
      </c>
      <c r="M20" s="52">
        <f t="shared" si="3"/>
        <v>0</v>
      </c>
      <c r="N20" s="52">
        <f t="shared" si="3"/>
        <v>0</v>
      </c>
      <c r="O20" s="52">
        <f t="shared" si="3"/>
        <v>0</v>
      </c>
      <c r="P20" s="52"/>
    </row>
    <row r="21" spans="1:16">
      <c r="A21" s="49">
        <v>18</v>
      </c>
      <c r="B21" s="94"/>
      <c r="C21" s="49"/>
      <c r="D21" s="49"/>
      <c r="E21" s="98" t="s">
        <v>187</v>
      </c>
      <c r="F21" s="80">
        <f t="shared" ref="F21:O21" si="4">SUM(F18:F20)</f>
        <v>0</v>
      </c>
      <c r="G21" s="80">
        <f t="shared" si="4"/>
        <v>0</v>
      </c>
      <c r="H21" s="80">
        <f t="shared" si="4"/>
        <v>0</v>
      </c>
      <c r="I21" s="80">
        <f t="shared" si="4"/>
        <v>0</v>
      </c>
      <c r="J21" s="80">
        <f t="shared" si="4"/>
        <v>0</v>
      </c>
      <c r="K21" s="80">
        <f t="shared" si="4"/>
        <v>0</v>
      </c>
      <c r="L21" s="80">
        <f t="shared" si="4"/>
        <v>0</v>
      </c>
      <c r="M21" s="80">
        <f t="shared" si="4"/>
        <v>0</v>
      </c>
      <c r="N21" s="80">
        <f t="shared" si="4"/>
        <v>0</v>
      </c>
      <c r="O21" s="80">
        <f t="shared" si="4"/>
        <v>0</v>
      </c>
      <c r="P21" s="80"/>
    </row>
    <row r="22" spans="1:16">
      <c r="A22" s="49">
        <v>19</v>
      </c>
      <c r="B22" s="94"/>
      <c r="C22" s="49" t="s">
        <v>188</v>
      </c>
      <c r="D22" s="49"/>
      <c r="E22" s="99" t="s">
        <v>189</v>
      </c>
      <c r="F22" s="100">
        <f t="shared" ref="F22:O22" si="5">F18*F10</f>
        <v>0</v>
      </c>
      <c r="G22" s="100">
        <f t="shared" si="5"/>
        <v>0</v>
      </c>
      <c r="H22" s="100">
        <f t="shared" si="5"/>
        <v>0</v>
      </c>
      <c r="I22" s="100">
        <f t="shared" si="5"/>
        <v>0</v>
      </c>
      <c r="J22" s="100">
        <f t="shared" si="5"/>
        <v>0</v>
      </c>
      <c r="K22" s="100">
        <f t="shared" si="5"/>
        <v>0</v>
      </c>
      <c r="L22" s="100">
        <f t="shared" si="5"/>
        <v>0</v>
      </c>
      <c r="M22" s="100">
        <f t="shared" si="5"/>
        <v>0</v>
      </c>
      <c r="N22" s="100">
        <f t="shared" si="5"/>
        <v>0</v>
      </c>
      <c r="O22" s="100">
        <f t="shared" si="5"/>
        <v>0</v>
      </c>
      <c r="P22" s="100"/>
    </row>
    <row r="23" spans="1:16">
      <c r="A23" s="49">
        <v>20</v>
      </c>
      <c r="B23" s="94"/>
      <c r="C23" s="49"/>
      <c r="D23" s="49"/>
      <c r="E23" s="99" t="s">
        <v>190</v>
      </c>
      <c r="F23" s="100">
        <f t="shared" ref="F23:O23" si="6">F19*F10</f>
        <v>0</v>
      </c>
      <c r="G23" s="100">
        <f t="shared" si="6"/>
        <v>0</v>
      </c>
      <c r="H23" s="100">
        <f t="shared" si="6"/>
        <v>0</v>
      </c>
      <c r="I23" s="100">
        <f t="shared" si="6"/>
        <v>0</v>
      </c>
      <c r="J23" s="100">
        <f t="shared" si="6"/>
        <v>0</v>
      </c>
      <c r="K23" s="100">
        <f t="shared" si="6"/>
        <v>0</v>
      </c>
      <c r="L23" s="100">
        <f t="shared" si="6"/>
        <v>0</v>
      </c>
      <c r="M23" s="100">
        <f t="shared" si="6"/>
        <v>0</v>
      </c>
      <c r="N23" s="100">
        <f t="shared" si="6"/>
        <v>0</v>
      </c>
      <c r="O23" s="100">
        <f t="shared" si="6"/>
        <v>0</v>
      </c>
      <c r="P23" s="100"/>
    </row>
    <row r="24" spans="1:16">
      <c r="A24" s="49">
        <v>21</v>
      </c>
      <c r="B24" s="94"/>
      <c r="C24" s="49"/>
      <c r="D24" s="49"/>
      <c r="E24" s="99" t="s">
        <v>191</v>
      </c>
      <c r="F24" s="100">
        <f t="shared" ref="F24:O24" si="7">F20*F10</f>
        <v>0</v>
      </c>
      <c r="G24" s="100">
        <f t="shared" si="7"/>
        <v>0</v>
      </c>
      <c r="H24" s="100">
        <f t="shared" si="7"/>
        <v>0</v>
      </c>
      <c r="I24" s="100">
        <f t="shared" si="7"/>
        <v>0</v>
      </c>
      <c r="J24" s="100">
        <f t="shared" si="7"/>
        <v>0</v>
      </c>
      <c r="K24" s="100">
        <f t="shared" si="7"/>
        <v>0</v>
      </c>
      <c r="L24" s="100">
        <f t="shared" si="7"/>
        <v>0</v>
      </c>
      <c r="M24" s="100">
        <f t="shared" si="7"/>
        <v>0</v>
      </c>
      <c r="N24" s="100">
        <f t="shared" si="7"/>
        <v>0</v>
      </c>
      <c r="O24" s="100">
        <f t="shared" si="7"/>
        <v>0</v>
      </c>
      <c r="P24" s="100"/>
    </row>
    <row r="25" spans="1:16">
      <c r="A25" s="49">
        <v>22</v>
      </c>
      <c r="B25" s="94"/>
      <c r="C25" s="49"/>
      <c r="D25" s="49"/>
      <c r="E25" s="98" t="s">
        <v>187</v>
      </c>
      <c r="F25" s="80">
        <f t="shared" ref="F25:O25" si="8">SUM(F22:F24)</f>
        <v>0</v>
      </c>
      <c r="G25" s="80">
        <f t="shared" si="8"/>
        <v>0</v>
      </c>
      <c r="H25" s="80">
        <f t="shared" si="8"/>
        <v>0</v>
      </c>
      <c r="I25" s="80">
        <f t="shared" si="8"/>
        <v>0</v>
      </c>
      <c r="J25" s="80">
        <f t="shared" si="8"/>
        <v>0</v>
      </c>
      <c r="K25" s="80">
        <f t="shared" si="8"/>
        <v>0</v>
      </c>
      <c r="L25" s="80">
        <f t="shared" si="8"/>
        <v>0</v>
      </c>
      <c r="M25" s="80">
        <f t="shared" si="8"/>
        <v>0</v>
      </c>
      <c r="N25" s="80">
        <f t="shared" si="8"/>
        <v>0</v>
      </c>
      <c r="O25" s="80">
        <f t="shared" si="8"/>
        <v>0</v>
      </c>
      <c r="P25" s="80"/>
    </row>
    <row r="26" ht="18.95" customHeight="1" spans="1:16">
      <c r="A26" s="49">
        <v>23</v>
      </c>
      <c r="B26" s="94"/>
      <c r="C26" s="49"/>
      <c r="D26" s="49"/>
      <c r="E26" s="98" t="s">
        <v>192</v>
      </c>
      <c r="F26" s="80">
        <f>SUM(F25:O25)</f>
        <v>0</v>
      </c>
      <c r="G26" s="80"/>
      <c r="H26" s="80"/>
      <c r="I26" s="80"/>
      <c r="J26" s="80"/>
      <c r="K26" s="80"/>
      <c r="L26" s="80"/>
      <c r="M26" s="80"/>
      <c r="N26" s="80"/>
      <c r="O26" s="80"/>
      <c r="P26" s="80"/>
    </row>
    <row r="27" ht="36.95" customHeight="1" spans="1:16">
      <c r="A27" s="49">
        <v>24</v>
      </c>
      <c r="B27" s="94"/>
      <c r="C27" s="49" t="s">
        <v>193</v>
      </c>
      <c r="D27" s="49"/>
      <c r="E27" s="86" t="s">
        <v>194</v>
      </c>
      <c r="F27" s="87"/>
      <c r="G27" s="87"/>
      <c r="H27" s="87"/>
      <c r="I27" s="87"/>
      <c r="J27" s="87"/>
      <c r="K27" s="87"/>
      <c r="L27" s="87"/>
      <c r="M27" s="87"/>
      <c r="N27" s="87"/>
      <c r="O27" s="87"/>
      <c r="P27" s="90" t="s">
        <v>174</v>
      </c>
    </row>
    <row r="28" ht="36.95" customHeight="1" spans="1:16">
      <c r="A28" s="49">
        <v>25</v>
      </c>
      <c r="B28" s="94"/>
      <c r="C28" s="49" t="s">
        <v>195</v>
      </c>
      <c r="D28" s="49"/>
      <c r="E28" s="86" t="s">
        <v>196</v>
      </c>
      <c r="F28" s="87"/>
      <c r="G28" s="87"/>
      <c r="H28" s="87"/>
      <c r="I28" s="87"/>
      <c r="J28" s="87"/>
      <c r="K28" s="87"/>
      <c r="L28" s="87"/>
      <c r="M28" s="87"/>
      <c r="N28" s="87"/>
      <c r="O28" s="87"/>
      <c r="P28" s="90" t="s">
        <v>174</v>
      </c>
    </row>
    <row r="29" spans="1:16">
      <c r="A29" s="49">
        <v>26</v>
      </c>
      <c r="B29" s="94"/>
      <c r="C29" s="49" t="s">
        <v>197</v>
      </c>
      <c r="D29" s="49"/>
      <c r="E29" s="86" t="s">
        <v>198</v>
      </c>
      <c r="F29" s="87"/>
      <c r="G29" s="87"/>
      <c r="H29" s="87"/>
      <c r="I29" s="87"/>
      <c r="J29" s="120" t="s">
        <v>199</v>
      </c>
      <c r="K29" s="87"/>
      <c r="L29" s="87"/>
      <c r="M29" s="87"/>
      <c r="N29" s="87"/>
      <c r="O29" s="87"/>
      <c r="P29" s="90" t="s">
        <v>174</v>
      </c>
    </row>
  </sheetData>
  <mergeCells count="16">
    <mergeCell ref="A2:P2"/>
    <mergeCell ref="B3:D3"/>
    <mergeCell ref="F3:O3"/>
    <mergeCell ref="B13:D13"/>
    <mergeCell ref="C14:D14"/>
    <mergeCell ref="C15:D15"/>
    <mergeCell ref="C16:D16"/>
    <mergeCell ref="C17:D17"/>
    <mergeCell ref="F26:O26"/>
    <mergeCell ref="C27:D27"/>
    <mergeCell ref="C28:D28"/>
    <mergeCell ref="C29:D29"/>
    <mergeCell ref="B14:B29"/>
    <mergeCell ref="B4:D12"/>
    <mergeCell ref="C18:D21"/>
    <mergeCell ref="C22:D2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8"/>
  <sheetViews>
    <sheetView workbookViewId="0">
      <selection activeCell="K14" sqref="K14"/>
    </sheetView>
  </sheetViews>
  <sheetFormatPr defaultColWidth="9" defaultRowHeight="17.25"/>
  <cols>
    <col min="1" max="1" width="5" style="62" customWidth="1"/>
    <col min="2" max="2" width="6.375" style="62" customWidth="1"/>
    <col min="3" max="3" width="6.75" style="62" customWidth="1"/>
    <col min="4" max="4" width="14.125" style="62" customWidth="1"/>
    <col min="5" max="5" width="16" style="62" customWidth="1"/>
    <col min="6" max="15" width="13.375" style="62" customWidth="1"/>
    <col min="16" max="16" width="10.375" style="62" customWidth="1"/>
    <col min="17" max="16384" width="9" style="62"/>
  </cols>
  <sheetData>
    <row r="2" ht="27.75" spans="1:16">
      <c r="A2" s="63" t="s">
        <v>353</v>
      </c>
      <c r="B2" s="64"/>
      <c r="C2" s="64"/>
      <c r="D2" s="64"/>
      <c r="E2" s="64"/>
      <c r="F2" s="64"/>
      <c r="G2" s="64"/>
      <c r="H2" s="64"/>
      <c r="I2" s="64"/>
      <c r="J2" s="64"/>
      <c r="K2" s="64"/>
      <c r="L2" s="64"/>
      <c r="M2" s="64"/>
      <c r="N2" s="64"/>
      <c r="O2" s="64"/>
      <c r="P2" s="64"/>
    </row>
    <row r="3" ht="21.95" customHeight="1" spans="1:16">
      <c r="A3" s="65" t="s">
        <v>5</v>
      </c>
      <c r="B3" s="65" t="s">
        <v>91</v>
      </c>
      <c r="C3" s="65"/>
      <c r="D3" s="65"/>
      <c r="E3" s="66" t="s">
        <v>92</v>
      </c>
      <c r="F3" s="109" t="s">
        <v>334</v>
      </c>
      <c r="G3" s="109"/>
      <c r="H3" s="109"/>
      <c r="I3" s="109"/>
      <c r="J3" s="109"/>
      <c r="K3" s="109"/>
      <c r="L3" s="109"/>
      <c r="M3" s="109"/>
      <c r="N3" s="109"/>
      <c r="O3" s="109"/>
      <c r="P3" s="66" t="s">
        <v>10</v>
      </c>
    </row>
    <row r="4" ht="42" customHeight="1" spans="1:18">
      <c r="A4" s="49">
        <v>1</v>
      </c>
      <c r="B4" s="65" t="s">
        <v>101</v>
      </c>
      <c r="C4" s="65"/>
      <c r="D4" s="65"/>
      <c r="E4" s="66" t="s">
        <v>102</v>
      </c>
      <c r="F4" s="69" t="s">
        <v>335</v>
      </c>
      <c r="G4" s="69" t="s">
        <v>336</v>
      </c>
      <c r="H4" s="69" t="s">
        <v>337</v>
      </c>
      <c r="I4" s="69" t="s">
        <v>338</v>
      </c>
      <c r="J4" s="69" t="s">
        <v>339</v>
      </c>
      <c r="K4" s="69" t="s">
        <v>340</v>
      </c>
      <c r="L4" s="69" t="s">
        <v>341</v>
      </c>
      <c r="M4" s="69" t="s">
        <v>342</v>
      </c>
      <c r="N4" s="69" t="s">
        <v>343</v>
      </c>
      <c r="O4" s="69" t="s">
        <v>344</v>
      </c>
      <c r="P4" s="66"/>
      <c r="R4" s="89"/>
    </row>
    <row r="5" s="61" customFormat="1" ht="33" spans="1:16">
      <c r="A5" s="49">
        <v>2</v>
      </c>
      <c r="B5" s="65"/>
      <c r="C5" s="65"/>
      <c r="D5" s="65"/>
      <c r="E5" s="66" t="s">
        <v>130</v>
      </c>
      <c r="F5" s="69" t="s">
        <v>131</v>
      </c>
      <c r="G5" s="69" t="s">
        <v>131</v>
      </c>
      <c r="H5" s="69" t="s">
        <v>271</v>
      </c>
      <c r="I5" s="69" t="s">
        <v>131</v>
      </c>
      <c r="J5" s="69" t="s">
        <v>131</v>
      </c>
      <c r="K5" s="69" t="s">
        <v>345</v>
      </c>
      <c r="L5" s="69" t="s">
        <v>346</v>
      </c>
      <c r="M5" s="69" t="s">
        <v>346</v>
      </c>
      <c r="N5" s="69" t="s">
        <v>346</v>
      </c>
      <c r="O5" s="69" t="s">
        <v>345</v>
      </c>
      <c r="P5" s="66"/>
    </row>
    <row r="6" customFormat="1" ht="17.1" customHeight="1" spans="1:16">
      <c r="A6" s="49">
        <v>3</v>
      </c>
      <c r="B6" s="65"/>
      <c r="C6" s="65"/>
      <c r="D6" s="65"/>
      <c r="E6" s="66" t="s">
        <v>136</v>
      </c>
      <c r="F6" s="69" t="s">
        <v>347</v>
      </c>
      <c r="G6" s="69" t="s">
        <v>273</v>
      </c>
      <c r="H6" s="69" t="s">
        <v>273</v>
      </c>
      <c r="I6" s="69" t="s">
        <v>347</v>
      </c>
      <c r="J6" s="69" t="s">
        <v>277</v>
      </c>
      <c r="K6" s="69" t="s">
        <v>348</v>
      </c>
      <c r="L6" s="69" t="s">
        <v>348</v>
      </c>
      <c r="M6" s="69" t="s">
        <v>349</v>
      </c>
      <c r="N6" s="69" t="s">
        <v>347</v>
      </c>
      <c r="O6" s="69" t="s">
        <v>347</v>
      </c>
      <c r="P6" s="66"/>
    </row>
    <row r="7" customFormat="1" ht="17.1" customHeight="1" spans="1:16">
      <c r="A7" s="49">
        <v>4</v>
      </c>
      <c r="B7" s="65"/>
      <c r="C7" s="65"/>
      <c r="D7" s="65"/>
      <c r="E7" s="66" t="s">
        <v>149</v>
      </c>
      <c r="F7" s="70" t="s">
        <v>350</v>
      </c>
      <c r="G7" s="70" t="s">
        <v>351</v>
      </c>
      <c r="H7" s="70" t="s">
        <v>351</v>
      </c>
      <c r="I7" s="70" t="s">
        <v>350</v>
      </c>
      <c r="J7" s="69">
        <v>2</v>
      </c>
      <c r="K7" s="70" t="s">
        <v>350</v>
      </c>
      <c r="L7" s="70" t="s">
        <v>350</v>
      </c>
      <c r="M7" s="70" t="s">
        <v>352</v>
      </c>
      <c r="N7" s="70" t="s">
        <v>350</v>
      </c>
      <c r="O7" s="70" t="s">
        <v>350</v>
      </c>
      <c r="P7" s="66"/>
    </row>
    <row r="8" customFormat="1" ht="17.1" customHeight="1" spans="1:16">
      <c r="A8" s="49">
        <v>5</v>
      </c>
      <c r="B8" s="65"/>
      <c r="C8" s="65"/>
      <c r="D8" s="65"/>
      <c r="E8" s="66" t="s">
        <v>162</v>
      </c>
      <c r="F8" s="69">
        <v>1600</v>
      </c>
      <c r="G8" s="69">
        <v>1600</v>
      </c>
      <c r="H8" s="69">
        <v>1600</v>
      </c>
      <c r="I8" s="69">
        <v>1600</v>
      </c>
      <c r="J8" s="69">
        <v>1350</v>
      </c>
      <c r="K8" s="69">
        <v>2000</v>
      </c>
      <c r="L8" s="69">
        <v>2000</v>
      </c>
      <c r="M8" s="69">
        <v>2000</v>
      </c>
      <c r="N8" s="69">
        <v>2000</v>
      </c>
      <c r="O8" s="69">
        <v>2000</v>
      </c>
      <c r="P8" s="66"/>
    </row>
    <row r="9" customFormat="1" ht="17.1" customHeight="1" spans="1:16">
      <c r="A9" s="49">
        <v>6</v>
      </c>
      <c r="B9" s="65"/>
      <c r="C9" s="65"/>
      <c r="D9" s="65"/>
      <c r="E9" s="66" t="s">
        <v>163</v>
      </c>
      <c r="F9" s="69">
        <v>2.5</v>
      </c>
      <c r="G9" s="69">
        <v>2.5</v>
      </c>
      <c r="H9" s="69">
        <v>2.5</v>
      </c>
      <c r="I9" s="69">
        <v>2.5</v>
      </c>
      <c r="J9" s="125">
        <v>1.75</v>
      </c>
      <c r="K9" s="125">
        <v>1.75</v>
      </c>
      <c r="L9" s="125">
        <v>1.75</v>
      </c>
      <c r="M9" s="125">
        <v>1.75</v>
      </c>
      <c r="N9" s="125">
        <v>1.75</v>
      </c>
      <c r="O9" s="125">
        <v>1.75</v>
      </c>
      <c r="P9" s="66"/>
    </row>
    <row r="10" customFormat="1" ht="17.1" customHeight="1" spans="1:17">
      <c r="A10" s="49">
        <v>7</v>
      </c>
      <c r="B10" s="65"/>
      <c r="C10" s="65"/>
      <c r="D10" s="65"/>
      <c r="E10" s="66" t="s">
        <v>164</v>
      </c>
      <c r="F10" s="69">
        <v>2</v>
      </c>
      <c r="G10" s="69">
        <v>2</v>
      </c>
      <c r="H10" s="69">
        <v>2</v>
      </c>
      <c r="I10" s="69">
        <v>2</v>
      </c>
      <c r="J10" s="69">
        <v>1</v>
      </c>
      <c r="K10" s="69">
        <v>1</v>
      </c>
      <c r="L10" s="69">
        <v>1</v>
      </c>
      <c r="M10" s="69">
        <v>1</v>
      </c>
      <c r="N10" s="69">
        <v>1</v>
      </c>
      <c r="O10" s="69">
        <v>1</v>
      </c>
      <c r="P10" s="66"/>
      <c r="Q10">
        <f>SUM(F10:O10)</f>
        <v>14</v>
      </c>
    </row>
    <row r="11" customFormat="1" ht="17.1" customHeight="1" spans="1:16">
      <c r="A11" s="49">
        <v>8</v>
      </c>
      <c r="B11" s="65"/>
      <c r="C11" s="65"/>
      <c r="D11" s="65"/>
      <c r="E11" s="66" t="s">
        <v>165</v>
      </c>
      <c r="F11" s="111">
        <v>2.1</v>
      </c>
      <c r="G11" s="111">
        <v>2.1</v>
      </c>
      <c r="H11" s="111">
        <v>2.1</v>
      </c>
      <c r="I11" s="111">
        <v>2.1</v>
      </c>
      <c r="J11" s="125">
        <v>1.8</v>
      </c>
      <c r="K11" s="125">
        <v>1.9</v>
      </c>
      <c r="L11" s="125">
        <v>1.9</v>
      </c>
      <c r="M11" s="125">
        <v>1.9</v>
      </c>
      <c r="N11" s="125">
        <v>1.9</v>
      </c>
      <c r="O11" s="125">
        <v>1.9</v>
      </c>
      <c r="P11" s="66"/>
    </row>
    <row r="12" ht="33" spans="1:16">
      <c r="A12" s="49">
        <v>9</v>
      </c>
      <c r="B12" s="65"/>
      <c r="C12" s="65"/>
      <c r="D12" s="65"/>
      <c r="E12" s="66" t="s">
        <v>166</v>
      </c>
      <c r="F12" s="112">
        <v>69.5</v>
      </c>
      <c r="G12" s="112">
        <v>79.7</v>
      </c>
      <c r="H12" s="112">
        <v>79.7</v>
      </c>
      <c r="I12" s="112">
        <v>69.5</v>
      </c>
      <c r="J12" s="125">
        <v>14</v>
      </c>
      <c r="K12" s="112">
        <v>70.7</v>
      </c>
      <c r="L12" s="112">
        <v>70.7</v>
      </c>
      <c r="M12" s="112">
        <v>60.5</v>
      </c>
      <c r="N12" s="112">
        <v>69.5</v>
      </c>
      <c r="O12" s="112">
        <v>69.5</v>
      </c>
      <c r="P12" s="66"/>
    </row>
    <row r="13" ht="23.1" customHeight="1" spans="1:16">
      <c r="A13" s="49">
        <v>10</v>
      </c>
      <c r="B13" s="72" t="s">
        <v>173</v>
      </c>
      <c r="C13" s="72"/>
      <c r="D13" s="72"/>
      <c r="E13" s="73" t="s">
        <v>173</v>
      </c>
      <c r="F13" s="74"/>
      <c r="G13" s="74"/>
      <c r="H13" s="74"/>
      <c r="I13" s="74"/>
      <c r="J13" s="74"/>
      <c r="K13" s="74"/>
      <c r="L13" s="74"/>
      <c r="M13" s="74"/>
      <c r="N13" s="74"/>
      <c r="O13" s="74"/>
      <c r="P13" s="90" t="s">
        <v>174</v>
      </c>
    </row>
    <row r="14" ht="30" customHeight="1" spans="1:16">
      <c r="A14" s="49">
        <v>11</v>
      </c>
      <c r="B14" s="75" t="s">
        <v>205</v>
      </c>
      <c r="C14" s="49" t="s">
        <v>184</v>
      </c>
      <c r="D14" s="49"/>
      <c r="E14" s="49" t="s">
        <v>206</v>
      </c>
      <c r="F14" s="76"/>
      <c r="G14" s="76"/>
      <c r="H14" s="76"/>
      <c r="I14" s="76"/>
      <c r="J14" s="76"/>
      <c r="K14" s="76"/>
      <c r="L14" s="76"/>
      <c r="M14" s="76"/>
      <c r="N14" s="76"/>
      <c r="O14" s="76"/>
      <c r="P14" s="90" t="s">
        <v>174</v>
      </c>
    </row>
    <row r="15" ht="30" customHeight="1" spans="1:16">
      <c r="A15" s="49">
        <v>12</v>
      </c>
      <c r="B15" s="75"/>
      <c r="C15" s="77" t="s">
        <v>188</v>
      </c>
      <c r="D15" s="78"/>
      <c r="E15" s="79" t="s">
        <v>207</v>
      </c>
      <c r="F15" s="80">
        <f t="shared" ref="F15:O15" si="0">F14*F10</f>
        <v>0</v>
      </c>
      <c r="G15" s="80">
        <f t="shared" si="0"/>
        <v>0</v>
      </c>
      <c r="H15" s="80">
        <f t="shared" si="0"/>
        <v>0</v>
      </c>
      <c r="I15" s="80">
        <f t="shared" si="0"/>
        <v>0</v>
      </c>
      <c r="J15" s="80">
        <f t="shared" si="0"/>
        <v>0</v>
      </c>
      <c r="K15" s="80">
        <f t="shared" si="0"/>
        <v>0</v>
      </c>
      <c r="L15" s="80">
        <f t="shared" si="0"/>
        <v>0</v>
      </c>
      <c r="M15" s="80">
        <f t="shared" si="0"/>
        <v>0</v>
      </c>
      <c r="N15" s="80">
        <f t="shared" si="0"/>
        <v>0</v>
      </c>
      <c r="O15" s="80">
        <f t="shared" si="0"/>
        <v>0</v>
      </c>
      <c r="P15" s="91"/>
    </row>
    <row r="16" ht="30" customHeight="1" spans="1:16">
      <c r="A16" s="49">
        <v>13</v>
      </c>
      <c r="B16" s="75"/>
      <c r="C16" s="81"/>
      <c r="D16" s="82"/>
      <c r="E16" s="83" t="s">
        <v>192</v>
      </c>
      <c r="F16" s="84">
        <f>SUM(F15:O15)</f>
        <v>0</v>
      </c>
      <c r="G16" s="85"/>
      <c r="H16" s="85"/>
      <c r="I16" s="85"/>
      <c r="J16" s="85"/>
      <c r="K16" s="85"/>
      <c r="L16" s="85"/>
      <c r="M16" s="85"/>
      <c r="N16" s="85"/>
      <c r="O16" s="85"/>
      <c r="P16" s="80"/>
    </row>
    <row r="17" ht="56.1" customHeight="1" spans="1:16">
      <c r="A17" s="49">
        <v>14</v>
      </c>
      <c r="B17" s="75"/>
      <c r="C17" s="49" t="s">
        <v>193</v>
      </c>
      <c r="D17" s="49"/>
      <c r="E17" s="86" t="s">
        <v>194</v>
      </c>
      <c r="F17" s="87"/>
      <c r="G17" s="87"/>
      <c r="H17" s="87"/>
      <c r="I17" s="87"/>
      <c r="J17" s="87"/>
      <c r="K17" s="87"/>
      <c r="L17" s="87"/>
      <c r="M17" s="87"/>
      <c r="N17" s="87"/>
      <c r="O17" s="87"/>
      <c r="P17" s="90" t="s">
        <v>174</v>
      </c>
    </row>
    <row r="18" ht="47.1" customHeight="1" spans="1:16">
      <c r="A18" s="49">
        <v>15</v>
      </c>
      <c r="B18" s="88"/>
      <c r="C18" s="49" t="s">
        <v>195</v>
      </c>
      <c r="D18" s="49"/>
      <c r="E18" s="86" t="s">
        <v>196</v>
      </c>
      <c r="F18" s="87"/>
      <c r="G18" s="87"/>
      <c r="H18" s="87"/>
      <c r="I18" s="87"/>
      <c r="J18" s="87"/>
      <c r="K18" s="87"/>
      <c r="L18" s="87"/>
      <c r="M18" s="87"/>
      <c r="N18" s="87"/>
      <c r="O18" s="87"/>
      <c r="P18" s="90" t="s">
        <v>174</v>
      </c>
    </row>
  </sheetData>
  <mergeCells count="11">
    <mergeCell ref="A2:P2"/>
    <mergeCell ref="B3:D3"/>
    <mergeCell ref="F3:O3"/>
    <mergeCell ref="B13:D13"/>
    <mergeCell ref="C14:D14"/>
    <mergeCell ref="F16:O16"/>
    <mergeCell ref="C17:D17"/>
    <mergeCell ref="C18:D18"/>
    <mergeCell ref="B14:B18"/>
    <mergeCell ref="B4:D12"/>
    <mergeCell ref="C15:D1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B29"/>
  <sheetViews>
    <sheetView zoomScale="85" zoomScaleNormal="85" topLeftCell="M1" workbookViewId="0">
      <selection activeCell="W18" sqref="W18"/>
    </sheetView>
  </sheetViews>
  <sheetFormatPr defaultColWidth="9" defaultRowHeight="17.25"/>
  <cols>
    <col min="1" max="1" width="5" style="62" customWidth="1"/>
    <col min="2" max="2" width="7" style="62" customWidth="1"/>
    <col min="3" max="3" width="6.75" style="62" customWidth="1"/>
    <col min="4" max="4" width="14" style="62" customWidth="1"/>
    <col min="5" max="5" width="17.75" style="62" customWidth="1"/>
    <col min="6" max="25" width="15.75" style="62" customWidth="1"/>
    <col min="26" max="26" width="13" style="62" customWidth="1"/>
    <col min="27" max="16384" width="9" style="62"/>
  </cols>
  <sheetData>
    <row r="2" ht="27.75" spans="1:26">
      <c r="A2" s="63" t="s">
        <v>354</v>
      </c>
      <c r="B2" s="64"/>
      <c r="C2" s="64"/>
      <c r="D2" s="64"/>
      <c r="E2" s="64"/>
      <c r="F2" s="64"/>
      <c r="G2" s="64"/>
      <c r="H2" s="64"/>
      <c r="I2" s="64"/>
      <c r="J2" s="64"/>
      <c r="K2" s="64"/>
      <c r="L2" s="64"/>
      <c r="M2" s="64"/>
      <c r="N2" s="64"/>
      <c r="O2" s="64"/>
      <c r="P2" s="64"/>
      <c r="Q2" s="64"/>
      <c r="R2" s="64"/>
      <c r="S2" s="64"/>
      <c r="T2" s="64"/>
      <c r="U2" s="64"/>
      <c r="V2" s="64"/>
      <c r="W2" s="64"/>
      <c r="X2" s="64"/>
      <c r="Y2" s="64"/>
      <c r="Z2" s="64"/>
    </row>
    <row r="3" customFormat="1" spans="1:26">
      <c r="A3" s="65" t="s">
        <v>5</v>
      </c>
      <c r="B3" s="65" t="s">
        <v>91</v>
      </c>
      <c r="C3" s="65"/>
      <c r="D3" s="65"/>
      <c r="E3" s="66" t="s">
        <v>92</v>
      </c>
      <c r="F3" s="69" t="s">
        <v>355</v>
      </c>
      <c r="G3" s="69"/>
      <c r="H3" s="69" t="s">
        <v>356</v>
      </c>
      <c r="I3" s="69"/>
      <c r="J3" s="69"/>
      <c r="K3" s="69"/>
      <c r="L3" s="69"/>
      <c r="M3" s="123" t="s">
        <v>357</v>
      </c>
      <c r="N3" s="123"/>
      <c r="O3" s="123"/>
      <c r="P3" s="123"/>
      <c r="Q3" s="123"/>
      <c r="R3" s="69" t="s">
        <v>358</v>
      </c>
      <c r="S3" s="69"/>
      <c r="T3" s="69"/>
      <c r="U3" s="69"/>
      <c r="V3" s="69"/>
      <c r="W3" s="69" t="s">
        <v>100</v>
      </c>
      <c r="X3" s="123" t="s">
        <v>359</v>
      </c>
      <c r="Y3" s="69" t="s">
        <v>360</v>
      </c>
      <c r="Z3" s="66" t="s">
        <v>10</v>
      </c>
    </row>
    <row r="4" customFormat="1" spans="1:28">
      <c r="A4" s="49">
        <v>1</v>
      </c>
      <c r="B4" s="65" t="s">
        <v>101</v>
      </c>
      <c r="C4" s="65"/>
      <c r="D4" s="65"/>
      <c r="E4" s="66" t="s">
        <v>102</v>
      </c>
      <c r="F4" s="69" t="s">
        <v>361</v>
      </c>
      <c r="G4" s="69" t="s">
        <v>362</v>
      </c>
      <c r="H4" s="69" t="s">
        <v>363</v>
      </c>
      <c r="I4" s="69" t="s">
        <v>364</v>
      </c>
      <c r="J4" s="69" t="s">
        <v>365</v>
      </c>
      <c r="K4" s="69" t="s">
        <v>366</v>
      </c>
      <c r="L4" s="69" t="s">
        <v>367</v>
      </c>
      <c r="M4" s="69" t="s">
        <v>368</v>
      </c>
      <c r="N4" s="69" t="s">
        <v>369</v>
      </c>
      <c r="O4" s="69" t="s">
        <v>370</v>
      </c>
      <c r="P4" s="69" t="s">
        <v>371</v>
      </c>
      <c r="Q4" s="69" t="s">
        <v>372</v>
      </c>
      <c r="R4" s="69" t="s">
        <v>373</v>
      </c>
      <c r="S4" s="69" t="s">
        <v>374</v>
      </c>
      <c r="T4" s="69" t="s">
        <v>375</v>
      </c>
      <c r="U4" s="69" t="s">
        <v>376</v>
      </c>
      <c r="V4" s="69" t="s">
        <v>377</v>
      </c>
      <c r="W4" s="69" t="s">
        <v>378</v>
      </c>
      <c r="X4" s="69" t="s">
        <v>379</v>
      </c>
      <c r="Y4" s="69" t="s">
        <v>380</v>
      </c>
      <c r="Z4" s="66"/>
      <c r="AB4" s="89"/>
    </row>
    <row r="5" s="61" customFormat="1" ht="49.5" spans="1:26">
      <c r="A5" s="49">
        <v>2</v>
      </c>
      <c r="B5" s="65"/>
      <c r="C5" s="65"/>
      <c r="D5" s="65"/>
      <c r="E5" s="66" t="s">
        <v>130</v>
      </c>
      <c r="F5" s="69" t="s">
        <v>131</v>
      </c>
      <c r="G5" s="69" t="s">
        <v>309</v>
      </c>
      <c r="H5" s="69" t="s">
        <v>131</v>
      </c>
      <c r="I5" s="69" t="s">
        <v>131</v>
      </c>
      <c r="J5" s="69" t="s">
        <v>131</v>
      </c>
      <c r="K5" s="69" t="s">
        <v>131</v>
      </c>
      <c r="L5" s="69" t="s">
        <v>381</v>
      </c>
      <c r="M5" s="69" t="s">
        <v>131</v>
      </c>
      <c r="N5" s="69" t="s">
        <v>131</v>
      </c>
      <c r="O5" s="69" t="s">
        <v>131</v>
      </c>
      <c r="P5" s="69" t="s">
        <v>309</v>
      </c>
      <c r="Q5" s="69" t="s">
        <v>382</v>
      </c>
      <c r="R5" s="69" t="s">
        <v>131</v>
      </c>
      <c r="S5" s="69" t="s">
        <v>131</v>
      </c>
      <c r="T5" s="69" t="s">
        <v>131</v>
      </c>
      <c r="U5" s="69" t="s">
        <v>131</v>
      </c>
      <c r="V5" s="69" t="s">
        <v>131</v>
      </c>
      <c r="W5" s="69" t="s">
        <v>383</v>
      </c>
      <c r="X5" s="69" t="s">
        <v>384</v>
      </c>
      <c r="Y5" s="69" t="s">
        <v>383</v>
      </c>
      <c r="Z5" s="104"/>
    </row>
    <row r="6" customFormat="1" ht="33" spans="1:26">
      <c r="A6" s="49">
        <v>3</v>
      </c>
      <c r="B6" s="65"/>
      <c r="C6" s="65"/>
      <c r="D6" s="65"/>
      <c r="E6" s="66" t="s">
        <v>136</v>
      </c>
      <c r="F6" s="69" t="s">
        <v>323</v>
      </c>
      <c r="G6" s="69" t="s">
        <v>385</v>
      </c>
      <c r="H6" s="69" t="s">
        <v>386</v>
      </c>
      <c r="I6" s="69" t="s">
        <v>387</v>
      </c>
      <c r="J6" s="69" t="s">
        <v>388</v>
      </c>
      <c r="K6" s="69" t="s">
        <v>389</v>
      </c>
      <c r="L6" s="69" t="s">
        <v>390</v>
      </c>
      <c r="M6" s="69" t="s">
        <v>391</v>
      </c>
      <c r="N6" s="69" t="s">
        <v>391</v>
      </c>
      <c r="O6" s="69" t="s">
        <v>392</v>
      </c>
      <c r="P6" s="69" t="s">
        <v>393</v>
      </c>
      <c r="Q6" s="69" t="s">
        <v>390</v>
      </c>
      <c r="R6" s="69" t="s">
        <v>394</v>
      </c>
      <c r="S6" s="69" t="s">
        <v>395</v>
      </c>
      <c r="T6" s="69" t="s">
        <v>388</v>
      </c>
      <c r="U6" s="69" t="s">
        <v>396</v>
      </c>
      <c r="V6" s="69" t="s">
        <v>397</v>
      </c>
      <c r="W6" s="69" t="s">
        <v>398</v>
      </c>
      <c r="X6" s="69" t="s">
        <v>392</v>
      </c>
      <c r="Y6" s="69" t="s">
        <v>399</v>
      </c>
      <c r="Z6" s="66"/>
    </row>
    <row r="7" customFormat="1" ht="16.5" spans="1:26">
      <c r="A7" s="49">
        <v>4</v>
      </c>
      <c r="B7" s="65"/>
      <c r="C7" s="65"/>
      <c r="D7" s="65"/>
      <c r="E7" s="66" t="s">
        <v>149</v>
      </c>
      <c r="F7" s="70" t="s">
        <v>400</v>
      </c>
      <c r="G7" s="70" t="s">
        <v>401</v>
      </c>
      <c r="H7" s="70" t="s">
        <v>402</v>
      </c>
      <c r="I7" s="70" t="s">
        <v>403</v>
      </c>
      <c r="J7" s="70" t="s">
        <v>404</v>
      </c>
      <c r="K7" s="70" t="s">
        <v>405</v>
      </c>
      <c r="L7" s="70" t="s">
        <v>406</v>
      </c>
      <c r="M7" s="70" t="s">
        <v>407</v>
      </c>
      <c r="N7" s="70" t="s">
        <v>407</v>
      </c>
      <c r="O7" s="70" t="s">
        <v>330</v>
      </c>
      <c r="P7" s="70" t="s">
        <v>326</v>
      </c>
      <c r="Q7" s="70" t="s">
        <v>155</v>
      </c>
      <c r="R7" s="70" t="s">
        <v>402</v>
      </c>
      <c r="S7" s="70" t="s">
        <v>403</v>
      </c>
      <c r="T7" s="70" t="s">
        <v>404</v>
      </c>
      <c r="U7" s="70" t="s">
        <v>405</v>
      </c>
      <c r="V7" s="70" t="s">
        <v>406</v>
      </c>
      <c r="W7" s="70" t="s">
        <v>408</v>
      </c>
      <c r="X7" s="70" t="s">
        <v>330</v>
      </c>
      <c r="Y7" s="70" t="s">
        <v>331</v>
      </c>
      <c r="Z7" s="66"/>
    </row>
    <row r="8" customFormat="1" ht="16.5" spans="1:26">
      <c r="A8" s="49">
        <v>5</v>
      </c>
      <c r="B8" s="65"/>
      <c r="C8" s="65"/>
      <c r="D8" s="65"/>
      <c r="E8" s="66" t="s">
        <v>162</v>
      </c>
      <c r="F8" s="69">
        <v>1600</v>
      </c>
      <c r="G8" s="69">
        <v>1600</v>
      </c>
      <c r="H8" s="69">
        <v>1600</v>
      </c>
      <c r="I8" s="69">
        <v>1600</v>
      </c>
      <c r="J8" s="69">
        <v>1600</v>
      </c>
      <c r="K8" s="69">
        <v>1600</v>
      </c>
      <c r="L8" s="69">
        <v>2000</v>
      </c>
      <c r="M8" s="124">
        <v>1000</v>
      </c>
      <c r="N8" s="124">
        <v>1000</v>
      </c>
      <c r="O8" s="124">
        <v>1000</v>
      </c>
      <c r="P8" s="124">
        <v>1000</v>
      </c>
      <c r="Q8" s="124">
        <v>1000</v>
      </c>
      <c r="R8" s="69">
        <v>1600</v>
      </c>
      <c r="S8" s="69">
        <v>1600</v>
      </c>
      <c r="T8" s="69">
        <v>1600</v>
      </c>
      <c r="U8" s="69">
        <v>1600</v>
      </c>
      <c r="V8" s="69">
        <v>1600</v>
      </c>
      <c r="W8" s="69">
        <v>2000</v>
      </c>
      <c r="X8" s="124">
        <v>1000</v>
      </c>
      <c r="Y8" s="69">
        <v>2000</v>
      </c>
      <c r="Z8" s="66"/>
    </row>
    <row r="9" customFormat="1" ht="16.5" spans="1:26">
      <c r="A9" s="49">
        <v>6</v>
      </c>
      <c r="B9" s="65"/>
      <c r="C9" s="65"/>
      <c r="D9" s="65"/>
      <c r="E9" s="66" t="s">
        <v>163</v>
      </c>
      <c r="F9" s="69">
        <v>1.75</v>
      </c>
      <c r="G9" s="69">
        <v>1.75</v>
      </c>
      <c r="H9" s="69">
        <v>2.5</v>
      </c>
      <c r="I9" s="69">
        <v>2.5</v>
      </c>
      <c r="J9" s="69">
        <v>2.5</v>
      </c>
      <c r="K9" s="69">
        <v>2.5</v>
      </c>
      <c r="L9" s="69">
        <v>1.75</v>
      </c>
      <c r="M9" s="69">
        <v>2.5</v>
      </c>
      <c r="N9" s="69">
        <v>2.5</v>
      </c>
      <c r="O9" s="69">
        <v>2.5</v>
      </c>
      <c r="P9" s="69">
        <v>2.5</v>
      </c>
      <c r="Q9" s="69">
        <v>1</v>
      </c>
      <c r="R9" s="69">
        <v>2.5</v>
      </c>
      <c r="S9" s="69">
        <v>2.5</v>
      </c>
      <c r="T9" s="69">
        <v>2.5</v>
      </c>
      <c r="U9" s="69">
        <v>2.5</v>
      </c>
      <c r="V9" s="69">
        <v>1.75</v>
      </c>
      <c r="W9" s="69">
        <v>2.5</v>
      </c>
      <c r="X9" s="69">
        <v>2.5</v>
      </c>
      <c r="Y9" s="69">
        <v>2.5</v>
      </c>
      <c r="Z9" s="66"/>
    </row>
    <row r="10" customFormat="1" ht="16.5" spans="1:27">
      <c r="A10" s="49">
        <v>7</v>
      </c>
      <c r="B10" s="65"/>
      <c r="C10" s="65"/>
      <c r="D10" s="65"/>
      <c r="E10" s="66" t="s">
        <v>164</v>
      </c>
      <c r="F10" s="69">
        <v>1</v>
      </c>
      <c r="G10" s="69">
        <v>1</v>
      </c>
      <c r="H10" s="69">
        <v>3</v>
      </c>
      <c r="I10" s="69">
        <v>2</v>
      </c>
      <c r="J10" s="69">
        <v>2</v>
      </c>
      <c r="K10" s="69">
        <v>3</v>
      </c>
      <c r="L10" s="69">
        <v>1</v>
      </c>
      <c r="M10" s="69">
        <v>2</v>
      </c>
      <c r="N10" s="69">
        <v>3</v>
      </c>
      <c r="O10" s="69">
        <v>1</v>
      </c>
      <c r="P10" s="69">
        <v>1</v>
      </c>
      <c r="Q10" s="69">
        <v>1</v>
      </c>
      <c r="R10" s="69">
        <v>3</v>
      </c>
      <c r="S10" s="69">
        <v>2</v>
      </c>
      <c r="T10" s="69">
        <v>3</v>
      </c>
      <c r="U10" s="69">
        <v>2</v>
      </c>
      <c r="V10" s="69">
        <v>1</v>
      </c>
      <c r="W10" s="69">
        <v>1</v>
      </c>
      <c r="X10" s="69">
        <v>1</v>
      </c>
      <c r="Y10" s="69">
        <v>1</v>
      </c>
      <c r="Z10" s="66"/>
      <c r="AA10">
        <f>SUM(F10:Y10)</f>
        <v>35</v>
      </c>
    </row>
    <row r="11" customFormat="1" ht="16.5" spans="1:26">
      <c r="A11" s="49">
        <v>8</v>
      </c>
      <c r="B11" s="65"/>
      <c r="C11" s="65"/>
      <c r="D11" s="65"/>
      <c r="E11" s="66" t="s">
        <v>165</v>
      </c>
      <c r="F11" s="111">
        <v>1.5</v>
      </c>
      <c r="G11" s="111">
        <v>1.5</v>
      </c>
      <c r="H11" s="111" t="s">
        <v>409</v>
      </c>
      <c r="I11" s="111">
        <v>2.1</v>
      </c>
      <c r="J11" s="111">
        <v>2.1</v>
      </c>
      <c r="K11" s="111">
        <v>2.1</v>
      </c>
      <c r="L11" s="111">
        <v>1.5</v>
      </c>
      <c r="M11" s="111">
        <v>2.1</v>
      </c>
      <c r="N11" s="111">
        <v>2.1</v>
      </c>
      <c r="O11" s="111">
        <v>2.1</v>
      </c>
      <c r="P11" s="111">
        <v>2.1</v>
      </c>
      <c r="Q11" s="111">
        <v>1.5</v>
      </c>
      <c r="R11" s="111">
        <v>2.1</v>
      </c>
      <c r="S11" s="111">
        <v>2.1</v>
      </c>
      <c r="T11" s="111">
        <v>2.1</v>
      </c>
      <c r="U11" s="111">
        <v>2.1</v>
      </c>
      <c r="V11" s="111">
        <v>1.5</v>
      </c>
      <c r="W11" s="111">
        <v>2.1</v>
      </c>
      <c r="X11" s="111">
        <v>2.1</v>
      </c>
      <c r="Y11" s="111">
        <v>2.1</v>
      </c>
      <c r="Z11" s="66"/>
    </row>
    <row r="12" ht="33" spans="1:26">
      <c r="A12" s="49">
        <v>9</v>
      </c>
      <c r="B12" s="65"/>
      <c r="C12" s="65"/>
      <c r="D12" s="65"/>
      <c r="E12" s="66" t="s">
        <v>166</v>
      </c>
      <c r="F12" s="112">
        <v>15.05</v>
      </c>
      <c r="G12" s="112">
        <v>21.25</v>
      </c>
      <c r="H12" s="112">
        <v>94.35</v>
      </c>
      <c r="I12" s="112">
        <v>104.05</v>
      </c>
      <c r="J12" s="112">
        <v>50.85</v>
      </c>
      <c r="K12" s="112">
        <v>60.55</v>
      </c>
      <c r="L12" s="112">
        <v>5.4</v>
      </c>
      <c r="M12" s="125">
        <v>94.8</v>
      </c>
      <c r="N12" s="125">
        <v>94.8</v>
      </c>
      <c r="O12" s="125">
        <v>106.55</v>
      </c>
      <c r="P12" s="125">
        <v>106.55</v>
      </c>
      <c r="Q12" s="125">
        <v>5.4</v>
      </c>
      <c r="R12" s="112">
        <v>93.15</v>
      </c>
      <c r="S12" s="112">
        <v>104.05</v>
      </c>
      <c r="T12" s="112">
        <v>49.65</v>
      </c>
      <c r="U12" s="112">
        <v>60.55</v>
      </c>
      <c r="V12" s="112">
        <v>4.2</v>
      </c>
      <c r="W12" s="112">
        <v>104.05</v>
      </c>
      <c r="X12" s="125">
        <v>106.55</v>
      </c>
      <c r="Y12" s="112">
        <v>104.05</v>
      </c>
      <c r="Z12" s="66"/>
    </row>
    <row r="13" spans="1:26">
      <c r="A13" s="92">
        <v>10</v>
      </c>
      <c r="B13" s="72" t="s">
        <v>173</v>
      </c>
      <c r="C13" s="72"/>
      <c r="D13" s="72"/>
      <c r="E13" s="73" t="s">
        <v>173</v>
      </c>
      <c r="F13" s="96"/>
      <c r="G13" s="96"/>
      <c r="H13" s="96"/>
      <c r="I13" s="96"/>
      <c r="J13" s="96"/>
      <c r="K13" s="96"/>
      <c r="L13" s="96"/>
      <c r="M13" s="96"/>
      <c r="N13" s="96"/>
      <c r="O13" s="96"/>
      <c r="P13" s="96"/>
      <c r="Q13" s="96"/>
      <c r="R13" s="96"/>
      <c r="S13" s="96"/>
      <c r="T13" s="96"/>
      <c r="U13" s="96"/>
      <c r="V13" s="96"/>
      <c r="W13" s="96"/>
      <c r="X13" s="96"/>
      <c r="Y13" s="96"/>
      <c r="Z13" s="90" t="s">
        <v>174</v>
      </c>
    </row>
    <row r="14" ht="30" customHeight="1" spans="1:26">
      <c r="A14" s="49">
        <v>11</v>
      </c>
      <c r="B14" s="94" t="s">
        <v>175</v>
      </c>
      <c r="C14" s="49" t="s">
        <v>176</v>
      </c>
      <c r="D14" s="49"/>
      <c r="E14" s="95" t="s">
        <v>177</v>
      </c>
      <c r="F14" s="96"/>
      <c r="G14" s="96"/>
      <c r="H14" s="96"/>
      <c r="I14" s="96"/>
      <c r="J14" s="96"/>
      <c r="K14" s="96"/>
      <c r="L14" s="96"/>
      <c r="M14" s="96"/>
      <c r="N14" s="96"/>
      <c r="O14" s="96"/>
      <c r="P14" s="96"/>
      <c r="Q14" s="96"/>
      <c r="R14" s="96"/>
      <c r="S14" s="96"/>
      <c r="T14" s="96"/>
      <c r="U14" s="96"/>
      <c r="V14" s="96"/>
      <c r="W14" s="96"/>
      <c r="X14" s="96"/>
      <c r="Y14" s="96"/>
      <c r="Z14" s="90" t="s">
        <v>174</v>
      </c>
    </row>
    <row r="15" spans="1:26">
      <c r="A15" s="49">
        <v>12</v>
      </c>
      <c r="B15" s="94"/>
      <c r="C15" s="49" t="s">
        <v>178</v>
      </c>
      <c r="D15" s="49"/>
      <c r="E15" s="49" t="s">
        <v>179</v>
      </c>
      <c r="F15" s="96"/>
      <c r="G15" s="96"/>
      <c r="H15" s="96"/>
      <c r="I15" s="96"/>
      <c r="J15" s="96"/>
      <c r="K15" s="96"/>
      <c r="L15" s="96"/>
      <c r="M15" s="96"/>
      <c r="N15" s="96"/>
      <c r="O15" s="96"/>
      <c r="P15" s="96"/>
      <c r="Q15" s="96"/>
      <c r="R15" s="96"/>
      <c r="S15" s="96"/>
      <c r="T15" s="96"/>
      <c r="U15" s="96"/>
      <c r="V15" s="96"/>
      <c r="W15" s="96"/>
      <c r="X15" s="96"/>
      <c r="Y15" s="96"/>
      <c r="Z15" s="90" t="s">
        <v>174</v>
      </c>
    </row>
    <row r="16" spans="1:26">
      <c r="A16" s="49">
        <v>13</v>
      </c>
      <c r="B16" s="94"/>
      <c r="C16" s="49" t="s">
        <v>180</v>
      </c>
      <c r="D16" s="49"/>
      <c r="E16" s="49" t="s">
        <v>181</v>
      </c>
      <c r="F16" s="96"/>
      <c r="G16" s="96"/>
      <c r="H16" s="96"/>
      <c r="I16" s="96"/>
      <c r="J16" s="96"/>
      <c r="K16" s="96"/>
      <c r="L16" s="96"/>
      <c r="M16" s="96"/>
      <c r="N16" s="96"/>
      <c r="O16" s="96"/>
      <c r="P16" s="96"/>
      <c r="Q16" s="96"/>
      <c r="R16" s="96"/>
      <c r="S16" s="96"/>
      <c r="T16" s="96"/>
      <c r="U16" s="96"/>
      <c r="V16" s="96"/>
      <c r="W16" s="96"/>
      <c r="X16" s="96"/>
      <c r="Y16" s="96"/>
      <c r="Z16" s="90" t="s">
        <v>174</v>
      </c>
    </row>
    <row r="17" spans="1:26">
      <c r="A17" s="49">
        <v>14</v>
      </c>
      <c r="B17" s="94"/>
      <c r="C17" s="49" t="s">
        <v>182</v>
      </c>
      <c r="D17" s="49"/>
      <c r="E17" s="49" t="s">
        <v>183</v>
      </c>
      <c r="F17" s="97"/>
      <c r="G17" s="97"/>
      <c r="H17" s="97"/>
      <c r="I17" s="97"/>
      <c r="J17" s="97"/>
      <c r="K17" s="97"/>
      <c r="L17" s="97"/>
      <c r="M17" s="97"/>
      <c r="N17" s="97"/>
      <c r="O17" s="97"/>
      <c r="P17" s="97"/>
      <c r="Q17" s="97"/>
      <c r="R17" s="97"/>
      <c r="S17" s="97"/>
      <c r="T17" s="97"/>
      <c r="U17" s="97"/>
      <c r="V17" s="97"/>
      <c r="W17" s="97"/>
      <c r="X17" s="97"/>
      <c r="Y17" s="97"/>
      <c r="Z17" s="90" t="s">
        <v>174</v>
      </c>
    </row>
    <row r="18" spans="1:26">
      <c r="A18" s="49">
        <v>15</v>
      </c>
      <c r="B18" s="94"/>
      <c r="C18" s="49" t="s">
        <v>184</v>
      </c>
      <c r="D18" s="49"/>
      <c r="E18" s="51" t="s">
        <v>185</v>
      </c>
      <c r="F18" s="52">
        <f>F14+F16</f>
        <v>0</v>
      </c>
      <c r="G18" s="52">
        <f>G14+G16</f>
        <v>0</v>
      </c>
      <c r="H18" s="52">
        <f t="shared" ref="H18:K18" si="0">H14+H16+H29</f>
        <v>0</v>
      </c>
      <c r="I18" s="52">
        <f t="shared" si="0"/>
        <v>0</v>
      </c>
      <c r="J18" s="52">
        <f t="shared" si="0"/>
        <v>0</v>
      </c>
      <c r="K18" s="52">
        <f t="shared" si="0"/>
        <v>0</v>
      </c>
      <c r="L18" s="52">
        <f>L14+L16</f>
        <v>0</v>
      </c>
      <c r="M18" s="52">
        <f t="shared" ref="M18:P18" si="1">M14+M16+M29</f>
        <v>0</v>
      </c>
      <c r="N18" s="52">
        <f t="shared" si="1"/>
        <v>0</v>
      </c>
      <c r="O18" s="52">
        <f t="shared" si="1"/>
        <v>0</v>
      </c>
      <c r="P18" s="52">
        <f t="shared" si="1"/>
        <v>0</v>
      </c>
      <c r="Q18" s="52">
        <f>Q14+Q16</f>
        <v>0</v>
      </c>
      <c r="R18" s="52">
        <f t="shared" ref="R18:U18" si="2">R14+R16+R29</f>
        <v>0</v>
      </c>
      <c r="S18" s="52">
        <f t="shared" si="2"/>
        <v>0</v>
      </c>
      <c r="T18" s="52">
        <f t="shared" si="2"/>
        <v>0</v>
      </c>
      <c r="U18" s="52">
        <f t="shared" si="2"/>
        <v>0</v>
      </c>
      <c r="V18" s="52">
        <f>V14+V16</f>
        <v>0</v>
      </c>
      <c r="W18" s="52">
        <f t="shared" ref="W18:Y18" si="3">W14+W16+W29</f>
        <v>0</v>
      </c>
      <c r="X18" s="52">
        <f t="shared" si="3"/>
        <v>0</v>
      </c>
      <c r="Y18" s="52">
        <f t="shared" si="3"/>
        <v>0</v>
      </c>
      <c r="Z18" s="52"/>
    </row>
    <row r="19" spans="1:26">
      <c r="A19" s="49">
        <v>16</v>
      </c>
      <c r="B19" s="94"/>
      <c r="C19" s="49"/>
      <c r="D19" s="49"/>
      <c r="E19" s="51" t="s">
        <v>179</v>
      </c>
      <c r="F19" s="52">
        <f>F15</f>
        <v>0</v>
      </c>
      <c r="G19" s="52">
        <f>G15</f>
        <v>0</v>
      </c>
      <c r="H19" s="52">
        <f t="shared" ref="H19:Y19" si="4">H15</f>
        <v>0</v>
      </c>
      <c r="I19" s="52">
        <f t="shared" si="4"/>
        <v>0</v>
      </c>
      <c r="J19" s="52">
        <f t="shared" si="4"/>
        <v>0</v>
      </c>
      <c r="K19" s="52">
        <f t="shared" si="4"/>
        <v>0</v>
      </c>
      <c r="L19" s="52">
        <f t="shared" si="4"/>
        <v>0</v>
      </c>
      <c r="M19" s="52">
        <f t="shared" si="4"/>
        <v>0</v>
      </c>
      <c r="N19" s="52">
        <f t="shared" si="4"/>
        <v>0</v>
      </c>
      <c r="O19" s="52">
        <f t="shared" si="4"/>
        <v>0</v>
      </c>
      <c r="P19" s="52">
        <f t="shared" si="4"/>
        <v>0</v>
      </c>
      <c r="Q19" s="52">
        <f t="shared" si="4"/>
        <v>0</v>
      </c>
      <c r="R19" s="52">
        <f t="shared" si="4"/>
        <v>0</v>
      </c>
      <c r="S19" s="52">
        <f t="shared" si="4"/>
        <v>0</v>
      </c>
      <c r="T19" s="52">
        <f t="shared" si="4"/>
        <v>0</v>
      </c>
      <c r="U19" s="52">
        <f t="shared" si="4"/>
        <v>0</v>
      </c>
      <c r="V19" s="52">
        <f t="shared" si="4"/>
        <v>0</v>
      </c>
      <c r="W19" s="52">
        <f t="shared" si="4"/>
        <v>0</v>
      </c>
      <c r="X19" s="52">
        <f t="shared" si="4"/>
        <v>0</v>
      </c>
      <c r="Y19" s="52">
        <f t="shared" si="4"/>
        <v>0</v>
      </c>
      <c r="Z19" s="52"/>
    </row>
    <row r="20" spans="1:26">
      <c r="A20" s="49">
        <v>17</v>
      </c>
      <c r="B20" s="94"/>
      <c r="C20" s="49"/>
      <c r="D20" s="49"/>
      <c r="E20" s="55" t="s">
        <v>186</v>
      </c>
      <c r="F20" s="52">
        <f>F17</f>
        <v>0</v>
      </c>
      <c r="G20" s="52">
        <f>G17</f>
        <v>0</v>
      </c>
      <c r="H20" s="52">
        <f t="shared" ref="H20:Y20" si="5">H17</f>
        <v>0</v>
      </c>
      <c r="I20" s="52">
        <f t="shared" si="5"/>
        <v>0</v>
      </c>
      <c r="J20" s="52">
        <f t="shared" si="5"/>
        <v>0</v>
      </c>
      <c r="K20" s="52">
        <f t="shared" si="5"/>
        <v>0</v>
      </c>
      <c r="L20" s="52">
        <f t="shared" si="5"/>
        <v>0</v>
      </c>
      <c r="M20" s="52">
        <f t="shared" si="5"/>
        <v>0</v>
      </c>
      <c r="N20" s="52">
        <f t="shared" si="5"/>
        <v>0</v>
      </c>
      <c r="O20" s="52">
        <f t="shared" si="5"/>
        <v>0</v>
      </c>
      <c r="P20" s="52">
        <f t="shared" si="5"/>
        <v>0</v>
      </c>
      <c r="Q20" s="52">
        <f t="shared" si="5"/>
        <v>0</v>
      </c>
      <c r="R20" s="52">
        <f t="shared" si="5"/>
        <v>0</v>
      </c>
      <c r="S20" s="52">
        <f t="shared" si="5"/>
        <v>0</v>
      </c>
      <c r="T20" s="52">
        <f t="shared" si="5"/>
        <v>0</v>
      </c>
      <c r="U20" s="52">
        <f t="shared" si="5"/>
        <v>0</v>
      </c>
      <c r="V20" s="52">
        <f t="shared" si="5"/>
        <v>0</v>
      </c>
      <c r="W20" s="52">
        <f t="shared" si="5"/>
        <v>0</v>
      </c>
      <c r="X20" s="52">
        <f t="shared" si="5"/>
        <v>0</v>
      </c>
      <c r="Y20" s="52">
        <f t="shared" si="5"/>
        <v>0</v>
      </c>
      <c r="Z20" s="52"/>
    </row>
    <row r="21" spans="1:26">
      <c r="A21" s="49">
        <v>18</v>
      </c>
      <c r="B21" s="94"/>
      <c r="C21" s="49"/>
      <c r="D21" s="49"/>
      <c r="E21" s="113" t="s">
        <v>187</v>
      </c>
      <c r="F21" s="80">
        <f>SUM(F18:F20)</f>
        <v>0</v>
      </c>
      <c r="G21" s="80">
        <f>SUM(G18:G20)</f>
        <v>0</v>
      </c>
      <c r="H21" s="80">
        <f t="shared" ref="H21:Y21" si="6">SUM(H18:H20)</f>
        <v>0</v>
      </c>
      <c r="I21" s="80">
        <f t="shared" si="6"/>
        <v>0</v>
      </c>
      <c r="J21" s="80">
        <f t="shared" si="6"/>
        <v>0</v>
      </c>
      <c r="K21" s="80">
        <f t="shared" si="6"/>
        <v>0</v>
      </c>
      <c r="L21" s="80">
        <f t="shared" si="6"/>
        <v>0</v>
      </c>
      <c r="M21" s="80">
        <f t="shared" si="6"/>
        <v>0</v>
      </c>
      <c r="N21" s="80">
        <f t="shared" si="6"/>
        <v>0</v>
      </c>
      <c r="O21" s="80">
        <f t="shared" si="6"/>
        <v>0</v>
      </c>
      <c r="P21" s="80">
        <f t="shared" si="6"/>
        <v>0</v>
      </c>
      <c r="Q21" s="80">
        <f t="shared" si="6"/>
        <v>0</v>
      </c>
      <c r="R21" s="80">
        <f t="shared" si="6"/>
        <v>0</v>
      </c>
      <c r="S21" s="80">
        <f t="shared" si="6"/>
        <v>0</v>
      </c>
      <c r="T21" s="80">
        <f t="shared" si="6"/>
        <v>0</v>
      </c>
      <c r="U21" s="80">
        <f t="shared" si="6"/>
        <v>0</v>
      </c>
      <c r="V21" s="80">
        <f t="shared" si="6"/>
        <v>0</v>
      </c>
      <c r="W21" s="80">
        <f t="shared" si="6"/>
        <v>0</v>
      </c>
      <c r="X21" s="80">
        <f t="shared" si="6"/>
        <v>0</v>
      </c>
      <c r="Y21" s="80">
        <f t="shared" si="6"/>
        <v>0</v>
      </c>
      <c r="Z21" s="80"/>
    </row>
    <row r="22" spans="1:26">
      <c r="A22" s="49">
        <v>19</v>
      </c>
      <c r="B22" s="94"/>
      <c r="C22" s="49" t="s">
        <v>188</v>
      </c>
      <c r="D22" s="49"/>
      <c r="E22" s="99" t="s">
        <v>189</v>
      </c>
      <c r="F22" s="100">
        <f>F18*F10</f>
        <v>0</v>
      </c>
      <c r="G22" s="100">
        <f>G18*G10</f>
        <v>0</v>
      </c>
      <c r="H22" s="100">
        <f t="shared" ref="H22:Y22" si="7">H18*H10</f>
        <v>0</v>
      </c>
      <c r="I22" s="100">
        <f t="shared" si="7"/>
        <v>0</v>
      </c>
      <c r="J22" s="100">
        <f t="shared" si="7"/>
        <v>0</v>
      </c>
      <c r="K22" s="100">
        <f t="shared" si="7"/>
        <v>0</v>
      </c>
      <c r="L22" s="100">
        <f t="shared" si="7"/>
        <v>0</v>
      </c>
      <c r="M22" s="100">
        <f t="shared" si="7"/>
        <v>0</v>
      </c>
      <c r="N22" s="100">
        <f t="shared" si="7"/>
        <v>0</v>
      </c>
      <c r="O22" s="100">
        <f t="shared" si="7"/>
        <v>0</v>
      </c>
      <c r="P22" s="100">
        <f t="shared" si="7"/>
        <v>0</v>
      </c>
      <c r="Q22" s="100">
        <f t="shared" si="7"/>
        <v>0</v>
      </c>
      <c r="R22" s="100">
        <f t="shared" si="7"/>
        <v>0</v>
      </c>
      <c r="S22" s="100">
        <f t="shared" si="7"/>
        <v>0</v>
      </c>
      <c r="T22" s="100">
        <f t="shared" si="7"/>
        <v>0</v>
      </c>
      <c r="U22" s="100">
        <f t="shared" si="7"/>
        <v>0</v>
      </c>
      <c r="V22" s="100">
        <f t="shared" si="7"/>
        <v>0</v>
      </c>
      <c r="W22" s="100">
        <f t="shared" si="7"/>
        <v>0</v>
      </c>
      <c r="X22" s="100">
        <f t="shared" si="7"/>
        <v>0</v>
      </c>
      <c r="Y22" s="100">
        <f t="shared" si="7"/>
        <v>0</v>
      </c>
      <c r="Z22" s="100"/>
    </row>
    <row r="23" spans="1:26">
      <c r="A23" s="49">
        <v>20</v>
      </c>
      <c r="B23" s="94"/>
      <c r="C23" s="49"/>
      <c r="D23" s="49"/>
      <c r="E23" s="99" t="s">
        <v>190</v>
      </c>
      <c r="F23" s="100">
        <f>F19*F10</f>
        <v>0</v>
      </c>
      <c r="G23" s="100">
        <f>G19*G10</f>
        <v>0</v>
      </c>
      <c r="H23" s="100">
        <f t="shared" ref="H23:Y23" si="8">H19*H10</f>
        <v>0</v>
      </c>
      <c r="I23" s="100">
        <f t="shared" si="8"/>
        <v>0</v>
      </c>
      <c r="J23" s="100">
        <f t="shared" si="8"/>
        <v>0</v>
      </c>
      <c r="K23" s="100">
        <f t="shared" si="8"/>
        <v>0</v>
      </c>
      <c r="L23" s="100">
        <f t="shared" si="8"/>
        <v>0</v>
      </c>
      <c r="M23" s="100">
        <f t="shared" si="8"/>
        <v>0</v>
      </c>
      <c r="N23" s="100">
        <f t="shared" si="8"/>
        <v>0</v>
      </c>
      <c r="O23" s="100">
        <f t="shared" si="8"/>
        <v>0</v>
      </c>
      <c r="P23" s="100">
        <f t="shared" si="8"/>
        <v>0</v>
      </c>
      <c r="Q23" s="100">
        <f t="shared" si="8"/>
        <v>0</v>
      </c>
      <c r="R23" s="100">
        <f t="shared" si="8"/>
        <v>0</v>
      </c>
      <c r="S23" s="100">
        <f t="shared" si="8"/>
        <v>0</v>
      </c>
      <c r="T23" s="100">
        <f t="shared" si="8"/>
        <v>0</v>
      </c>
      <c r="U23" s="100">
        <f t="shared" si="8"/>
        <v>0</v>
      </c>
      <c r="V23" s="100">
        <f t="shared" si="8"/>
        <v>0</v>
      </c>
      <c r="W23" s="100">
        <f t="shared" si="8"/>
        <v>0</v>
      </c>
      <c r="X23" s="100">
        <f t="shared" si="8"/>
        <v>0</v>
      </c>
      <c r="Y23" s="100">
        <f t="shared" si="8"/>
        <v>0</v>
      </c>
      <c r="Z23" s="100"/>
    </row>
    <row r="24" spans="1:26">
      <c r="A24" s="49">
        <v>21</v>
      </c>
      <c r="B24" s="94"/>
      <c r="C24" s="49"/>
      <c r="D24" s="49"/>
      <c r="E24" s="99" t="s">
        <v>191</v>
      </c>
      <c r="F24" s="100">
        <f>F20*F10</f>
        <v>0</v>
      </c>
      <c r="G24" s="100">
        <f>G20*G10</f>
        <v>0</v>
      </c>
      <c r="H24" s="100">
        <f t="shared" ref="H24:Y24" si="9">H20*H10</f>
        <v>0</v>
      </c>
      <c r="I24" s="100">
        <f t="shared" si="9"/>
        <v>0</v>
      </c>
      <c r="J24" s="100">
        <f t="shared" si="9"/>
        <v>0</v>
      </c>
      <c r="K24" s="100">
        <f t="shared" si="9"/>
        <v>0</v>
      </c>
      <c r="L24" s="100">
        <f t="shared" si="9"/>
        <v>0</v>
      </c>
      <c r="M24" s="100">
        <f t="shared" si="9"/>
        <v>0</v>
      </c>
      <c r="N24" s="100">
        <f t="shared" si="9"/>
        <v>0</v>
      </c>
      <c r="O24" s="100">
        <f t="shared" si="9"/>
        <v>0</v>
      </c>
      <c r="P24" s="100">
        <f t="shared" si="9"/>
        <v>0</v>
      </c>
      <c r="Q24" s="100">
        <f t="shared" si="9"/>
        <v>0</v>
      </c>
      <c r="R24" s="100">
        <f t="shared" si="9"/>
        <v>0</v>
      </c>
      <c r="S24" s="100">
        <f t="shared" si="9"/>
        <v>0</v>
      </c>
      <c r="T24" s="100">
        <f t="shared" si="9"/>
        <v>0</v>
      </c>
      <c r="U24" s="100">
        <f t="shared" si="9"/>
        <v>0</v>
      </c>
      <c r="V24" s="100">
        <f t="shared" si="9"/>
        <v>0</v>
      </c>
      <c r="W24" s="100">
        <f t="shared" si="9"/>
        <v>0</v>
      </c>
      <c r="X24" s="100">
        <f t="shared" si="9"/>
        <v>0</v>
      </c>
      <c r="Y24" s="100">
        <f t="shared" si="9"/>
        <v>0</v>
      </c>
      <c r="Z24" s="100"/>
    </row>
    <row r="25" spans="1:26">
      <c r="A25" s="49">
        <v>22</v>
      </c>
      <c r="B25" s="94"/>
      <c r="C25" s="49"/>
      <c r="D25" s="49"/>
      <c r="E25" s="113" t="s">
        <v>187</v>
      </c>
      <c r="F25" s="80">
        <f>SUM(F22:F24)</f>
        <v>0</v>
      </c>
      <c r="G25" s="80">
        <f>SUM(G22:G24)</f>
        <v>0</v>
      </c>
      <c r="H25" s="80">
        <f t="shared" ref="H25:Y25" si="10">SUM(H22:H24)</f>
        <v>0</v>
      </c>
      <c r="I25" s="80">
        <f t="shared" si="10"/>
        <v>0</v>
      </c>
      <c r="J25" s="80">
        <f t="shared" si="10"/>
        <v>0</v>
      </c>
      <c r="K25" s="80">
        <f t="shared" si="10"/>
        <v>0</v>
      </c>
      <c r="L25" s="80">
        <f t="shared" si="10"/>
        <v>0</v>
      </c>
      <c r="M25" s="80">
        <f t="shared" si="10"/>
        <v>0</v>
      </c>
      <c r="N25" s="80">
        <f t="shared" si="10"/>
        <v>0</v>
      </c>
      <c r="O25" s="80">
        <f t="shared" si="10"/>
        <v>0</v>
      </c>
      <c r="P25" s="80">
        <f t="shared" si="10"/>
        <v>0</v>
      </c>
      <c r="Q25" s="80">
        <f t="shared" si="10"/>
        <v>0</v>
      </c>
      <c r="R25" s="80">
        <f t="shared" si="10"/>
        <v>0</v>
      </c>
      <c r="S25" s="80">
        <f t="shared" si="10"/>
        <v>0</v>
      </c>
      <c r="T25" s="80">
        <f t="shared" si="10"/>
        <v>0</v>
      </c>
      <c r="U25" s="80">
        <f t="shared" si="10"/>
        <v>0</v>
      </c>
      <c r="V25" s="80">
        <f t="shared" si="10"/>
        <v>0</v>
      </c>
      <c r="W25" s="80">
        <f t="shared" si="10"/>
        <v>0</v>
      </c>
      <c r="X25" s="80">
        <f t="shared" si="10"/>
        <v>0</v>
      </c>
      <c r="Y25" s="80">
        <f t="shared" si="10"/>
        <v>0</v>
      </c>
      <c r="Z25" s="80"/>
    </row>
    <row r="26" ht="18.95" customHeight="1" spans="1:26">
      <c r="A26" s="49">
        <v>23</v>
      </c>
      <c r="B26" s="94"/>
      <c r="C26" s="49"/>
      <c r="D26" s="49"/>
      <c r="E26" s="113" t="s">
        <v>192</v>
      </c>
      <c r="F26" s="80">
        <f>SUM(F25:Y25)</f>
        <v>0</v>
      </c>
      <c r="G26" s="80"/>
      <c r="H26" s="80"/>
      <c r="I26" s="80"/>
      <c r="J26" s="80"/>
      <c r="K26" s="80"/>
      <c r="L26" s="80"/>
      <c r="M26" s="80"/>
      <c r="N26" s="80"/>
      <c r="O26" s="80"/>
      <c r="P26" s="80"/>
      <c r="Q26" s="80"/>
      <c r="R26" s="80"/>
      <c r="S26" s="80"/>
      <c r="T26" s="80"/>
      <c r="U26" s="80"/>
      <c r="V26" s="80"/>
      <c r="W26" s="80"/>
      <c r="X26" s="80"/>
      <c r="Y26" s="80"/>
      <c r="Z26" s="80"/>
    </row>
    <row r="27" ht="36.95" customHeight="1" spans="1:26">
      <c r="A27" s="49">
        <v>24</v>
      </c>
      <c r="B27" s="94"/>
      <c r="C27" s="49" t="s">
        <v>193</v>
      </c>
      <c r="D27" s="49"/>
      <c r="E27" s="49" t="s">
        <v>194</v>
      </c>
      <c r="F27" s="87"/>
      <c r="G27" s="87"/>
      <c r="H27" s="87"/>
      <c r="I27" s="87"/>
      <c r="J27" s="87"/>
      <c r="K27" s="87"/>
      <c r="L27" s="87"/>
      <c r="M27" s="87"/>
      <c r="N27" s="87"/>
      <c r="O27" s="87"/>
      <c r="P27" s="87"/>
      <c r="Q27" s="87"/>
      <c r="R27" s="87"/>
      <c r="S27" s="87"/>
      <c r="T27" s="87"/>
      <c r="U27" s="87"/>
      <c r="V27" s="87"/>
      <c r="W27" s="87"/>
      <c r="X27" s="87"/>
      <c r="Y27" s="87"/>
      <c r="Z27" s="90" t="s">
        <v>174</v>
      </c>
    </row>
    <row r="28" ht="36.95" customHeight="1" spans="1:26">
      <c r="A28" s="49">
        <v>25</v>
      </c>
      <c r="B28" s="94"/>
      <c r="C28" s="49" t="s">
        <v>195</v>
      </c>
      <c r="D28" s="49"/>
      <c r="E28" s="86" t="s">
        <v>196</v>
      </c>
      <c r="F28" s="87"/>
      <c r="G28" s="87"/>
      <c r="H28" s="87"/>
      <c r="I28" s="87"/>
      <c r="J28" s="87"/>
      <c r="K28" s="87"/>
      <c r="L28" s="87"/>
      <c r="M28" s="87"/>
      <c r="N28" s="87"/>
      <c r="O28" s="87"/>
      <c r="P28" s="87"/>
      <c r="Q28" s="87"/>
      <c r="R28" s="87"/>
      <c r="S28" s="87"/>
      <c r="T28" s="87"/>
      <c r="U28" s="87"/>
      <c r="V28" s="87"/>
      <c r="W28" s="87"/>
      <c r="X28" s="87"/>
      <c r="Y28" s="87"/>
      <c r="Z28" s="90" t="s">
        <v>174</v>
      </c>
    </row>
    <row r="29" spans="1:26">
      <c r="A29" s="49">
        <v>26</v>
      </c>
      <c r="B29" s="94"/>
      <c r="C29" s="49" t="s">
        <v>197</v>
      </c>
      <c r="D29" s="49"/>
      <c r="E29" s="49" t="s">
        <v>198</v>
      </c>
      <c r="F29" s="120" t="s">
        <v>199</v>
      </c>
      <c r="G29" s="120" t="s">
        <v>199</v>
      </c>
      <c r="H29" s="120"/>
      <c r="I29" s="87"/>
      <c r="J29" s="87"/>
      <c r="K29" s="87"/>
      <c r="L29" s="120" t="s">
        <v>199</v>
      </c>
      <c r="M29" s="120"/>
      <c r="N29" s="120"/>
      <c r="O29" s="87"/>
      <c r="P29" s="87"/>
      <c r="Q29" s="120" t="s">
        <v>199</v>
      </c>
      <c r="R29" s="87"/>
      <c r="S29" s="120"/>
      <c r="T29" s="87"/>
      <c r="U29" s="87"/>
      <c r="V29" s="120" t="s">
        <v>199</v>
      </c>
      <c r="W29" s="87"/>
      <c r="X29" s="87"/>
      <c r="Y29" s="120"/>
      <c r="Z29" s="90" t="s">
        <v>174</v>
      </c>
    </row>
  </sheetData>
  <mergeCells count="19">
    <mergeCell ref="A2:Z2"/>
    <mergeCell ref="B3:D3"/>
    <mergeCell ref="F3:G3"/>
    <mergeCell ref="H3:L3"/>
    <mergeCell ref="M3:Q3"/>
    <mergeCell ref="R3:V3"/>
    <mergeCell ref="B13:D13"/>
    <mergeCell ref="C14:D14"/>
    <mergeCell ref="C15:D15"/>
    <mergeCell ref="C16:D16"/>
    <mergeCell ref="C17:D17"/>
    <mergeCell ref="F26:Y26"/>
    <mergeCell ref="C27:D27"/>
    <mergeCell ref="C28:D28"/>
    <mergeCell ref="C29:D29"/>
    <mergeCell ref="B14:B29"/>
    <mergeCell ref="B4:D12"/>
    <mergeCell ref="C18:D21"/>
    <mergeCell ref="C22:D26"/>
  </mergeCells>
  <pageMargins left="0.75" right="0.75" top="1" bottom="1" header="0.5" footer="0.5"/>
  <headerFooter/>
  <ignoredErrors>
    <ignoredError sqref="H18" formula="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B18"/>
  <sheetViews>
    <sheetView zoomScale="85" zoomScaleNormal="85" topLeftCell="I1" workbookViewId="0">
      <selection activeCell="F3" sqref="F3:Y12"/>
    </sheetView>
  </sheetViews>
  <sheetFormatPr defaultColWidth="9" defaultRowHeight="17.25"/>
  <cols>
    <col min="1" max="1" width="5" style="62" customWidth="1"/>
    <col min="2" max="2" width="6.375" style="62" customWidth="1"/>
    <col min="3" max="3" width="6.75" style="62" customWidth="1"/>
    <col min="4" max="4" width="14.125" style="62" customWidth="1"/>
    <col min="5" max="5" width="16" style="62" customWidth="1"/>
    <col min="6" max="25" width="13.375" style="62" customWidth="1"/>
    <col min="26" max="26" width="10.375" style="62" customWidth="1"/>
    <col min="27" max="16384" width="9" style="62"/>
  </cols>
  <sheetData>
    <row r="2" ht="27.75" spans="1:26">
      <c r="A2" s="63" t="s">
        <v>410</v>
      </c>
      <c r="B2" s="64"/>
      <c r="C2" s="64"/>
      <c r="D2" s="64"/>
      <c r="E2" s="64"/>
      <c r="F2" s="64"/>
      <c r="G2" s="64"/>
      <c r="H2" s="64"/>
      <c r="I2" s="64"/>
      <c r="J2" s="64"/>
      <c r="K2" s="64"/>
      <c r="L2" s="64"/>
      <c r="M2" s="64"/>
      <c r="N2" s="64"/>
      <c r="O2" s="64"/>
      <c r="P2" s="64"/>
      <c r="Q2" s="64"/>
      <c r="R2" s="64"/>
      <c r="S2" s="64"/>
      <c r="T2" s="64"/>
      <c r="U2" s="64"/>
      <c r="V2" s="64"/>
      <c r="W2" s="64"/>
      <c r="X2" s="64"/>
      <c r="Y2" s="64"/>
      <c r="Z2" s="64"/>
    </row>
    <row r="3" ht="21.95" customHeight="1" spans="1:26">
      <c r="A3" s="65" t="s">
        <v>5</v>
      </c>
      <c r="B3" s="65" t="s">
        <v>91</v>
      </c>
      <c r="C3" s="65"/>
      <c r="D3" s="65"/>
      <c r="E3" s="66" t="s">
        <v>92</v>
      </c>
      <c r="F3" s="69" t="s">
        <v>355</v>
      </c>
      <c r="G3" s="69"/>
      <c r="H3" s="69" t="s">
        <v>356</v>
      </c>
      <c r="I3" s="69"/>
      <c r="J3" s="69"/>
      <c r="K3" s="69"/>
      <c r="L3" s="69"/>
      <c r="M3" s="123" t="s">
        <v>357</v>
      </c>
      <c r="N3" s="123"/>
      <c r="O3" s="123"/>
      <c r="P3" s="123"/>
      <c r="Q3" s="123"/>
      <c r="R3" s="69" t="s">
        <v>358</v>
      </c>
      <c r="S3" s="69"/>
      <c r="T3" s="69"/>
      <c r="U3" s="69"/>
      <c r="V3" s="69"/>
      <c r="W3" s="69" t="s">
        <v>100</v>
      </c>
      <c r="X3" s="123" t="s">
        <v>359</v>
      </c>
      <c r="Y3" s="69" t="s">
        <v>360</v>
      </c>
      <c r="Z3" s="66" t="s">
        <v>10</v>
      </c>
    </row>
    <row r="4" ht="42" customHeight="1" spans="1:28">
      <c r="A4" s="49">
        <v>1</v>
      </c>
      <c r="B4" s="65" t="s">
        <v>101</v>
      </c>
      <c r="C4" s="65"/>
      <c r="D4" s="65"/>
      <c r="E4" s="66" t="s">
        <v>102</v>
      </c>
      <c r="F4" s="69" t="s">
        <v>361</v>
      </c>
      <c r="G4" s="69" t="s">
        <v>362</v>
      </c>
      <c r="H4" s="69" t="s">
        <v>363</v>
      </c>
      <c r="I4" s="69" t="s">
        <v>364</v>
      </c>
      <c r="J4" s="69" t="s">
        <v>365</v>
      </c>
      <c r="K4" s="69" t="s">
        <v>366</v>
      </c>
      <c r="L4" s="69" t="s">
        <v>367</v>
      </c>
      <c r="M4" s="69" t="s">
        <v>368</v>
      </c>
      <c r="N4" s="69" t="s">
        <v>369</v>
      </c>
      <c r="O4" s="69" t="s">
        <v>370</v>
      </c>
      <c r="P4" s="69" t="s">
        <v>371</v>
      </c>
      <c r="Q4" s="69" t="s">
        <v>372</v>
      </c>
      <c r="R4" s="69" t="s">
        <v>373</v>
      </c>
      <c r="S4" s="69" t="s">
        <v>374</v>
      </c>
      <c r="T4" s="69" t="s">
        <v>375</v>
      </c>
      <c r="U4" s="69" t="s">
        <v>376</v>
      </c>
      <c r="V4" s="69" t="s">
        <v>377</v>
      </c>
      <c r="W4" s="69" t="s">
        <v>378</v>
      </c>
      <c r="X4" s="69" t="s">
        <v>379</v>
      </c>
      <c r="Y4" s="69" t="s">
        <v>380</v>
      </c>
      <c r="Z4" s="66"/>
      <c r="AB4" s="89"/>
    </row>
    <row r="5" s="61" customFormat="1" ht="66" spans="1:26">
      <c r="A5" s="49">
        <v>2</v>
      </c>
      <c r="B5" s="65"/>
      <c r="C5" s="65"/>
      <c r="D5" s="65"/>
      <c r="E5" s="66" t="s">
        <v>130</v>
      </c>
      <c r="F5" s="69" t="s">
        <v>131</v>
      </c>
      <c r="G5" s="69" t="s">
        <v>309</v>
      </c>
      <c r="H5" s="69" t="s">
        <v>131</v>
      </c>
      <c r="I5" s="69" t="s">
        <v>131</v>
      </c>
      <c r="J5" s="69" t="s">
        <v>131</v>
      </c>
      <c r="K5" s="69" t="s">
        <v>131</v>
      </c>
      <c r="L5" s="69" t="s">
        <v>381</v>
      </c>
      <c r="M5" s="69" t="s">
        <v>131</v>
      </c>
      <c r="N5" s="69" t="s">
        <v>131</v>
      </c>
      <c r="O5" s="69" t="s">
        <v>131</v>
      </c>
      <c r="P5" s="69" t="s">
        <v>309</v>
      </c>
      <c r="Q5" s="69" t="s">
        <v>382</v>
      </c>
      <c r="R5" s="69" t="s">
        <v>131</v>
      </c>
      <c r="S5" s="69" t="s">
        <v>131</v>
      </c>
      <c r="T5" s="69" t="s">
        <v>131</v>
      </c>
      <c r="U5" s="69" t="s">
        <v>131</v>
      </c>
      <c r="V5" s="69" t="s">
        <v>131</v>
      </c>
      <c r="W5" s="69" t="s">
        <v>383</v>
      </c>
      <c r="X5" s="69" t="s">
        <v>384</v>
      </c>
      <c r="Y5" s="69" t="s">
        <v>383</v>
      </c>
      <c r="Z5" s="66"/>
    </row>
    <row r="6" customFormat="1" ht="36" customHeight="1" spans="1:26">
      <c r="A6" s="49">
        <v>3</v>
      </c>
      <c r="B6" s="65"/>
      <c r="C6" s="65"/>
      <c r="D6" s="65"/>
      <c r="E6" s="66" t="s">
        <v>136</v>
      </c>
      <c r="F6" s="69" t="s">
        <v>323</v>
      </c>
      <c r="G6" s="69" t="s">
        <v>385</v>
      </c>
      <c r="H6" s="69" t="s">
        <v>386</v>
      </c>
      <c r="I6" s="69" t="s">
        <v>387</v>
      </c>
      <c r="J6" s="69" t="s">
        <v>388</v>
      </c>
      <c r="K6" s="69" t="s">
        <v>389</v>
      </c>
      <c r="L6" s="69" t="s">
        <v>390</v>
      </c>
      <c r="M6" s="69" t="s">
        <v>391</v>
      </c>
      <c r="N6" s="69" t="s">
        <v>391</v>
      </c>
      <c r="O6" s="69" t="s">
        <v>392</v>
      </c>
      <c r="P6" s="69" t="s">
        <v>393</v>
      </c>
      <c r="Q6" s="69" t="s">
        <v>390</v>
      </c>
      <c r="R6" s="69" t="s">
        <v>394</v>
      </c>
      <c r="S6" s="69" t="s">
        <v>395</v>
      </c>
      <c r="T6" s="69" t="s">
        <v>388</v>
      </c>
      <c r="U6" s="69" t="s">
        <v>396</v>
      </c>
      <c r="V6" s="69" t="s">
        <v>397</v>
      </c>
      <c r="W6" s="69" t="s">
        <v>398</v>
      </c>
      <c r="X6" s="69" t="s">
        <v>392</v>
      </c>
      <c r="Y6" s="69" t="s">
        <v>399</v>
      </c>
      <c r="Z6" s="66"/>
    </row>
    <row r="7" customFormat="1" ht="17.1" customHeight="1" spans="1:26">
      <c r="A7" s="49">
        <v>4</v>
      </c>
      <c r="B7" s="65"/>
      <c r="C7" s="65"/>
      <c r="D7" s="65"/>
      <c r="E7" s="66" t="s">
        <v>149</v>
      </c>
      <c r="F7" s="70" t="s">
        <v>400</v>
      </c>
      <c r="G7" s="70" t="s">
        <v>401</v>
      </c>
      <c r="H7" s="70" t="s">
        <v>402</v>
      </c>
      <c r="I7" s="70" t="s">
        <v>403</v>
      </c>
      <c r="J7" s="70" t="s">
        <v>404</v>
      </c>
      <c r="K7" s="70" t="s">
        <v>405</v>
      </c>
      <c r="L7" s="70" t="s">
        <v>406</v>
      </c>
      <c r="M7" s="70" t="s">
        <v>407</v>
      </c>
      <c r="N7" s="70" t="s">
        <v>407</v>
      </c>
      <c r="O7" s="70" t="s">
        <v>330</v>
      </c>
      <c r="P7" s="70" t="s">
        <v>326</v>
      </c>
      <c r="Q7" s="70" t="s">
        <v>155</v>
      </c>
      <c r="R7" s="70" t="s">
        <v>402</v>
      </c>
      <c r="S7" s="70" t="s">
        <v>403</v>
      </c>
      <c r="T7" s="70" t="s">
        <v>404</v>
      </c>
      <c r="U7" s="70" t="s">
        <v>405</v>
      </c>
      <c r="V7" s="70" t="s">
        <v>406</v>
      </c>
      <c r="W7" s="70" t="s">
        <v>408</v>
      </c>
      <c r="X7" s="70" t="s">
        <v>330</v>
      </c>
      <c r="Y7" s="70" t="s">
        <v>331</v>
      </c>
      <c r="Z7" s="66"/>
    </row>
    <row r="8" customFormat="1" ht="17.1" customHeight="1" spans="1:26">
      <c r="A8" s="49">
        <v>5</v>
      </c>
      <c r="B8" s="65"/>
      <c r="C8" s="65"/>
      <c r="D8" s="65"/>
      <c r="E8" s="66" t="s">
        <v>162</v>
      </c>
      <c r="F8" s="69">
        <v>1600</v>
      </c>
      <c r="G8" s="69">
        <v>1600</v>
      </c>
      <c r="H8" s="69">
        <v>1600</v>
      </c>
      <c r="I8" s="69">
        <v>1600</v>
      </c>
      <c r="J8" s="69">
        <v>1600</v>
      </c>
      <c r="K8" s="69">
        <v>1600</v>
      </c>
      <c r="L8" s="69">
        <v>2000</v>
      </c>
      <c r="M8" s="124">
        <v>1000</v>
      </c>
      <c r="N8" s="124">
        <v>1000</v>
      </c>
      <c r="O8" s="124">
        <v>1000</v>
      </c>
      <c r="P8" s="124">
        <v>1000</v>
      </c>
      <c r="Q8" s="124">
        <v>1000</v>
      </c>
      <c r="R8" s="69">
        <v>1600</v>
      </c>
      <c r="S8" s="69">
        <v>1600</v>
      </c>
      <c r="T8" s="69">
        <v>1600</v>
      </c>
      <c r="U8" s="69">
        <v>1600</v>
      </c>
      <c r="V8" s="69">
        <v>1600</v>
      </c>
      <c r="W8" s="69">
        <v>2000</v>
      </c>
      <c r="X8" s="124">
        <v>1000</v>
      </c>
      <c r="Y8" s="69">
        <v>2000</v>
      </c>
      <c r="Z8" s="66"/>
    </row>
    <row r="9" customFormat="1" ht="17.1" customHeight="1" spans="1:26">
      <c r="A9" s="49">
        <v>6</v>
      </c>
      <c r="B9" s="65"/>
      <c r="C9" s="65"/>
      <c r="D9" s="65"/>
      <c r="E9" s="66" t="s">
        <v>163</v>
      </c>
      <c r="F9" s="69">
        <v>1.75</v>
      </c>
      <c r="G9" s="69">
        <v>1.75</v>
      </c>
      <c r="H9" s="69">
        <v>2.5</v>
      </c>
      <c r="I9" s="69">
        <v>2.5</v>
      </c>
      <c r="J9" s="69">
        <v>2.5</v>
      </c>
      <c r="K9" s="69">
        <v>2.5</v>
      </c>
      <c r="L9" s="69">
        <v>1.75</v>
      </c>
      <c r="M9" s="69">
        <v>2.5</v>
      </c>
      <c r="N9" s="69">
        <v>2.5</v>
      </c>
      <c r="O9" s="69">
        <v>2.5</v>
      </c>
      <c r="P9" s="69">
        <v>2.5</v>
      </c>
      <c r="Q9" s="69">
        <v>1</v>
      </c>
      <c r="R9" s="69">
        <v>2.5</v>
      </c>
      <c r="S9" s="69">
        <v>2.5</v>
      </c>
      <c r="T9" s="69">
        <v>2.5</v>
      </c>
      <c r="U9" s="69">
        <v>2.5</v>
      </c>
      <c r="V9" s="69">
        <v>1.75</v>
      </c>
      <c r="W9" s="69">
        <v>2.5</v>
      </c>
      <c r="X9" s="69">
        <v>2.5</v>
      </c>
      <c r="Y9" s="69">
        <v>2.5</v>
      </c>
      <c r="Z9" s="66"/>
    </row>
    <row r="10" customFormat="1" ht="17.1" customHeight="1" spans="1:27">
      <c r="A10" s="49">
        <v>7</v>
      </c>
      <c r="B10" s="65"/>
      <c r="C10" s="65"/>
      <c r="D10" s="65"/>
      <c r="E10" s="66" t="s">
        <v>164</v>
      </c>
      <c r="F10" s="69">
        <v>1</v>
      </c>
      <c r="G10" s="69">
        <v>1</v>
      </c>
      <c r="H10" s="69">
        <v>3</v>
      </c>
      <c r="I10" s="69">
        <v>2</v>
      </c>
      <c r="J10" s="69">
        <v>2</v>
      </c>
      <c r="K10" s="69">
        <v>3</v>
      </c>
      <c r="L10" s="69">
        <v>1</v>
      </c>
      <c r="M10" s="69">
        <v>2</v>
      </c>
      <c r="N10" s="69">
        <v>3</v>
      </c>
      <c r="O10" s="69">
        <v>1</v>
      </c>
      <c r="P10" s="69">
        <v>1</v>
      </c>
      <c r="Q10" s="69">
        <v>1</v>
      </c>
      <c r="R10" s="69">
        <v>3</v>
      </c>
      <c r="S10" s="69">
        <v>2</v>
      </c>
      <c r="T10" s="69">
        <v>3</v>
      </c>
      <c r="U10" s="69">
        <v>2</v>
      </c>
      <c r="V10" s="69">
        <v>1</v>
      </c>
      <c r="W10" s="69">
        <v>1</v>
      </c>
      <c r="X10" s="69">
        <v>1</v>
      </c>
      <c r="Y10" s="69">
        <v>1</v>
      </c>
      <c r="Z10" s="66"/>
      <c r="AA10">
        <f>SUM(F10:Y10)</f>
        <v>35</v>
      </c>
    </row>
    <row r="11" customFormat="1" ht="17.1" customHeight="1" spans="1:26">
      <c r="A11" s="49">
        <v>8</v>
      </c>
      <c r="B11" s="65"/>
      <c r="C11" s="65"/>
      <c r="D11" s="65"/>
      <c r="E11" s="66" t="s">
        <v>165</v>
      </c>
      <c r="F11" s="111">
        <v>1.5</v>
      </c>
      <c r="G11" s="111">
        <v>1.5</v>
      </c>
      <c r="H11" s="111" t="s">
        <v>409</v>
      </c>
      <c r="I11" s="111">
        <v>2.1</v>
      </c>
      <c r="J11" s="111">
        <v>2.1</v>
      </c>
      <c r="K11" s="111">
        <v>2.1</v>
      </c>
      <c r="L11" s="111">
        <v>1.5</v>
      </c>
      <c r="M11" s="111">
        <v>2.1</v>
      </c>
      <c r="N11" s="111">
        <v>2.1</v>
      </c>
      <c r="O11" s="111">
        <v>2.1</v>
      </c>
      <c r="P11" s="111">
        <v>2.1</v>
      </c>
      <c r="Q11" s="111">
        <v>1.5</v>
      </c>
      <c r="R11" s="111">
        <v>2.1</v>
      </c>
      <c r="S11" s="111">
        <v>2.1</v>
      </c>
      <c r="T11" s="111">
        <v>2.1</v>
      </c>
      <c r="U11" s="111">
        <v>2.1</v>
      </c>
      <c r="V11" s="111">
        <v>1.5</v>
      </c>
      <c r="W11" s="111">
        <v>2.1</v>
      </c>
      <c r="X11" s="111">
        <v>2.1</v>
      </c>
      <c r="Y11" s="111">
        <v>2.1</v>
      </c>
      <c r="Z11" s="66"/>
    </row>
    <row r="12" ht="33" spans="1:26">
      <c r="A12" s="49">
        <v>9</v>
      </c>
      <c r="B12" s="65"/>
      <c r="C12" s="65"/>
      <c r="D12" s="65"/>
      <c r="E12" s="66" t="s">
        <v>166</v>
      </c>
      <c r="F12" s="112">
        <v>15.05</v>
      </c>
      <c r="G12" s="112">
        <v>21.25</v>
      </c>
      <c r="H12" s="112">
        <v>94.35</v>
      </c>
      <c r="I12" s="112">
        <v>104.05</v>
      </c>
      <c r="J12" s="112">
        <v>50.85</v>
      </c>
      <c r="K12" s="112">
        <v>60.55</v>
      </c>
      <c r="L12" s="112">
        <v>5.4</v>
      </c>
      <c r="M12" s="125">
        <v>94.8</v>
      </c>
      <c r="N12" s="125">
        <v>94.8</v>
      </c>
      <c r="O12" s="125">
        <v>106.55</v>
      </c>
      <c r="P12" s="125">
        <v>106.55</v>
      </c>
      <c r="Q12" s="125">
        <v>5.4</v>
      </c>
      <c r="R12" s="112">
        <v>93.15</v>
      </c>
      <c r="S12" s="112">
        <v>104.05</v>
      </c>
      <c r="T12" s="112">
        <v>49.65</v>
      </c>
      <c r="U12" s="112">
        <v>60.55</v>
      </c>
      <c r="V12" s="112">
        <v>4.2</v>
      </c>
      <c r="W12" s="112">
        <v>104.05</v>
      </c>
      <c r="X12" s="125">
        <v>106.55</v>
      </c>
      <c r="Y12" s="112">
        <v>104.05</v>
      </c>
      <c r="Z12" s="66"/>
    </row>
    <row r="13" ht="23.1" customHeight="1" spans="1:26">
      <c r="A13" s="49">
        <v>10</v>
      </c>
      <c r="B13" s="72" t="s">
        <v>173</v>
      </c>
      <c r="C13" s="72"/>
      <c r="D13" s="72"/>
      <c r="E13" s="73" t="s">
        <v>173</v>
      </c>
      <c r="F13" s="74"/>
      <c r="G13" s="74"/>
      <c r="H13" s="74"/>
      <c r="I13" s="74"/>
      <c r="J13" s="74"/>
      <c r="K13" s="74"/>
      <c r="L13" s="74"/>
      <c r="M13" s="74"/>
      <c r="N13" s="74"/>
      <c r="O13" s="74"/>
      <c r="P13" s="74"/>
      <c r="Q13" s="74"/>
      <c r="R13" s="74"/>
      <c r="S13" s="74"/>
      <c r="T13" s="74"/>
      <c r="U13" s="74"/>
      <c r="V13" s="74"/>
      <c r="W13" s="74"/>
      <c r="X13" s="74"/>
      <c r="Y13" s="74"/>
      <c r="Z13" s="90" t="s">
        <v>174</v>
      </c>
    </row>
    <row r="14" ht="30" customHeight="1" spans="1:26">
      <c r="A14" s="49">
        <v>11</v>
      </c>
      <c r="B14" s="75" t="s">
        <v>205</v>
      </c>
      <c r="C14" s="49" t="s">
        <v>184</v>
      </c>
      <c r="D14" s="49"/>
      <c r="E14" s="49" t="s">
        <v>206</v>
      </c>
      <c r="F14" s="76"/>
      <c r="G14" s="76"/>
      <c r="H14" s="76"/>
      <c r="I14" s="76"/>
      <c r="J14" s="76"/>
      <c r="K14" s="76"/>
      <c r="L14" s="76"/>
      <c r="M14" s="76"/>
      <c r="N14" s="76"/>
      <c r="O14" s="76"/>
      <c r="P14" s="76"/>
      <c r="Q14" s="76"/>
      <c r="R14" s="76"/>
      <c r="S14" s="76"/>
      <c r="T14" s="76"/>
      <c r="U14" s="76"/>
      <c r="V14" s="76"/>
      <c r="W14" s="76"/>
      <c r="X14" s="76"/>
      <c r="Y14" s="76"/>
      <c r="Z14" s="90" t="s">
        <v>174</v>
      </c>
    </row>
    <row r="15" ht="30" customHeight="1" spans="1:26">
      <c r="A15" s="49">
        <v>12</v>
      </c>
      <c r="B15" s="75"/>
      <c r="C15" s="77" t="s">
        <v>188</v>
      </c>
      <c r="D15" s="78"/>
      <c r="E15" s="79" t="s">
        <v>207</v>
      </c>
      <c r="F15" s="80">
        <f>F14*F10</f>
        <v>0</v>
      </c>
      <c r="G15" s="80">
        <f>G14*G10</f>
        <v>0</v>
      </c>
      <c r="H15" s="80">
        <f t="shared" ref="H15:Y15" si="0">H14*H10</f>
        <v>0</v>
      </c>
      <c r="I15" s="80">
        <f t="shared" si="0"/>
        <v>0</v>
      </c>
      <c r="J15" s="80">
        <f t="shared" si="0"/>
        <v>0</v>
      </c>
      <c r="K15" s="80">
        <f t="shared" si="0"/>
        <v>0</v>
      </c>
      <c r="L15" s="80">
        <f t="shared" si="0"/>
        <v>0</v>
      </c>
      <c r="M15" s="80">
        <f t="shared" si="0"/>
        <v>0</v>
      </c>
      <c r="N15" s="80">
        <f t="shared" si="0"/>
        <v>0</v>
      </c>
      <c r="O15" s="80">
        <f t="shared" si="0"/>
        <v>0</v>
      </c>
      <c r="P15" s="80">
        <f t="shared" si="0"/>
        <v>0</v>
      </c>
      <c r="Q15" s="80">
        <f t="shared" si="0"/>
        <v>0</v>
      </c>
      <c r="R15" s="80">
        <f t="shared" si="0"/>
        <v>0</v>
      </c>
      <c r="S15" s="80">
        <f t="shared" si="0"/>
        <v>0</v>
      </c>
      <c r="T15" s="80">
        <f t="shared" si="0"/>
        <v>0</v>
      </c>
      <c r="U15" s="80">
        <f t="shared" si="0"/>
        <v>0</v>
      </c>
      <c r="V15" s="80">
        <f t="shared" si="0"/>
        <v>0</v>
      </c>
      <c r="W15" s="80">
        <f t="shared" si="0"/>
        <v>0</v>
      </c>
      <c r="X15" s="80">
        <f t="shared" si="0"/>
        <v>0</v>
      </c>
      <c r="Y15" s="80">
        <f t="shared" si="0"/>
        <v>0</v>
      </c>
      <c r="Z15" s="91"/>
    </row>
    <row r="16" ht="30" customHeight="1" spans="1:26">
      <c r="A16" s="49">
        <v>13</v>
      </c>
      <c r="B16" s="75"/>
      <c r="C16" s="81"/>
      <c r="D16" s="82"/>
      <c r="E16" s="83" t="s">
        <v>192</v>
      </c>
      <c r="F16" s="84">
        <f>SUM(F15:Y15)</f>
        <v>0</v>
      </c>
      <c r="G16" s="85"/>
      <c r="H16" s="85"/>
      <c r="I16" s="85"/>
      <c r="J16" s="85"/>
      <c r="K16" s="85"/>
      <c r="L16" s="85"/>
      <c r="M16" s="85"/>
      <c r="N16" s="85"/>
      <c r="O16" s="85"/>
      <c r="P16" s="85"/>
      <c r="Q16" s="85"/>
      <c r="R16" s="85"/>
      <c r="S16" s="85"/>
      <c r="T16" s="85"/>
      <c r="U16" s="85"/>
      <c r="V16" s="85"/>
      <c r="W16" s="85"/>
      <c r="X16" s="85"/>
      <c r="Y16" s="85"/>
      <c r="Z16" s="80"/>
    </row>
    <row r="17" ht="56.1" customHeight="1" spans="1:26">
      <c r="A17" s="49">
        <v>14</v>
      </c>
      <c r="B17" s="75"/>
      <c r="C17" s="49" t="s">
        <v>193</v>
      </c>
      <c r="D17" s="49"/>
      <c r="E17" s="86" t="s">
        <v>194</v>
      </c>
      <c r="F17" s="87"/>
      <c r="G17" s="87"/>
      <c r="H17" s="87"/>
      <c r="I17" s="87"/>
      <c r="J17" s="87"/>
      <c r="K17" s="87"/>
      <c r="L17" s="87"/>
      <c r="M17" s="87"/>
      <c r="N17" s="87"/>
      <c r="O17" s="87"/>
      <c r="P17" s="87"/>
      <c r="Q17" s="87"/>
      <c r="R17" s="87"/>
      <c r="S17" s="87"/>
      <c r="T17" s="87"/>
      <c r="U17" s="87"/>
      <c r="V17" s="87"/>
      <c r="W17" s="87"/>
      <c r="X17" s="87"/>
      <c r="Y17" s="87"/>
      <c r="Z17" s="90" t="s">
        <v>174</v>
      </c>
    </row>
    <row r="18" ht="47.1" customHeight="1" spans="1:26">
      <c r="A18" s="49">
        <v>15</v>
      </c>
      <c r="B18" s="88"/>
      <c r="C18" s="49" t="s">
        <v>195</v>
      </c>
      <c r="D18" s="49"/>
      <c r="E18" s="86" t="s">
        <v>196</v>
      </c>
      <c r="F18" s="87"/>
      <c r="G18" s="87"/>
      <c r="H18" s="87"/>
      <c r="I18" s="87"/>
      <c r="J18" s="87"/>
      <c r="K18" s="87"/>
      <c r="L18" s="87"/>
      <c r="M18" s="87"/>
      <c r="N18" s="87"/>
      <c r="O18" s="87"/>
      <c r="P18" s="87"/>
      <c r="Q18" s="87"/>
      <c r="R18" s="87"/>
      <c r="S18" s="87"/>
      <c r="T18" s="87"/>
      <c r="U18" s="87"/>
      <c r="V18" s="87"/>
      <c r="W18" s="87"/>
      <c r="X18" s="87"/>
      <c r="Y18" s="87"/>
      <c r="Z18" s="90" t="s">
        <v>174</v>
      </c>
    </row>
  </sheetData>
  <mergeCells count="14">
    <mergeCell ref="A2:Z2"/>
    <mergeCell ref="B3:D3"/>
    <mergeCell ref="F3:G3"/>
    <mergeCell ref="H3:L3"/>
    <mergeCell ref="M3:Q3"/>
    <mergeCell ref="R3:V3"/>
    <mergeCell ref="B13:D13"/>
    <mergeCell ref="C14:D14"/>
    <mergeCell ref="F16:Y16"/>
    <mergeCell ref="C17:D17"/>
    <mergeCell ref="C18:D18"/>
    <mergeCell ref="B14:B18"/>
    <mergeCell ref="B4:D12"/>
    <mergeCell ref="C15:D1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EG32"/>
  <sheetViews>
    <sheetView topLeftCell="A12" workbookViewId="0">
      <selection activeCell="C30" sqref="C30:D32"/>
    </sheetView>
  </sheetViews>
  <sheetFormatPr defaultColWidth="9" defaultRowHeight="17.25"/>
  <cols>
    <col min="1" max="1" width="5" style="62" customWidth="1"/>
    <col min="2" max="2" width="7" style="62" customWidth="1"/>
    <col min="3" max="3" width="6.75" style="62" customWidth="1"/>
    <col min="4" max="4" width="14" style="62" customWidth="1"/>
    <col min="5" max="5" width="17.75" style="62" customWidth="1"/>
    <col min="6" max="14" width="15.75" style="62" customWidth="1"/>
    <col min="15" max="15" width="13" style="62" customWidth="1"/>
    <col min="16" max="16384" width="9" style="62"/>
  </cols>
  <sheetData>
    <row r="2" ht="27.75" spans="1:15">
      <c r="A2" s="63" t="s">
        <v>411</v>
      </c>
      <c r="B2" s="64"/>
      <c r="C2" s="64"/>
      <c r="D2" s="64"/>
      <c r="E2" s="64"/>
      <c r="F2" s="64"/>
      <c r="G2" s="64"/>
      <c r="H2" s="64"/>
      <c r="I2" s="64"/>
      <c r="J2" s="64"/>
      <c r="K2" s="64"/>
      <c r="L2" s="64"/>
      <c r="M2" s="64"/>
      <c r="N2" s="64"/>
      <c r="O2" s="64"/>
    </row>
    <row r="3" customFormat="1" spans="1:15">
      <c r="A3" s="65" t="s">
        <v>5</v>
      </c>
      <c r="B3" s="65" t="s">
        <v>91</v>
      </c>
      <c r="C3" s="65"/>
      <c r="D3" s="65"/>
      <c r="E3" s="66" t="s">
        <v>92</v>
      </c>
      <c r="F3" s="116" t="s">
        <v>412</v>
      </c>
      <c r="G3" s="116" t="s">
        <v>412</v>
      </c>
      <c r="H3" s="116" t="s">
        <v>413</v>
      </c>
      <c r="I3" s="116" t="s">
        <v>413</v>
      </c>
      <c r="J3" s="116" t="s">
        <v>414</v>
      </c>
      <c r="K3" s="116" t="s">
        <v>414</v>
      </c>
      <c r="L3" s="116" t="s">
        <v>414</v>
      </c>
      <c r="M3" s="116" t="s">
        <v>415</v>
      </c>
      <c r="N3" s="116" t="s">
        <v>415</v>
      </c>
      <c r="O3" s="66" t="s">
        <v>10</v>
      </c>
    </row>
    <row r="4" customFormat="1" spans="1:15">
      <c r="A4" s="49">
        <v>1</v>
      </c>
      <c r="B4" s="65" t="s">
        <v>101</v>
      </c>
      <c r="C4" s="65"/>
      <c r="D4" s="65"/>
      <c r="E4" s="66" t="s">
        <v>102</v>
      </c>
      <c r="F4" s="116" t="s">
        <v>416</v>
      </c>
      <c r="G4" s="116" t="s">
        <v>417</v>
      </c>
      <c r="H4" s="116" t="s">
        <v>418</v>
      </c>
      <c r="I4" s="116" t="s">
        <v>419</v>
      </c>
      <c r="J4" s="116" t="s">
        <v>420</v>
      </c>
      <c r="K4" s="116" t="s">
        <v>421</v>
      </c>
      <c r="L4" s="116" t="s">
        <v>422</v>
      </c>
      <c r="M4" s="116" t="s">
        <v>423</v>
      </c>
      <c r="N4" s="116" t="s">
        <v>424</v>
      </c>
      <c r="O4" s="66"/>
    </row>
    <row r="5" s="61" customFormat="1" spans="1:16361">
      <c r="A5" s="49">
        <v>2</v>
      </c>
      <c r="B5" s="65"/>
      <c r="C5" s="65"/>
      <c r="D5" s="65"/>
      <c r="E5" s="66" t="s">
        <v>130</v>
      </c>
      <c r="F5" s="116" t="s">
        <v>230</v>
      </c>
      <c r="G5" s="116" t="s">
        <v>131</v>
      </c>
      <c r="H5" s="116" t="s">
        <v>131</v>
      </c>
      <c r="I5" s="116" t="s">
        <v>230</v>
      </c>
      <c r="J5" s="116" t="s">
        <v>230</v>
      </c>
      <c r="K5" s="116" t="s">
        <v>131</v>
      </c>
      <c r="L5" s="116" t="s">
        <v>425</v>
      </c>
      <c r="M5" s="116" t="s">
        <v>230</v>
      </c>
      <c r="N5" s="116" t="s">
        <v>131</v>
      </c>
      <c r="O5" s="104"/>
      <c r="XDZ5" s="118"/>
      <c r="XEA5" s="118"/>
      <c r="XEB5" s="118"/>
      <c r="XEC5" s="118"/>
      <c r="XED5" s="118"/>
      <c r="XEE5" s="118"/>
      <c r="XEF5" s="118"/>
      <c r="XEG5" s="118"/>
    </row>
    <row r="6" customFormat="1" spans="1:15">
      <c r="A6" s="49">
        <v>3</v>
      </c>
      <c r="B6" s="65"/>
      <c r="C6" s="65"/>
      <c r="D6" s="65"/>
      <c r="E6" s="66" t="s">
        <v>136</v>
      </c>
      <c r="F6" s="207" t="s">
        <v>426</v>
      </c>
      <c r="G6" s="207" t="s">
        <v>426</v>
      </c>
      <c r="H6" s="207" t="s">
        <v>426</v>
      </c>
      <c r="I6" s="207" t="s">
        <v>426</v>
      </c>
      <c r="J6" s="207" t="s">
        <v>426</v>
      </c>
      <c r="K6" s="207" t="s">
        <v>426</v>
      </c>
      <c r="L6" s="207" t="s">
        <v>426</v>
      </c>
      <c r="M6" s="207" t="s">
        <v>427</v>
      </c>
      <c r="N6" s="207" t="s">
        <v>427</v>
      </c>
      <c r="O6" s="66"/>
    </row>
    <row r="7" customFormat="1" spans="1:15">
      <c r="A7" s="49">
        <v>4</v>
      </c>
      <c r="B7" s="65"/>
      <c r="C7" s="65"/>
      <c r="D7" s="65"/>
      <c r="E7" s="66" t="s">
        <v>149</v>
      </c>
      <c r="F7" s="117" t="s">
        <v>428</v>
      </c>
      <c r="G7" s="117" t="s">
        <v>428</v>
      </c>
      <c r="H7" s="117" t="s">
        <v>429</v>
      </c>
      <c r="I7" s="117" t="s">
        <v>430</v>
      </c>
      <c r="J7" s="117" t="s">
        <v>428</v>
      </c>
      <c r="K7" s="117" t="s">
        <v>428</v>
      </c>
      <c r="L7" s="117" t="s">
        <v>428</v>
      </c>
      <c r="M7" s="117" t="s">
        <v>431</v>
      </c>
      <c r="N7" s="117" t="s">
        <v>431</v>
      </c>
      <c r="O7" s="66"/>
    </row>
    <row r="8" customFormat="1" spans="1:15">
      <c r="A8" s="49">
        <v>5</v>
      </c>
      <c r="B8" s="65"/>
      <c r="C8" s="65"/>
      <c r="D8" s="65"/>
      <c r="E8" s="66" t="s">
        <v>162</v>
      </c>
      <c r="F8" s="116">
        <v>1600</v>
      </c>
      <c r="G8" s="116">
        <v>1600</v>
      </c>
      <c r="H8" s="116">
        <v>1600</v>
      </c>
      <c r="I8" s="116">
        <v>1600</v>
      </c>
      <c r="J8" s="116">
        <v>1600</v>
      </c>
      <c r="K8" s="116">
        <v>1600</v>
      </c>
      <c r="L8" s="116">
        <v>1600</v>
      </c>
      <c r="M8" s="116">
        <v>1600</v>
      </c>
      <c r="N8" s="116">
        <v>1600</v>
      </c>
      <c r="O8" s="66"/>
    </row>
    <row r="9" customFormat="1" spans="1:15">
      <c r="A9" s="49">
        <v>6</v>
      </c>
      <c r="B9" s="65"/>
      <c r="C9" s="65"/>
      <c r="D9" s="65"/>
      <c r="E9" s="66" t="s">
        <v>163</v>
      </c>
      <c r="F9" s="116">
        <v>2.5</v>
      </c>
      <c r="G9" s="116">
        <v>2.5</v>
      </c>
      <c r="H9" s="116">
        <v>2.5</v>
      </c>
      <c r="I9" s="116">
        <v>2.5</v>
      </c>
      <c r="J9" s="116">
        <v>2.5</v>
      </c>
      <c r="K9" s="116">
        <v>2.5</v>
      </c>
      <c r="L9" s="116">
        <v>2.5</v>
      </c>
      <c r="M9" s="116">
        <v>2.5</v>
      </c>
      <c r="N9" s="116">
        <v>2.5</v>
      </c>
      <c r="O9" s="66"/>
    </row>
    <row r="10" customFormat="1" spans="1:15">
      <c r="A10" s="49">
        <v>7</v>
      </c>
      <c r="B10" s="65"/>
      <c r="C10" s="65"/>
      <c r="D10" s="65"/>
      <c r="E10" s="66" t="s">
        <v>164</v>
      </c>
      <c r="F10" s="116">
        <v>1</v>
      </c>
      <c r="G10" s="116">
        <v>2</v>
      </c>
      <c r="H10" s="116">
        <v>2</v>
      </c>
      <c r="I10" s="116">
        <v>1</v>
      </c>
      <c r="J10" s="116">
        <v>1</v>
      </c>
      <c r="K10" s="116">
        <v>2</v>
      </c>
      <c r="L10" s="116">
        <v>1</v>
      </c>
      <c r="M10" s="116">
        <v>1</v>
      </c>
      <c r="N10" s="116">
        <v>1</v>
      </c>
      <c r="O10" s="66"/>
    </row>
    <row r="11" customFormat="1" spans="1:15">
      <c r="A11" s="49">
        <v>8</v>
      </c>
      <c r="B11" s="65"/>
      <c r="C11" s="65"/>
      <c r="D11" s="65"/>
      <c r="E11" s="66" t="s">
        <v>165</v>
      </c>
      <c r="F11" s="116">
        <v>1.9</v>
      </c>
      <c r="G11" s="116">
        <v>1.9</v>
      </c>
      <c r="H11" s="116">
        <v>1.9</v>
      </c>
      <c r="I11" s="116">
        <v>1.9</v>
      </c>
      <c r="J11" s="116">
        <v>1.9</v>
      </c>
      <c r="K11" s="116">
        <v>1.9</v>
      </c>
      <c r="L11" s="116">
        <v>1.9</v>
      </c>
      <c r="M11" s="116">
        <v>1.9</v>
      </c>
      <c r="N11" s="116">
        <v>1.9</v>
      </c>
      <c r="O11" s="66"/>
    </row>
    <row r="12" ht="33" spans="1:15">
      <c r="A12" s="49">
        <v>9</v>
      </c>
      <c r="B12" s="65"/>
      <c r="C12" s="65"/>
      <c r="D12" s="65"/>
      <c r="E12" s="66" t="s">
        <v>166</v>
      </c>
      <c r="F12" s="116">
        <v>78.3</v>
      </c>
      <c r="G12" s="116">
        <v>78.3</v>
      </c>
      <c r="H12" s="116">
        <v>79.4</v>
      </c>
      <c r="I12" s="116">
        <v>79.4</v>
      </c>
      <c r="J12" s="116">
        <v>78.3</v>
      </c>
      <c r="K12" s="116">
        <v>78.3</v>
      </c>
      <c r="L12" s="116">
        <v>78.3</v>
      </c>
      <c r="M12" s="116">
        <v>35.6</v>
      </c>
      <c r="N12" s="116">
        <v>35.6</v>
      </c>
      <c r="O12" s="66"/>
    </row>
    <row r="13" spans="1:15">
      <c r="A13" s="92">
        <v>10</v>
      </c>
      <c r="B13" s="72" t="s">
        <v>173</v>
      </c>
      <c r="C13" s="72"/>
      <c r="D13" s="72"/>
      <c r="E13" s="73" t="s">
        <v>173</v>
      </c>
      <c r="F13" s="96"/>
      <c r="G13" s="96"/>
      <c r="H13" s="96"/>
      <c r="I13" s="96"/>
      <c r="J13" s="96"/>
      <c r="K13" s="96"/>
      <c r="L13" s="96"/>
      <c r="M13" s="96"/>
      <c r="N13" s="96"/>
      <c r="O13" s="90" t="s">
        <v>174</v>
      </c>
    </row>
    <row r="14" ht="30" customHeight="1" spans="1:15">
      <c r="A14" s="92">
        <v>11</v>
      </c>
      <c r="B14" s="122" t="s">
        <v>175</v>
      </c>
      <c r="C14" s="49" t="s">
        <v>176</v>
      </c>
      <c r="D14" s="49"/>
      <c r="E14" s="95" t="s">
        <v>177</v>
      </c>
      <c r="F14" s="96"/>
      <c r="G14" s="96"/>
      <c r="H14" s="96"/>
      <c r="I14" s="96"/>
      <c r="J14" s="96"/>
      <c r="K14" s="96"/>
      <c r="L14" s="96"/>
      <c r="M14" s="96"/>
      <c r="N14" s="96"/>
      <c r="O14" s="90" t="s">
        <v>174</v>
      </c>
    </row>
    <row r="15" spans="1:15">
      <c r="A15" s="92">
        <v>12</v>
      </c>
      <c r="B15" s="119"/>
      <c r="C15" s="49" t="s">
        <v>178</v>
      </c>
      <c r="D15" s="49"/>
      <c r="E15" s="49" t="s">
        <v>179</v>
      </c>
      <c r="F15" s="96"/>
      <c r="G15" s="96"/>
      <c r="H15" s="96"/>
      <c r="I15" s="96"/>
      <c r="J15" s="96"/>
      <c r="K15" s="96"/>
      <c r="L15" s="96"/>
      <c r="M15" s="96"/>
      <c r="N15" s="96"/>
      <c r="O15" s="90" t="s">
        <v>174</v>
      </c>
    </row>
    <row r="16" spans="1:15">
      <c r="A16" s="92">
        <v>13</v>
      </c>
      <c r="B16" s="119"/>
      <c r="C16" s="49" t="s">
        <v>180</v>
      </c>
      <c r="D16" s="49"/>
      <c r="E16" s="49" t="s">
        <v>181</v>
      </c>
      <c r="F16" s="96"/>
      <c r="G16" s="96"/>
      <c r="H16" s="96"/>
      <c r="I16" s="96"/>
      <c r="J16" s="96"/>
      <c r="K16" s="96"/>
      <c r="L16" s="96"/>
      <c r="M16" s="96"/>
      <c r="N16" s="96"/>
      <c r="O16" s="90" t="s">
        <v>174</v>
      </c>
    </row>
    <row r="17" spans="1:15">
      <c r="A17" s="92">
        <v>14</v>
      </c>
      <c r="B17" s="119"/>
      <c r="C17" s="49" t="s">
        <v>182</v>
      </c>
      <c r="D17" s="49"/>
      <c r="E17" s="49" t="s">
        <v>183</v>
      </c>
      <c r="F17" s="97"/>
      <c r="G17" s="97"/>
      <c r="H17" s="97"/>
      <c r="I17" s="97"/>
      <c r="J17" s="97"/>
      <c r="K17" s="97"/>
      <c r="L17" s="97"/>
      <c r="M17" s="97"/>
      <c r="N17" s="97"/>
      <c r="O17" s="90" t="s">
        <v>174</v>
      </c>
    </row>
    <row r="18" spans="1:15">
      <c r="A18" s="92">
        <v>15</v>
      </c>
      <c r="B18" s="119"/>
      <c r="C18" s="49" t="s">
        <v>184</v>
      </c>
      <c r="D18" s="49"/>
      <c r="E18" s="51" t="s">
        <v>185</v>
      </c>
      <c r="F18" s="52">
        <f t="shared" ref="F18:L18" si="0">F14+F16+F29</f>
        <v>0</v>
      </c>
      <c r="G18" s="52">
        <f t="shared" si="0"/>
        <v>0</v>
      </c>
      <c r="H18" s="52">
        <f t="shared" si="0"/>
        <v>0</v>
      </c>
      <c r="I18" s="52">
        <f t="shared" si="0"/>
        <v>0</v>
      </c>
      <c r="J18" s="52">
        <f t="shared" si="0"/>
        <v>0</v>
      </c>
      <c r="K18" s="52">
        <f t="shared" si="0"/>
        <v>0</v>
      </c>
      <c r="L18" s="52">
        <f t="shared" si="0"/>
        <v>0</v>
      </c>
      <c r="M18" s="52">
        <f>M14+M16+M30</f>
        <v>0</v>
      </c>
      <c r="N18" s="52">
        <f>N14+N16+N30</f>
        <v>0</v>
      </c>
      <c r="O18" s="52"/>
    </row>
    <row r="19" spans="1:15">
      <c r="A19" s="92">
        <v>16</v>
      </c>
      <c r="B19" s="119"/>
      <c r="C19" s="49"/>
      <c r="D19" s="49"/>
      <c r="E19" s="51" t="s">
        <v>179</v>
      </c>
      <c r="F19" s="52">
        <f t="shared" ref="F19:N19" si="1">F15</f>
        <v>0</v>
      </c>
      <c r="G19" s="52">
        <f t="shared" si="1"/>
        <v>0</v>
      </c>
      <c r="H19" s="52">
        <f t="shared" si="1"/>
        <v>0</v>
      </c>
      <c r="I19" s="52">
        <f t="shared" si="1"/>
        <v>0</v>
      </c>
      <c r="J19" s="52">
        <f t="shared" si="1"/>
        <v>0</v>
      </c>
      <c r="K19" s="52">
        <f t="shared" si="1"/>
        <v>0</v>
      </c>
      <c r="L19" s="52">
        <f t="shared" si="1"/>
        <v>0</v>
      </c>
      <c r="M19" s="52">
        <f t="shared" si="1"/>
        <v>0</v>
      </c>
      <c r="N19" s="52">
        <f t="shared" si="1"/>
        <v>0</v>
      </c>
      <c r="O19" s="52"/>
    </row>
    <row r="20" spans="1:15">
      <c r="A20" s="92">
        <v>17</v>
      </c>
      <c r="B20" s="119"/>
      <c r="C20" s="49"/>
      <c r="D20" s="49"/>
      <c r="E20" s="55" t="s">
        <v>186</v>
      </c>
      <c r="F20" s="52">
        <f t="shared" ref="F20:N20" si="2">F17</f>
        <v>0</v>
      </c>
      <c r="G20" s="52">
        <f t="shared" si="2"/>
        <v>0</v>
      </c>
      <c r="H20" s="52">
        <f t="shared" si="2"/>
        <v>0</v>
      </c>
      <c r="I20" s="52">
        <f t="shared" si="2"/>
        <v>0</v>
      </c>
      <c r="J20" s="52">
        <f t="shared" si="2"/>
        <v>0</v>
      </c>
      <c r="K20" s="52">
        <f t="shared" si="2"/>
        <v>0</v>
      </c>
      <c r="L20" s="52">
        <f t="shared" si="2"/>
        <v>0</v>
      </c>
      <c r="M20" s="52">
        <f t="shared" si="2"/>
        <v>0</v>
      </c>
      <c r="N20" s="52">
        <f t="shared" si="2"/>
        <v>0</v>
      </c>
      <c r="O20" s="52"/>
    </row>
    <row r="21" spans="1:15">
      <c r="A21" s="92">
        <v>18</v>
      </c>
      <c r="B21" s="119"/>
      <c r="C21" s="49"/>
      <c r="D21" s="49"/>
      <c r="E21" s="113" t="s">
        <v>187</v>
      </c>
      <c r="F21" s="80">
        <f t="shared" ref="F21:N21" si="3">SUM(F18:F20)</f>
        <v>0</v>
      </c>
      <c r="G21" s="80">
        <f t="shared" si="3"/>
        <v>0</v>
      </c>
      <c r="H21" s="80">
        <f t="shared" si="3"/>
        <v>0</v>
      </c>
      <c r="I21" s="80">
        <f t="shared" si="3"/>
        <v>0</v>
      </c>
      <c r="J21" s="80">
        <f t="shared" si="3"/>
        <v>0</v>
      </c>
      <c r="K21" s="80">
        <f t="shared" si="3"/>
        <v>0</v>
      </c>
      <c r="L21" s="80">
        <f t="shared" si="3"/>
        <v>0</v>
      </c>
      <c r="M21" s="80">
        <f t="shared" si="3"/>
        <v>0</v>
      </c>
      <c r="N21" s="80">
        <f t="shared" si="3"/>
        <v>0</v>
      </c>
      <c r="O21" s="80"/>
    </row>
    <row r="22" spans="1:15">
      <c r="A22" s="92">
        <v>19</v>
      </c>
      <c r="B22" s="119"/>
      <c r="C22" s="49" t="s">
        <v>188</v>
      </c>
      <c r="D22" s="49"/>
      <c r="E22" s="99" t="s">
        <v>189</v>
      </c>
      <c r="F22" s="100">
        <f t="shared" ref="F22:N22" si="4">F18*F10</f>
        <v>0</v>
      </c>
      <c r="G22" s="100">
        <f t="shared" si="4"/>
        <v>0</v>
      </c>
      <c r="H22" s="100">
        <f t="shared" si="4"/>
        <v>0</v>
      </c>
      <c r="I22" s="100">
        <f t="shared" si="4"/>
        <v>0</v>
      </c>
      <c r="J22" s="100">
        <f t="shared" si="4"/>
        <v>0</v>
      </c>
      <c r="K22" s="100">
        <f t="shared" si="4"/>
        <v>0</v>
      </c>
      <c r="L22" s="100">
        <f t="shared" si="4"/>
        <v>0</v>
      </c>
      <c r="M22" s="100">
        <f t="shared" si="4"/>
        <v>0</v>
      </c>
      <c r="N22" s="100">
        <f t="shared" si="4"/>
        <v>0</v>
      </c>
      <c r="O22" s="100"/>
    </row>
    <row r="23" spans="1:15">
      <c r="A23" s="92">
        <v>20</v>
      </c>
      <c r="B23" s="119"/>
      <c r="C23" s="49"/>
      <c r="D23" s="49"/>
      <c r="E23" s="99" t="s">
        <v>190</v>
      </c>
      <c r="F23" s="100">
        <f t="shared" ref="F23:N23" si="5">F19*F10</f>
        <v>0</v>
      </c>
      <c r="G23" s="100">
        <f t="shared" si="5"/>
        <v>0</v>
      </c>
      <c r="H23" s="100">
        <f t="shared" si="5"/>
        <v>0</v>
      </c>
      <c r="I23" s="100">
        <f t="shared" si="5"/>
        <v>0</v>
      </c>
      <c r="J23" s="100">
        <f t="shared" si="5"/>
        <v>0</v>
      </c>
      <c r="K23" s="100">
        <f t="shared" si="5"/>
        <v>0</v>
      </c>
      <c r="L23" s="100">
        <f t="shared" si="5"/>
        <v>0</v>
      </c>
      <c r="M23" s="100">
        <f t="shared" si="5"/>
        <v>0</v>
      </c>
      <c r="N23" s="100">
        <f t="shared" si="5"/>
        <v>0</v>
      </c>
      <c r="O23" s="100"/>
    </row>
    <row r="24" spans="1:15">
      <c r="A24" s="92">
        <v>21</v>
      </c>
      <c r="B24" s="119"/>
      <c r="C24" s="49"/>
      <c r="D24" s="49"/>
      <c r="E24" s="99" t="s">
        <v>191</v>
      </c>
      <c r="F24" s="100">
        <f t="shared" ref="F24:N24" si="6">F20*F10</f>
        <v>0</v>
      </c>
      <c r="G24" s="100">
        <f t="shared" si="6"/>
        <v>0</v>
      </c>
      <c r="H24" s="100">
        <f t="shared" si="6"/>
        <v>0</v>
      </c>
      <c r="I24" s="100">
        <f t="shared" si="6"/>
        <v>0</v>
      </c>
      <c r="J24" s="100">
        <f t="shared" si="6"/>
        <v>0</v>
      </c>
      <c r="K24" s="100">
        <f t="shared" si="6"/>
        <v>0</v>
      </c>
      <c r="L24" s="100">
        <f t="shared" si="6"/>
        <v>0</v>
      </c>
      <c r="M24" s="100">
        <f t="shared" si="6"/>
        <v>0</v>
      </c>
      <c r="N24" s="100">
        <f t="shared" si="6"/>
        <v>0</v>
      </c>
      <c r="O24" s="100"/>
    </row>
    <row r="25" spans="1:15">
      <c r="A25" s="92">
        <v>22</v>
      </c>
      <c r="B25" s="119"/>
      <c r="C25" s="49"/>
      <c r="D25" s="49"/>
      <c r="E25" s="113" t="s">
        <v>187</v>
      </c>
      <c r="F25" s="80">
        <f t="shared" ref="F25:N25" si="7">SUM(F22:F24)</f>
        <v>0</v>
      </c>
      <c r="G25" s="80">
        <f t="shared" si="7"/>
        <v>0</v>
      </c>
      <c r="H25" s="80">
        <f t="shared" si="7"/>
        <v>0</v>
      </c>
      <c r="I25" s="80">
        <f t="shared" si="7"/>
        <v>0</v>
      </c>
      <c r="J25" s="80">
        <f t="shared" si="7"/>
        <v>0</v>
      </c>
      <c r="K25" s="80">
        <f t="shared" si="7"/>
        <v>0</v>
      </c>
      <c r="L25" s="80">
        <f t="shared" si="7"/>
        <v>0</v>
      </c>
      <c r="M25" s="80">
        <f t="shared" si="7"/>
        <v>0</v>
      </c>
      <c r="N25" s="80">
        <f t="shared" si="7"/>
        <v>0</v>
      </c>
      <c r="O25" s="80"/>
    </row>
    <row r="26" ht="18.95" customHeight="1" spans="1:15">
      <c r="A26" s="92">
        <v>23</v>
      </c>
      <c r="B26" s="119"/>
      <c r="C26" s="49"/>
      <c r="D26" s="49"/>
      <c r="E26" s="113" t="s">
        <v>192</v>
      </c>
      <c r="F26" s="80">
        <f>SUM(F25:N25)</f>
        <v>0</v>
      </c>
      <c r="G26" s="80"/>
      <c r="H26" s="80"/>
      <c r="I26" s="80"/>
      <c r="J26" s="80"/>
      <c r="K26" s="80"/>
      <c r="L26" s="80"/>
      <c r="M26" s="80"/>
      <c r="N26" s="80"/>
      <c r="O26" s="80"/>
    </row>
    <row r="27" ht="36.95" customHeight="1" spans="1:15">
      <c r="A27" s="92">
        <v>24</v>
      </c>
      <c r="B27" s="119"/>
      <c r="C27" s="49" t="s">
        <v>193</v>
      </c>
      <c r="D27" s="49"/>
      <c r="E27" s="49" t="s">
        <v>194</v>
      </c>
      <c r="F27" s="87"/>
      <c r="G27" s="87"/>
      <c r="H27" s="87"/>
      <c r="I27" s="87"/>
      <c r="J27" s="87"/>
      <c r="K27" s="87"/>
      <c r="L27" s="87"/>
      <c r="M27" s="87"/>
      <c r="N27" s="87"/>
      <c r="O27" s="90" t="s">
        <v>174</v>
      </c>
    </row>
    <row r="28" ht="36.95" customHeight="1" spans="1:15">
      <c r="A28" s="92">
        <v>25</v>
      </c>
      <c r="B28" s="119"/>
      <c r="C28" s="49" t="s">
        <v>195</v>
      </c>
      <c r="D28" s="49"/>
      <c r="E28" s="86" t="s">
        <v>196</v>
      </c>
      <c r="F28" s="87"/>
      <c r="G28" s="87"/>
      <c r="H28" s="87"/>
      <c r="I28" s="87"/>
      <c r="J28" s="87"/>
      <c r="K28" s="87"/>
      <c r="L28" s="87"/>
      <c r="M28" s="87"/>
      <c r="N28" s="87"/>
      <c r="O28" s="90" t="s">
        <v>174</v>
      </c>
    </row>
    <row r="29" spans="1:15">
      <c r="A29" s="92">
        <v>26</v>
      </c>
      <c r="B29" s="119"/>
      <c r="C29" s="49" t="s">
        <v>197</v>
      </c>
      <c r="D29" s="49"/>
      <c r="E29" s="49" t="s">
        <v>198</v>
      </c>
      <c r="F29" s="87"/>
      <c r="G29" s="87"/>
      <c r="H29" s="87"/>
      <c r="I29" s="87"/>
      <c r="J29" s="87"/>
      <c r="K29" s="87"/>
      <c r="L29" s="87"/>
      <c r="M29" s="120" t="s">
        <v>199</v>
      </c>
      <c r="N29" s="120" t="s">
        <v>199</v>
      </c>
      <c r="O29" s="90" t="s">
        <v>174</v>
      </c>
    </row>
    <row r="30" s="62" customFormat="1" ht="29.25" customHeight="1" spans="1:15">
      <c r="A30" s="49">
        <v>27</v>
      </c>
      <c r="B30" s="119"/>
      <c r="C30" s="49" t="s">
        <v>432</v>
      </c>
      <c r="D30" s="49"/>
      <c r="E30" s="49" t="s">
        <v>201</v>
      </c>
      <c r="F30" s="120" t="s">
        <v>199</v>
      </c>
      <c r="G30" s="120" t="s">
        <v>199</v>
      </c>
      <c r="H30" s="120" t="s">
        <v>199</v>
      </c>
      <c r="I30" s="120" t="s">
        <v>199</v>
      </c>
      <c r="J30" s="120" t="s">
        <v>199</v>
      </c>
      <c r="K30" s="120" t="s">
        <v>199</v>
      </c>
      <c r="L30" s="120" t="s">
        <v>199</v>
      </c>
      <c r="M30" s="120"/>
      <c r="N30" s="120"/>
      <c r="O30" s="90" t="s">
        <v>174</v>
      </c>
    </row>
    <row r="31" s="62" customFormat="1" ht="29.25" customHeight="1" spans="1:15">
      <c r="A31" s="49">
        <v>28</v>
      </c>
      <c r="B31" s="119"/>
      <c r="C31" s="49"/>
      <c r="D31" s="49"/>
      <c r="E31" s="49" t="s">
        <v>202</v>
      </c>
      <c r="F31" s="120" t="s">
        <v>199</v>
      </c>
      <c r="G31" s="120" t="s">
        <v>199</v>
      </c>
      <c r="H31" s="120" t="s">
        <v>199</v>
      </c>
      <c r="I31" s="120" t="s">
        <v>199</v>
      </c>
      <c r="J31" s="120" t="s">
        <v>199</v>
      </c>
      <c r="K31" s="120" t="s">
        <v>199</v>
      </c>
      <c r="L31" s="120" t="s">
        <v>199</v>
      </c>
      <c r="M31" s="120"/>
      <c r="N31" s="120"/>
      <c r="O31" s="90" t="s">
        <v>174</v>
      </c>
    </row>
    <row r="32" s="62" customFormat="1" ht="29.25" customHeight="1" spans="1:15">
      <c r="A32" s="49">
        <v>29</v>
      </c>
      <c r="B32" s="121"/>
      <c r="C32" s="49"/>
      <c r="D32" s="49"/>
      <c r="E32" s="49" t="s">
        <v>203</v>
      </c>
      <c r="F32" s="120" t="s">
        <v>199</v>
      </c>
      <c r="G32" s="120" t="s">
        <v>199</v>
      </c>
      <c r="H32" s="120" t="s">
        <v>199</v>
      </c>
      <c r="I32" s="120" t="s">
        <v>199</v>
      </c>
      <c r="J32" s="120" t="s">
        <v>199</v>
      </c>
      <c r="K32" s="120" t="s">
        <v>199</v>
      </c>
      <c r="L32" s="120" t="s">
        <v>199</v>
      </c>
      <c r="M32" s="120"/>
      <c r="N32" s="120"/>
      <c r="O32" s="90" t="s">
        <v>174</v>
      </c>
    </row>
  </sheetData>
  <mergeCells count="16">
    <mergeCell ref="A2:O2"/>
    <mergeCell ref="B3:D3"/>
    <mergeCell ref="B13:D13"/>
    <mergeCell ref="C14:D14"/>
    <mergeCell ref="C15:D15"/>
    <mergeCell ref="C16:D16"/>
    <mergeCell ref="C17:D17"/>
    <mergeCell ref="F26:N26"/>
    <mergeCell ref="C27:D27"/>
    <mergeCell ref="C28:D28"/>
    <mergeCell ref="C29:D29"/>
    <mergeCell ref="B14:B32"/>
    <mergeCell ref="B4:D12"/>
    <mergeCell ref="C18:D21"/>
    <mergeCell ref="C22:D26"/>
    <mergeCell ref="C30:D3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FD21"/>
  <sheetViews>
    <sheetView topLeftCell="A6" workbookViewId="0">
      <selection activeCell="N19" sqref="N19"/>
    </sheetView>
  </sheetViews>
  <sheetFormatPr defaultColWidth="9" defaultRowHeight="17.25"/>
  <cols>
    <col min="1" max="1" width="5" style="62" customWidth="1"/>
    <col min="2" max="2" width="6.375" style="62" customWidth="1"/>
    <col min="3" max="3" width="6.75" style="62" customWidth="1"/>
    <col min="4" max="4" width="14.125" style="62" customWidth="1"/>
    <col min="5" max="5" width="16" style="62" customWidth="1"/>
    <col min="6" max="14" width="13.375" style="62" customWidth="1"/>
    <col min="15" max="15" width="10.375" style="62" customWidth="1"/>
    <col min="16" max="16384" width="9" style="62"/>
  </cols>
  <sheetData>
    <row r="2" ht="27.75" spans="1:15">
      <c r="A2" s="63" t="s">
        <v>433</v>
      </c>
      <c r="B2" s="64"/>
      <c r="C2" s="64"/>
      <c r="D2" s="64"/>
      <c r="E2" s="64"/>
      <c r="F2" s="64"/>
      <c r="G2" s="64"/>
      <c r="H2" s="64"/>
      <c r="I2" s="64"/>
      <c r="J2" s="64"/>
      <c r="K2" s="64"/>
      <c r="L2" s="64"/>
      <c r="M2" s="64"/>
      <c r="N2" s="64"/>
      <c r="O2" s="64"/>
    </row>
    <row r="3" ht="21.95" customHeight="1" spans="1:15">
      <c r="A3" s="65" t="s">
        <v>5</v>
      </c>
      <c r="B3" s="65" t="s">
        <v>91</v>
      </c>
      <c r="C3" s="65"/>
      <c r="D3" s="65"/>
      <c r="E3" s="66" t="s">
        <v>92</v>
      </c>
      <c r="F3" s="116" t="s">
        <v>412</v>
      </c>
      <c r="G3" s="116" t="s">
        <v>412</v>
      </c>
      <c r="H3" s="116" t="s">
        <v>413</v>
      </c>
      <c r="I3" s="116" t="s">
        <v>413</v>
      </c>
      <c r="J3" s="116" t="s">
        <v>414</v>
      </c>
      <c r="K3" s="116" t="s">
        <v>414</v>
      </c>
      <c r="L3" s="116" t="s">
        <v>414</v>
      </c>
      <c r="M3" s="116" t="s">
        <v>415</v>
      </c>
      <c r="N3" s="116" t="s">
        <v>415</v>
      </c>
      <c r="O3" s="66" t="s">
        <v>10</v>
      </c>
    </row>
    <row r="4" ht="42" customHeight="1" spans="1:17">
      <c r="A4" s="49">
        <v>1</v>
      </c>
      <c r="B4" s="65" t="s">
        <v>101</v>
      </c>
      <c r="C4" s="65"/>
      <c r="D4" s="65"/>
      <c r="E4" s="66" t="s">
        <v>102</v>
      </c>
      <c r="F4" s="116" t="s">
        <v>416</v>
      </c>
      <c r="G4" s="116" t="s">
        <v>417</v>
      </c>
      <c r="H4" s="116" t="s">
        <v>418</v>
      </c>
      <c r="I4" s="116" t="s">
        <v>419</v>
      </c>
      <c r="J4" s="116" t="s">
        <v>420</v>
      </c>
      <c r="K4" s="116" t="s">
        <v>421</v>
      </c>
      <c r="L4" s="116" t="s">
        <v>422</v>
      </c>
      <c r="M4" s="116" t="s">
        <v>423</v>
      </c>
      <c r="N4" s="116" t="s">
        <v>424</v>
      </c>
      <c r="O4" s="66"/>
      <c r="Q4" s="89"/>
    </row>
    <row r="5" s="61" customFormat="1" spans="1:16384">
      <c r="A5" s="49">
        <v>2</v>
      </c>
      <c r="B5" s="65"/>
      <c r="C5" s="65"/>
      <c r="D5" s="65"/>
      <c r="E5" s="66" t="s">
        <v>130</v>
      </c>
      <c r="F5" s="116" t="s">
        <v>230</v>
      </c>
      <c r="G5" s="116" t="s">
        <v>131</v>
      </c>
      <c r="H5" s="116" t="s">
        <v>131</v>
      </c>
      <c r="I5" s="116" t="s">
        <v>230</v>
      </c>
      <c r="J5" s="116" t="s">
        <v>230</v>
      </c>
      <c r="K5" s="116" t="s">
        <v>131</v>
      </c>
      <c r="L5" s="116" t="s">
        <v>425</v>
      </c>
      <c r="M5" s="116" t="s">
        <v>230</v>
      </c>
      <c r="N5" s="116" t="s">
        <v>131</v>
      </c>
      <c r="O5" s="66"/>
      <c r="XEW5" s="118"/>
      <c r="XEX5" s="118"/>
      <c r="XEY5" s="118"/>
      <c r="XEZ5" s="118"/>
      <c r="XFA5" s="118"/>
      <c r="XFB5" s="118"/>
      <c r="XFC5" s="118"/>
      <c r="XFD5" s="118"/>
    </row>
    <row r="6" customFormat="1" ht="36" customHeight="1" spans="1:15">
      <c r="A6" s="49">
        <v>3</v>
      </c>
      <c r="B6" s="65"/>
      <c r="C6" s="65"/>
      <c r="D6" s="65"/>
      <c r="E6" s="66" t="s">
        <v>136</v>
      </c>
      <c r="F6" s="207" t="s">
        <v>426</v>
      </c>
      <c r="G6" s="207" t="s">
        <v>426</v>
      </c>
      <c r="H6" s="207" t="s">
        <v>426</v>
      </c>
      <c r="I6" s="207" t="s">
        <v>426</v>
      </c>
      <c r="J6" s="207" t="s">
        <v>426</v>
      </c>
      <c r="K6" s="207" t="s">
        <v>426</v>
      </c>
      <c r="L6" s="207" t="s">
        <v>426</v>
      </c>
      <c r="M6" s="207" t="s">
        <v>427</v>
      </c>
      <c r="N6" s="207" t="s">
        <v>427</v>
      </c>
      <c r="O6" s="66"/>
    </row>
    <row r="7" customFormat="1" ht="17.1" customHeight="1" spans="1:15">
      <c r="A7" s="49">
        <v>4</v>
      </c>
      <c r="B7" s="65"/>
      <c r="C7" s="65"/>
      <c r="D7" s="65"/>
      <c r="E7" s="66" t="s">
        <v>149</v>
      </c>
      <c r="F7" s="117" t="s">
        <v>428</v>
      </c>
      <c r="G7" s="117" t="s">
        <v>428</v>
      </c>
      <c r="H7" s="117" t="s">
        <v>429</v>
      </c>
      <c r="I7" s="117" t="s">
        <v>430</v>
      </c>
      <c r="J7" s="117" t="s">
        <v>428</v>
      </c>
      <c r="K7" s="117" t="s">
        <v>428</v>
      </c>
      <c r="L7" s="117" t="s">
        <v>428</v>
      </c>
      <c r="M7" s="117" t="s">
        <v>431</v>
      </c>
      <c r="N7" s="117" t="s">
        <v>431</v>
      </c>
      <c r="O7" s="66"/>
    </row>
    <row r="8" customFormat="1" ht="17.1" customHeight="1" spans="1:15">
      <c r="A8" s="49">
        <v>5</v>
      </c>
      <c r="B8" s="65"/>
      <c r="C8" s="65"/>
      <c r="D8" s="65"/>
      <c r="E8" s="66" t="s">
        <v>162</v>
      </c>
      <c r="F8" s="116">
        <v>1600</v>
      </c>
      <c r="G8" s="116">
        <v>1600</v>
      </c>
      <c r="H8" s="116">
        <v>1600</v>
      </c>
      <c r="I8" s="116">
        <v>1600</v>
      </c>
      <c r="J8" s="116">
        <v>1600</v>
      </c>
      <c r="K8" s="116">
        <v>1600</v>
      </c>
      <c r="L8" s="116">
        <v>1600</v>
      </c>
      <c r="M8" s="116">
        <v>1600</v>
      </c>
      <c r="N8" s="116">
        <v>1600</v>
      </c>
      <c r="O8" s="66"/>
    </row>
    <row r="9" customFormat="1" ht="17.1" customHeight="1" spans="1:15">
      <c r="A9" s="49">
        <v>6</v>
      </c>
      <c r="B9" s="65"/>
      <c r="C9" s="65"/>
      <c r="D9" s="65"/>
      <c r="E9" s="66" t="s">
        <v>163</v>
      </c>
      <c r="F9" s="116">
        <v>2.5</v>
      </c>
      <c r="G9" s="116">
        <v>2.5</v>
      </c>
      <c r="H9" s="116">
        <v>2.5</v>
      </c>
      <c r="I9" s="116">
        <v>2.5</v>
      </c>
      <c r="J9" s="116">
        <v>2.5</v>
      </c>
      <c r="K9" s="116">
        <v>2.5</v>
      </c>
      <c r="L9" s="116">
        <v>2.5</v>
      </c>
      <c r="M9" s="116">
        <v>2.5</v>
      </c>
      <c r="N9" s="116">
        <v>2.5</v>
      </c>
      <c r="O9" s="66"/>
    </row>
    <row r="10" customFormat="1" ht="17.1" customHeight="1" spans="1:16">
      <c r="A10" s="49">
        <v>7</v>
      </c>
      <c r="B10" s="65"/>
      <c r="C10" s="65"/>
      <c r="D10" s="65"/>
      <c r="E10" s="66" t="s">
        <v>164</v>
      </c>
      <c r="F10" s="116">
        <v>1</v>
      </c>
      <c r="G10" s="116">
        <v>2</v>
      </c>
      <c r="H10" s="116">
        <v>2</v>
      </c>
      <c r="I10" s="116">
        <v>1</v>
      </c>
      <c r="J10" s="116">
        <v>1</v>
      </c>
      <c r="K10" s="116">
        <v>2</v>
      </c>
      <c r="L10" s="116">
        <v>1</v>
      </c>
      <c r="M10" s="116">
        <v>1</v>
      </c>
      <c r="N10" s="116">
        <v>1</v>
      </c>
      <c r="O10" s="66"/>
      <c r="P10">
        <f>SUM(F10:N10)</f>
        <v>12</v>
      </c>
    </row>
    <row r="11" customFormat="1" ht="17.1" customHeight="1" spans="1:15">
      <c r="A11" s="49">
        <v>8</v>
      </c>
      <c r="B11" s="65"/>
      <c r="C11" s="65"/>
      <c r="D11" s="65"/>
      <c r="E11" s="66" t="s">
        <v>165</v>
      </c>
      <c r="F11" s="116">
        <v>1.9</v>
      </c>
      <c r="G11" s="116">
        <v>1.9</v>
      </c>
      <c r="H11" s="116">
        <v>1.9</v>
      </c>
      <c r="I11" s="116">
        <v>1.9</v>
      </c>
      <c r="J11" s="116">
        <v>1.9</v>
      </c>
      <c r="K11" s="116">
        <v>1.9</v>
      </c>
      <c r="L11" s="116">
        <v>1.9</v>
      </c>
      <c r="M11" s="116">
        <v>1.9</v>
      </c>
      <c r="N11" s="116">
        <v>1.9</v>
      </c>
      <c r="O11" s="66"/>
    </row>
    <row r="12" ht="33" spans="1:15">
      <c r="A12" s="49">
        <v>9</v>
      </c>
      <c r="B12" s="65"/>
      <c r="C12" s="65"/>
      <c r="D12" s="65"/>
      <c r="E12" s="66" t="s">
        <v>166</v>
      </c>
      <c r="F12" s="116">
        <v>78.3</v>
      </c>
      <c r="G12" s="116">
        <v>78.3</v>
      </c>
      <c r="H12" s="116">
        <v>79.4</v>
      </c>
      <c r="I12" s="116">
        <v>79.4</v>
      </c>
      <c r="J12" s="116">
        <v>78.3</v>
      </c>
      <c r="K12" s="116">
        <v>78.3</v>
      </c>
      <c r="L12" s="116">
        <v>78.3</v>
      </c>
      <c r="M12" s="116">
        <v>35.6</v>
      </c>
      <c r="N12" s="116">
        <v>35.6</v>
      </c>
      <c r="O12" s="66"/>
    </row>
    <row r="13" ht="23.1" customHeight="1" spans="1:15">
      <c r="A13" s="49">
        <v>10</v>
      </c>
      <c r="B13" s="72" t="s">
        <v>173</v>
      </c>
      <c r="C13" s="72"/>
      <c r="D13" s="72"/>
      <c r="E13" s="73" t="s">
        <v>173</v>
      </c>
      <c r="F13" s="74"/>
      <c r="G13" s="74"/>
      <c r="H13" s="74"/>
      <c r="I13" s="74"/>
      <c r="J13" s="74"/>
      <c r="K13" s="74"/>
      <c r="L13" s="74"/>
      <c r="M13" s="74"/>
      <c r="N13" s="74"/>
      <c r="O13" s="90" t="s">
        <v>174</v>
      </c>
    </row>
    <row r="14" ht="30" customHeight="1" spans="1:15">
      <c r="A14" s="49">
        <v>11</v>
      </c>
      <c r="B14" s="119" t="s">
        <v>205</v>
      </c>
      <c r="C14" s="49" t="s">
        <v>184</v>
      </c>
      <c r="D14" s="49"/>
      <c r="E14" s="49" t="s">
        <v>206</v>
      </c>
      <c r="F14" s="76"/>
      <c r="G14" s="76"/>
      <c r="H14" s="76"/>
      <c r="I14" s="76"/>
      <c r="J14" s="76"/>
      <c r="K14" s="76"/>
      <c r="L14" s="76"/>
      <c r="M14" s="76"/>
      <c r="N14" s="76"/>
      <c r="O14" s="90" t="s">
        <v>174</v>
      </c>
    </row>
    <row r="15" ht="30" customHeight="1" spans="1:15">
      <c r="A15" s="49">
        <v>12</v>
      </c>
      <c r="B15" s="119"/>
      <c r="C15" s="77" t="s">
        <v>188</v>
      </c>
      <c r="D15" s="78"/>
      <c r="E15" s="79" t="s">
        <v>207</v>
      </c>
      <c r="F15" s="80">
        <f t="shared" ref="F15:N15" si="0">F14*F10</f>
        <v>0</v>
      </c>
      <c r="G15" s="80">
        <f t="shared" si="0"/>
        <v>0</v>
      </c>
      <c r="H15" s="80">
        <f t="shared" si="0"/>
        <v>0</v>
      </c>
      <c r="I15" s="80">
        <f t="shared" si="0"/>
        <v>0</v>
      </c>
      <c r="J15" s="80">
        <f t="shared" si="0"/>
        <v>0</v>
      </c>
      <c r="K15" s="80">
        <f t="shared" si="0"/>
        <v>0</v>
      </c>
      <c r="L15" s="80">
        <f t="shared" si="0"/>
        <v>0</v>
      </c>
      <c r="M15" s="80">
        <f>M14*M10+M19</f>
        <v>0</v>
      </c>
      <c r="N15" s="80">
        <f>N14*N10+N19</f>
        <v>0</v>
      </c>
      <c r="O15" s="91"/>
    </row>
    <row r="16" ht="30" customHeight="1" spans="1:15">
      <c r="A16" s="49">
        <v>13</v>
      </c>
      <c r="B16" s="119"/>
      <c r="C16" s="81"/>
      <c r="D16" s="82"/>
      <c r="E16" s="83" t="s">
        <v>192</v>
      </c>
      <c r="F16" s="84">
        <f>SUM(F15:N15)</f>
        <v>0</v>
      </c>
      <c r="G16" s="85"/>
      <c r="H16" s="85"/>
      <c r="I16" s="85"/>
      <c r="J16" s="85"/>
      <c r="K16" s="85"/>
      <c r="L16" s="85"/>
      <c r="M16" s="85"/>
      <c r="N16" s="85"/>
      <c r="O16" s="80"/>
    </row>
    <row r="17" ht="56.1" customHeight="1" spans="1:15">
      <c r="A17" s="49">
        <v>14</v>
      </c>
      <c r="B17" s="119"/>
      <c r="C17" s="49" t="s">
        <v>193</v>
      </c>
      <c r="D17" s="49"/>
      <c r="E17" s="86" t="s">
        <v>194</v>
      </c>
      <c r="F17" s="87"/>
      <c r="G17" s="87"/>
      <c r="H17" s="87"/>
      <c r="I17" s="87"/>
      <c r="J17" s="87"/>
      <c r="K17" s="87"/>
      <c r="L17" s="87"/>
      <c r="M17" s="87"/>
      <c r="N17" s="87"/>
      <c r="O17" s="90" t="s">
        <v>174</v>
      </c>
    </row>
    <row r="18" ht="47.1" customHeight="1" spans="1:15">
      <c r="A18" s="49">
        <v>15</v>
      </c>
      <c r="B18" s="119"/>
      <c r="C18" s="49" t="s">
        <v>195</v>
      </c>
      <c r="D18" s="49"/>
      <c r="E18" s="86" t="s">
        <v>196</v>
      </c>
      <c r="F18" s="87"/>
      <c r="G18" s="87"/>
      <c r="H18" s="87"/>
      <c r="I18" s="87"/>
      <c r="J18" s="87"/>
      <c r="K18" s="87"/>
      <c r="L18" s="87"/>
      <c r="M18" s="87"/>
      <c r="N18" s="87"/>
      <c r="O18" s="90" t="s">
        <v>174</v>
      </c>
    </row>
    <row r="19" s="62" customFormat="1" ht="29.25" customHeight="1" spans="1:15">
      <c r="A19" s="49">
        <v>27</v>
      </c>
      <c r="B19" s="119"/>
      <c r="C19" s="49" t="s">
        <v>432</v>
      </c>
      <c r="D19" s="49"/>
      <c r="E19" s="49" t="s">
        <v>201</v>
      </c>
      <c r="F19" s="120" t="s">
        <v>199</v>
      </c>
      <c r="G19" s="120" t="s">
        <v>199</v>
      </c>
      <c r="H19" s="120" t="s">
        <v>199</v>
      </c>
      <c r="I19" s="120" t="s">
        <v>199</v>
      </c>
      <c r="J19" s="120" t="s">
        <v>199</v>
      </c>
      <c r="K19" s="120" t="s">
        <v>199</v>
      </c>
      <c r="L19" s="120" t="s">
        <v>199</v>
      </c>
      <c r="M19" s="120"/>
      <c r="N19" s="120"/>
      <c r="O19" s="90" t="s">
        <v>174</v>
      </c>
    </row>
    <row r="20" s="62" customFormat="1" ht="29.25" customHeight="1" spans="1:15">
      <c r="A20" s="49">
        <v>28</v>
      </c>
      <c r="B20" s="119"/>
      <c r="C20" s="49"/>
      <c r="D20" s="49"/>
      <c r="E20" s="49" t="s">
        <v>202</v>
      </c>
      <c r="F20" s="120" t="s">
        <v>199</v>
      </c>
      <c r="G20" s="120" t="s">
        <v>199</v>
      </c>
      <c r="H20" s="120" t="s">
        <v>199</v>
      </c>
      <c r="I20" s="120" t="s">
        <v>199</v>
      </c>
      <c r="J20" s="120" t="s">
        <v>199</v>
      </c>
      <c r="K20" s="120" t="s">
        <v>199</v>
      </c>
      <c r="L20" s="120" t="s">
        <v>199</v>
      </c>
      <c r="M20" s="120"/>
      <c r="N20" s="120"/>
      <c r="O20" s="90" t="s">
        <v>174</v>
      </c>
    </row>
    <row r="21" s="62" customFormat="1" ht="29.25" customHeight="1" spans="1:15">
      <c r="A21" s="49">
        <v>29</v>
      </c>
      <c r="B21" s="121"/>
      <c r="C21" s="49"/>
      <c r="D21" s="49"/>
      <c r="E21" s="49" t="s">
        <v>203</v>
      </c>
      <c r="F21" s="120" t="s">
        <v>199</v>
      </c>
      <c r="G21" s="120" t="s">
        <v>199</v>
      </c>
      <c r="H21" s="120" t="s">
        <v>199</v>
      </c>
      <c r="I21" s="120" t="s">
        <v>199</v>
      </c>
      <c r="J21" s="120" t="s">
        <v>199</v>
      </c>
      <c r="K21" s="120" t="s">
        <v>199</v>
      </c>
      <c r="L21" s="120" t="s">
        <v>199</v>
      </c>
      <c r="M21" s="120"/>
      <c r="N21" s="120"/>
      <c r="O21" s="90" t="s">
        <v>174</v>
      </c>
    </row>
  </sheetData>
  <mergeCells count="11">
    <mergeCell ref="A2:O2"/>
    <mergeCell ref="B3:D3"/>
    <mergeCell ref="B13:D13"/>
    <mergeCell ref="C14:D14"/>
    <mergeCell ref="F16:N16"/>
    <mergeCell ref="C17:D17"/>
    <mergeCell ref="C18:D18"/>
    <mergeCell ref="B14:B21"/>
    <mergeCell ref="B4:D12"/>
    <mergeCell ref="C15:D16"/>
    <mergeCell ref="C19:D2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FD29"/>
  <sheetViews>
    <sheetView topLeftCell="A7" workbookViewId="0">
      <selection activeCell="J18" sqref="J18"/>
    </sheetView>
  </sheetViews>
  <sheetFormatPr defaultColWidth="9" defaultRowHeight="17.25"/>
  <cols>
    <col min="1" max="1" width="5" style="62" customWidth="1"/>
    <col min="2" max="2" width="7" style="62" customWidth="1"/>
    <col min="3" max="3" width="6.75" style="62" customWidth="1"/>
    <col min="4" max="4" width="14" style="62" customWidth="1"/>
    <col min="5" max="5" width="17.75" style="62" customWidth="1"/>
    <col min="6" max="11" width="15.75" style="62" customWidth="1"/>
    <col min="12" max="12" width="13" style="62" customWidth="1"/>
    <col min="13" max="16384" width="9" style="62"/>
  </cols>
  <sheetData>
    <row r="2" ht="27.75" spans="1:12">
      <c r="A2" s="63" t="s">
        <v>434</v>
      </c>
      <c r="B2" s="64"/>
      <c r="C2" s="64"/>
      <c r="D2" s="64"/>
      <c r="E2" s="64"/>
      <c r="F2" s="64"/>
      <c r="G2" s="64"/>
      <c r="H2" s="64"/>
      <c r="I2" s="64"/>
      <c r="J2" s="64"/>
      <c r="K2" s="64"/>
      <c r="L2" s="64"/>
    </row>
    <row r="3" customFormat="1" spans="1:12">
      <c r="A3" s="65" t="s">
        <v>5</v>
      </c>
      <c r="B3" s="65" t="s">
        <v>91</v>
      </c>
      <c r="C3" s="65"/>
      <c r="D3" s="65"/>
      <c r="E3" s="66" t="s">
        <v>92</v>
      </c>
      <c r="F3" s="115" t="s">
        <v>435</v>
      </c>
      <c r="G3" s="115" t="s">
        <v>435</v>
      </c>
      <c r="H3" s="115" t="s">
        <v>436</v>
      </c>
      <c r="I3" s="115" t="s">
        <v>436</v>
      </c>
      <c r="J3" s="115" t="s">
        <v>436</v>
      </c>
      <c r="K3" s="115" t="s">
        <v>436</v>
      </c>
      <c r="L3" s="66" t="s">
        <v>10</v>
      </c>
    </row>
    <row r="4" customFormat="1" spans="1:14">
      <c r="A4" s="49">
        <v>1</v>
      </c>
      <c r="B4" s="65" t="s">
        <v>101</v>
      </c>
      <c r="C4" s="65"/>
      <c r="D4" s="65"/>
      <c r="E4" s="66" t="s">
        <v>102</v>
      </c>
      <c r="F4" s="116" t="s">
        <v>416</v>
      </c>
      <c r="G4" s="116" t="s">
        <v>417</v>
      </c>
      <c r="H4" s="115" t="s">
        <v>437</v>
      </c>
      <c r="I4" s="115" t="s">
        <v>438</v>
      </c>
      <c r="J4" s="115" t="s">
        <v>439</v>
      </c>
      <c r="K4" s="115" t="s">
        <v>440</v>
      </c>
      <c r="L4" s="66"/>
      <c r="N4" s="89"/>
    </row>
    <row r="5" s="61" customFormat="1" spans="1:16384">
      <c r="A5" s="49">
        <v>2</v>
      </c>
      <c r="B5" s="65"/>
      <c r="C5" s="65"/>
      <c r="D5" s="65"/>
      <c r="E5" s="66" t="s">
        <v>130</v>
      </c>
      <c r="F5" s="116" t="s">
        <v>230</v>
      </c>
      <c r="G5" s="116" t="s">
        <v>131</v>
      </c>
      <c r="H5" s="116" t="s">
        <v>230</v>
      </c>
      <c r="I5" s="116" t="s">
        <v>131</v>
      </c>
      <c r="J5" s="116" t="s">
        <v>230</v>
      </c>
      <c r="K5" s="116" t="s">
        <v>131</v>
      </c>
      <c r="L5" s="104"/>
      <c r="XEW5" s="118"/>
      <c r="XEX5" s="118"/>
      <c r="XEY5" s="118"/>
      <c r="XEZ5" s="118"/>
      <c r="XFA5" s="118"/>
      <c r="XFB5" s="118"/>
      <c r="XFC5" s="118"/>
      <c r="XFD5" s="118"/>
    </row>
    <row r="6" customFormat="1" spans="1:12">
      <c r="A6" s="49">
        <v>3</v>
      </c>
      <c r="B6" s="65"/>
      <c r="C6" s="65"/>
      <c r="D6" s="65"/>
      <c r="E6" s="66" t="s">
        <v>136</v>
      </c>
      <c r="F6" s="207" t="s">
        <v>441</v>
      </c>
      <c r="G6" s="207" t="s">
        <v>441</v>
      </c>
      <c r="H6" s="207" t="s">
        <v>441</v>
      </c>
      <c r="I6" s="207" t="s">
        <v>441</v>
      </c>
      <c r="J6" s="207" t="s">
        <v>441</v>
      </c>
      <c r="K6" s="207" t="s">
        <v>441</v>
      </c>
      <c r="L6" s="66"/>
    </row>
    <row r="7" customFormat="1" spans="1:12">
      <c r="A7" s="49">
        <v>4</v>
      </c>
      <c r="B7" s="65"/>
      <c r="C7" s="65"/>
      <c r="D7" s="65"/>
      <c r="E7" s="66" t="s">
        <v>149</v>
      </c>
      <c r="F7" s="117" t="s">
        <v>442</v>
      </c>
      <c r="G7" s="117" t="s">
        <v>442</v>
      </c>
      <c r="H7" s="117" t="s">
        <v>442</v>
      </c>
      <c r="I7" s="117" t="s">
        <v>442</v>
      </c>
      <c r="J7" s="117" t="s">
        <v>442</v>
      </c>
      <c r="K7" s="117" t="s">
        <v>442</v>
      </c>
      <c r="L7" s="66"/>
    </row>
    <row r="8" customFormat="1" spans="1:12">
      <c r="A8" s="49">
        <v>5</v>
      </c>
      <c r="B8" s="65"/>
      <c r="C8" s="65"/>
      <c r="D8" s="65"/>
      <c r="E8" s="66" t="s">
        <v>162</v>
      </c>
      <c r="F8" s="116">
        <v>1600</v>
      </c>
      <c r="G8" s="116">
        <v>1600</v>
      </c>
      <c r="H8" s="116">
        <v>1600</v>
      </c>
      <c r="I8" s="116">
        <v>1600</v>
      </c>
      <c r="J8" s="116">
        <v>1600</v>
      </c>
      <c r="K8" s="116">
        <v>1600</v>
      </c>
      <c r="L8" s="66"/>
    </row>
    <row r="9" customFormat="1" spans="1:12">
      <c r="A9" s="49">
        <v>6</v>
      </c>
      <c r="B9" s="65"/>
      <c r="C9" s="65"/>
      <c r="D9" s="65"/>
      <c r="E9" s="66" t="s">
        <v>163</v>
      </c>
      <c r="F9" s="116">
        <v>2.5</v>
      </c>
      <c r="G9" s="116">
        <v>2.5</v>
      </c>
      <c r="H9" s="116">
        <v>2.5</v>
      </c>
      <c r="I9" s="116">
        <v>2.5</v>
      </c>
      <c r="J9" s="116">
        <v>2.5</v>
      </c>
      <c r="K9" s="116">
        <v>2.5</v>
      </c>
      <c r="L9" s="66"/>
    </row>
    <row r="10" customFormat="1" spans="1:13">
      <c r="A10" s="49">
        <v>7</v>
      </c>
      <c r="B10" s="65"/>
      <c r="C10" s="65"/>
      <c r="D10" s="65"/>
      <c r="E10" s="66" t="s">
        <v>164</v>
      </c>
      <c r="F10" s="116">
        <v>1</v>
      </c>
      <c r="G10" s="116">
        <v>2</v>
      </c>
      <c r="H10" s="116">
        <v>1</v>
      </c>
      <c r="I10" s="116">
        <v>2</v>
      </c>
      <c r="J10" s="116">
        <v>1</v>
      </c>
      <c r="K10" s="116">
        <v>2</v>
      </c>
      <c r="L10" s="66"/>
      <c r="M10">
        <f>SUM(F10:K10)</f>
        <v>9</v>
      </c>
    </row>
    <row r="11" customFormat="1" spans="1:14">
      <c r="A11" s="49">
        <v>8</v>
      </c>
      <c r="B11" s="65"/>
      <c r="C11" s="65"/>
      <c r="D11" s="65"/>
      <c r="E11" s="66" t="s">
        <v>165</v>
      </c>
      <c r="F11" s="116">
        <v>1.9</v>
      </c>
      <c r="G11" s="116">
        <v>1.9</v>
      </c>
      <c r="H11" s="116">
        <v>1.9</v>
      </c>
      <c r="I11" s="116">
        <v>1.9</v>
      </c>
      <c r="J11" s="116">
        <v>1.9</v>
      </c>
      <c r="K11" s="116">
        <v>1.9</v>
      </c>
      <c r="L11" s="66"/>
      <c r="M11" s="62"/>
      <c r="N11" s="62"/>
    </row>
    <row r="12" ht="33" spans="1:12">
      <c r="A12" s="49">
        <v>9</v>
      </c>
      <c r="B12" s="65"/>
      <c r="C12" s="65"/>
      <c r="D12" s="65"/>
      <c r="E12" s="66" t="s">
        <v>166</v>
      </c>
      <c r="F12" s="116">
        <v>78.75</v>
      </c>
      <c r="G12" s="116">
        <v>78.75</v>
      </c>
      <c r="H12" s="116">
        <v>78.75</v>
      </c>
      <c r="I12" s="116">
        <v>78.75</v>
      </c>
      <c r="J12" s="116">
        <v>78.75</v>
      </c>
      <c r="K12" s="116">
        <v>78.75</v>
      </c>
      <c r="L12" s="66"/>
    </row>
    <row r="13" spans="1:12">
      <c r="A13" s="92">
        <v>10</v>
      </c>
      <c r="B13" s="72" t="s">
        <v>173</v>
      </c>
      <c r="C13" s="72"/>
      <c r="D13" s="72"/>
      <c r="E13" s="73" t="s">
        <v>173</v>
      </c>
      <c r="F13" s="96"/>
      <c r="G13" s="96"/>
      <c r="H13" s="96"/>
      <c r="I13" s="96"/>
      <c r="J13" s="96"/>
      <c r="K13" s="96"/>
      <c r="L13" s="90" t="s">
        <v>174</v>
      </c>
    </row>
    <row r="14" ht="30" customHeight="1" spans="1:12">
      <c r="A14" s="49">
        <v>11</v>
      </c>
      <c r="B14" s="94" t="s">
        <v>175</v>
      </c>
      <c r="C14" s="49" t="s">
        <v>176</v>
      </c>
      <c r="D14" s="49"/>
      <c r="E14" s="95" t="s">
        <v>177</v>
      </c>
      <c r="F14" s="96"/>
      <c r="G14" s="96"/>
      <c r="H14" s="96"/>
      <c r="I14" s="96"/>
      <c r="J14" s="96"/>
      <c r="K14" s="96"/>
      <c r="L14" s="90" t="s">
        <v>174</v>
      </c>
    </row>
    <row r="15" spans="1:12">
      <c r="A15" s="49">
        <v>12</v>
      </c>
      <c r="B15" s="94"/>
      <c r="C15" s="49" t="s">
        <v>178</v>
      </c>
      <c r="D15" s="49"/>
      <c r="E15" s="49" t="s">
        <v>179</v>
      </c>
      <c r="F15" s="96"/>
      <c r="G15" s="96"/>
      <c r="H15" s="96"/>
      <c r="I15" s="96"/>
      <c r="J15" s="96"/>
      <c r="K15" s="96"/>
      <c r="L15" s="90" t="s">
        <v>174</v>
      </c>
    </row>
    <row r="16" spans="1:12">
      <c r="A16" s="49">
        <v>13</v>
      </c>
      <c r="B16" s="94"/>
      <c r="C16" s="49" t="s">
        <v>180</v>
      </c>
      <c r="D16" s="49"/>
      <c r="E16" s="49" t="s">
        <v>181</v>
      </c>
      <c r="F16" s="96"/>
      <c r="G16" s="96"/>
      <c r="H16" s="96"/>
      <c r="I16" s="96"/>
      <c r="J16" s="96"/>
      <c r="K16" s="96"/>
      <c r="L16" s="90" t="s">
        <v>174</v>
      </c>
    </row>
    <row r="17" spans="1:12">
      <c r="A17" s="49">
        <v>14</v>
      </c>
      <c r="B17" s="94"/>
      <c r="C17" s="49" t="s">
        <v>182</v>
      </c>
      <c r="D17" s="49"/>
      <c r="E17" s="49" t="s">
        <v>183</v>
      </c>
      <c r="F17" s="97"/>
      <c r="G17" s="97"/>
      <c r="H17" s="97"/>
      <c r="I17" s="97"/>
      <c r="J17" s="97"/>
      <c r="K17" s="97"/>
      <c r="L17" s="90" t="s">
        <v>174</v>
      </c>
    </row>
    <row r="18" spans="1:12">
      <c r="A18" s="49">
        <v>15</v>
      </c>
      <c r="B18" s="94"/>
      <c r="C18" s="49" t="s">
        <v>184</v>
      </c>
      <c r="D18" s="49"/>
      <c r="E18" s="51" t="s">
        <v>185</v>
      </c>
      <c r="F18" s="52">
        <f t="shared" ref="F18:K18" si="0">F14+F16+F29</f>
        <v>0</v>
      </c>
      <c r="G18" s="52">
        <f t="shared" si="0"/>
        <v>0</v>
      </c>
      <c r="H18" s="52">
        <f t="shared" si="0"/>
        <v>0</v>
      </c>
      <c r="I18" s="52">
        <f t="shared" si="0"/>
        <v>0</v>
      </c>
      <c r="J18" s="52">
        <f t="shared" si="0"/>
        <v>0</v>
      </c>
      <c r="K18" s="52">
        <f t="shared" si="0"/>
        <v>0</v>
      </c>
      <c r="L18" s="52"/>
    </row>
    <row r="19" spans="1:12">
      <c r="A19" s="49">
        <v>16</v>
      </c>
      <c r="B19" s="94"/>
      <c r="C19" s="49"/>
      <c r="D19" s="49"/>
      <c r="E19" s="51" t="s">
        <v>179</v>
      </c>
      <c r="F19" s="52">
        <f t="shared" ref="F19:K19" si="1">F15</f>
        <v>0</v>
      </c>
      <c r="G19" s="52">
        <f t="shared" si="1"/>
        <v>0</v>
      </c>
      <c r="H19" s="52">
        <f t="shared" si="1"/>
        <v>0</v>
      </c>
      <c r="I19" s="52">
        <f t="shared" si="1"/>
        <v>0</v>
      </c>
      <c r="J19" s="52">
        <f t="shared" si="1"/>
        <v>0</v>
      </c>
      <c r="K19" s="52">
        <f t="shared" si="1"/>
        <v>0</v>
      </c>
      <c r="L19" s="52"/>
    </row>
    <row r="20" spans="1:12">
      <c r="A20" s="49">
        <v>17</v>
      </c>
      <c r="B20" s="94"/>
      <c r="C20" s="49"/>
      <c r="D20" s="49"/>
      <c r="E20" s="55" t="s">
        <v>186</v>
      </c>
      <c r="F20" s="52">
        <f t="shared" ref="F20:K20" si="2">F17</f>
        <v>0</v>
      </c>
      <c r="G20" s="52">
        <f t="shared" si="2"/>
        <v>0</v>
      </c>
      <c r="H20" s="52">
        <f t="shared" si="2"/>
        <v>0</v>
      </c>
      <c r="I20" s="52">
        <f t="shared" si="2"/>
        <v>0</v>
      </c>
      <c r="J20" s="52">
        <f t="shared" si="2"/>
        <v>0</v>
      </c>
      <c r="K20" s="52">
        <f t="shared" si="2"/>
        <v>0</v>
      </c>
      <c r="L20" s="52"/>
    </row>
    <row r="21" spans="1:12">
      <c r="A21" s="49">
        <v>18</v>
      </c>
      <c r="B21" s="94"/>
      <c r="C21" s="49"/>
      <c r="D21" s="49"/>
      <c r="E21" s="98" t="s">
        <v>187</v>
      </c>
      <c r="F21" s="80">
        <f t="shared" ref="F21:K21" si="3">SUM(F18:F20)</f>
        <v>0</v>
      </c>
      <c r="G21" s="80">
        <f t="shared" si="3"/>
        <v>0</v>
      </c>
      <c r="H21" s="80">
        <f t="shared" si="3"/>
        <v>0</v>
      </c>
      <c r="I21" s="80">
        <f t="shared" si="3"/>
        <v>0</v>
      </c>
      <c r="J21" s="80">
        <f t="shared" si="3"/>
        <v>0</v>
      </c>
      <c r="K21" s="80">
        <f t="shared" si="3"/>
        <v>0</v>
      </c>
      <c r="L21" s="80"/>
    </row>
    <row r="22" spans="1:12">
      <c r="A22" s="49">
        <v>19</v>
      </c>
      <c r="B22" s="94"/>
      <c r="C22" s="49" t="s">
        <v>188</v>
      </c>
      <c r="D22" s="49"/>
      <c r="E22" s="99" t="s">
        <v>189</v>
      </c>
      <c r="F22" s="100">
        <f t="shared" ref="F22:K22" si="4">F18*F10</f>
        <v>0</v>
      </c>
      <c r="G22" s="100">
        <f t="shared" si="4"/>
        <v>0</v>
      </c>
      <c r="H22" s="100">
        <f t="shared" si="4"/>
        <v>0</v>
      </c>
      <c r="I22" s="100">
        <f t="shared" si="4"/>
        <v>0</v>
      </c>
      <c r="J22" s="100">
        <f t="shared" si="4"/>
        <v>0</v>
      </c>
      <c r="K22" s="100">
        <f t="shared" si="4"/>
        <v>0</v>
      </c>
      <c r="L22" s="100"/>
    </row>
    <row r="23" spans="1:12">
      <c r="A23" s="49">
        <v>20</v>
      </c>
      <c r="B23" s="94"/>
      <c r="C23" s="49"/>
      <c r="D23" s="49"/>
      <c r="E23" s="99" t="s">
        <v>190</v>
      </c>
      <c r="F23" s="100">
        <f t="shared" ref="F23:K23" si="5">F19*F10</f>
        <v>0</v>
      </c>
      <c r="G23" s="100">
        <f t="shared" si="5"/>
        <v>0</v>
      </c>
      <c r="H23" s="100">
        <f t="shared" si="5"/>
        <v>0</v>
      </c>
      <c r="I23" s="100">
        <f t="shared" si="5"/>
        <v>0</v>
      </c>
      <c r="J23" s="100">
        <f t="shared" si="5"/>
        <v>0</v>
      </c>
      <c r="K23" s="100">
        <f t="shared" si="5"/>
        <v>0</v>
      </c>
      <c r="L23" s="100"/>
    </row>
    <row r="24" spans="1:12">
      <c r="A24" s="49">
        <v>21</v>
      </c>
      <c r="B24" s="94"/>
      <c r="C24" s="49"/>
      <c r="D24" s="49"/>
      <c r="E24" s="99" t="s">
        <v>191</v>
      </c>
      <c r="F24" s="100">
        <f t="shared" ref="F24:K24" si="6">F20*F10</f>
        <v>0</v>
      </c>
      <c r="G24" s="100">
        <f t="shared" si="6"/>
        <v>0</v>
      </c>
      <c r="H24" s="100">
        <f t="shared" si="6"/>
        <v>0</v>
      </c>
      <c r="I24" s="100">
        <f t="shared" si="6"/>
        <v>0</v>
      </c>
      <c r="J24" s="100">
        <f t="shared" si="6"/>
        <v>0</v>
      </c>
      <c r="K24" s="100">
        <f t="shared" si="6"/>
        <v>0</v>
      </c>
      <c r="L24" s="100"/>
    </row>
    <row r="25" spans="1:12">
      <c r="A25" s="49">
        <v>22</v>
      </c>
      <c r="B25" s="94"/>
      <c r="C25" s="49"/>
      <c r="D25" s="49"/>
      <c r="E25" s="98" t="s">
        <v>187</v>
      </c>
      <c r="F25" s="80">
        <f t="shared" ref="F25:K25" si="7">SUM(F22:F24)</f>
        <v>0</v>
      </c>
      <c r="G25" s="80">
        <f t="shared" si="7"/>
        <v>0</v>
      </c>
      <c r="H25" s="80">
        <f t="shared" si="7"/>
        <v>0</v>
      </c>
      <c r="I25" s="80">
        <f t="shared" si="7"/>
        <v>0</v>
      </c>
      <c r="J25" s="80">
        <f t="shared" si="7"/>
        <v>0</v>
      </c>
      <c r="K25" s="80">
        <f t="shared" si="7"/>
        <v>0</v>
      </c>
      <c r="L25" s="80"/>
    </row>
    <row r="26" ht="18.95" customHeight="1" spans="1:12">
      <c r="A26" s="49">
        <v>23</v>
      </c>
      <c r="B26" s="94"/>
      <c r="C26" s="49"/>
      <c r="D26" s="49"/>
      <c r="E26" s="98" t="s">
        <v>192</v>
      </c>
      <c r="F26" s="80">
        <f>SUM(F25:K25)</f>
        <v>0</v>
      </c>
      <c r="G26" s="80"/>
      <c r="H26" s="80"/>
      <c r="I26" s="80"/>
      <c r="J26" s="80"/>
      <c r="K26" s="80"/>
      <c r="L26" s="80"/>
    </row>
    <row r="27" ht="36.95" customHeight="1" spans="1:12">
      <c r="A27" s="49">
        <v>24</v>
      </c>
      <c r="B27" s="94"/>
      <c r="C27" s="49" t="s">
        <v>193</v>
      </c>
      <c r="D27" s="49"/>
      <c r="E27" s="86" t="s">
        <v>194</v>
      </c>
      <c r="F27" s="87"/>
      <c r="G27" s="87"/>
      <c r="H27" s="87"/>
      <c r="I27" s="87"/>
      <c r="J27" s="87"/>
      <c r="K27" s="87"/>
      <c r="L27" s="90" t="s">
        <v>174</v>
      </c>
    </row>
    <row r="28" ht="36.95" customHeight="1" spans="1:12">
      <c r="A28" s="49">
        <v>25</v>
      </c>
      <c r="B28" s="94"/>
      <c r="C28" s="49" t="s">
        <v>195</v>
      </c>
      <c r="D28" s="49"/>
      <c r="E28" s="86" t="s">
        <v>196</v>
      </c>
      <c r="F28" s="87"/>
      <c r="G28" s="87"/>
      <c r="H28" s="87"/>
      <c r="I28" s="87"/>
      <c r="J28" s="87"/>
      <c r="K28" s="87"/>
      <c r="L28" s="90" t="s">
        <v>174</v>
      </c>
    </row>
    <row r="29" spans="1:12">
      <c r="A29" s="49">
        <v>26</v>
      </c>
      <c r="B29" s="94"/>
      <c r="C29" s="49" t="s">
        <v>197</v>
      </c>
      <c r="D29" s="49"/>
      <c r="E29" s="49" t="s">
        <v>198</v>
      </c>
      <c r="F29" s="87"/>
      <c r="G29" s="87"/>
      <c r="H29" s="87"/>
      <c r="I29" s="87"/>
      <c r="J29" s="87"/>
      <c r="K29" s="87"/>
      <c r="L29" s="90" t="s">
        <v>174</v>
      </c>
    </row>
  </sheetData>
  <mergeCells count="15">
    <mergeCell ref="A2:L2"/>
    <mergeCell ref="B3:D3"/>
    <mergeCell ref="B13:D13"/>
    <mergeCell ref="C14:D14"/>
    <mergeCell ref="C15:D15"/>
    <mergeCell ref="C16:D16"/>
    <mergeCell ref="C17:D17"/>
    <mergeCell ref="F26:K26"/>
    <mergeCell ref="C27:D27"/>
    <mergeCell ref="C28:D28"/>
    <mergeCell ref="C29:D29"/>
    <mergeCell ref="B14:B29"/>
    <mergeCell ref="B4:D12"/>
    <mergeCell ref="C18:D21"/>
    <mergeCell ref="C22:D2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FD18"/>
  <sheetViews>
    <sheetView topLeftCell="D1" workbookViewId="0">
      <selection activeCell="I14" sqref="I14"/>
    </sheetView>
  </sheetViews>
  <sheetFormatPr defaultColWidth="9" defaultRowHeight="17.25"/>
  <cols>
    <col min="1" max="1" width="5" style="62" customWidth="1"/>
    <col min="2" max="2" width="6.375" style="62" customWidth="1"/>
    <col min="3" max="3" width="6.75" style="62" customWidth="1"/>
    <col min="4" max="4" width="14.125" style="62" customWidth="1"/>
    <col min="5" max="5" width="16" style="62" customWidth="1"/>
    <col min="6" max="11" width="13.375" style="62" customWidth="1"/>
    <col min="12" max="12" width="10.375" style="62" customWidth="1"/>
    <col min="13" max="16384" width="9" style="62"/>
  </cols>
  <sheetData>
    <row r="2" ht="27.75" spans="1:12">
      <c r="A2" s="63" t="s">
        <v>433</v>
      </c>
      <c r="B2" s="64"/>
      <c r="C2" s="64"/>
      <c r="D2" s="64"/>
      <c r="E2" s="64"/>
      <c r="F2" s="64"/>
      <c r="G2" s="64"/>
      <c r="H2" s="64"/>
      <c r="I2" s="64"/>
      <c r="J2" s="64"/>
      <c r="K2" s="64"/>
      <c r="L2" s="64"/>
    </row>
    <row r="3" ht="21.95" customHeight="1" spans="1:12">
      <c r="A3" s="65" t="s">
        <v>5</v>
      </c>
      <c r="B3" s="65" t="s">
        <v>91</v>
      </c>
      <c r="C3" s="65"/>
      <c r="D3" s="65"/>
      <c r="E3" s="66" t="s">
        <v>92</v>
      </c>
      <c r="F3" s="115" t="s">
        <v>435</v>
      </c>
      <c r="G3" s="115" t="s">
        <v>435</v>
      </c>
      <c r="H3" s="115" t="s">
        <v>436</v>
      </c>
      <c r="I3" s="115" t="s">
        <v>436</v>
      </c>
      <c r="J3" s="115" t="s">
        <v>436</v>
      </c>
      <c r="K3" s="115" t="s">
        <v>436</v>
      </c>
      <c r="L3" s="66" t="s">
        <v>10</v>
      </c>
    </row>
    <row r="4" ht="42" customHeight="1" spans="1:14">
      <c r="A4" s="49">
        <v>1</v>
      </c>
      <c r="B4" s="65" t="s">
        <v>101</v>
      </c>
      <c r="C4" s="65"/>
      <c r="D4" s="65"/>
      <c r="E4" s="66" t="s">
        <v>102</v>
      </c>
      <c r="F4" s="116" t="s">
        <v>416</v>
      </c>
      <c r="G4" s="116" t="s">
        <v>417</v>
      </c>
      <c r="H4" s="115" t="s">
        <v>437</v>
      </c>
      <c r="I4" s="115" t="s">
        <v>438</v>
      </c>
      <c r="J4" s="115" t="s">
        <v>439</v>
      </c>
      <c r="K4" s="115" t="s">
        <v>440</v>
      </c>
      <c r="L4" s="66"/>
      <c r="N4" s="89"/>
    </row>
    <row r="5" s="61" customFormat="1" spans="1:16384">
      <c r="A5" s="49">
        <v>2</v>
      </c>
      <c r="B5" s="65"/>
      <c r="C5" s="65"/>
      <c r="D5" s="65"/>
      <c r="E5" s="66" t="s">
        <v>130</v>
      </c>
      <c r="F5" s="116" t="s">
        <v>230</v>
      </c>
      <c r="G5" s="116" t="s">
        <v>131</v>
      </c>
      <c r="H5" s="116" t="s">
        <v>230</v>
      </c>
      <c r="I5" s="116" t="s">
        <v>131</v>
      </c>
      <c r="J5" s="116" t="s">
        <v>230</v>
      </c>
      <c r="K5" s="116" t="s">
        <v>131</v>
      </c>
      <c r="L5" s="66"/>
      <c r="XEW5" s="118"/>
      <c r="XEX5" s="118"/>
      <c r="XEY5" s="118"/>
      <c r="XEZ5" s="118"/>
      <c r="XFA5" s="118"/>
      <c r="XFB5" s="118"/>
      <c r="XFC5" s="118"/>
      <c r="XFD5" s="118"/>
    </row>
    <row r="6" customFormat="1" ht="36" customHeight="1" spans="1:12">
      <c r="A6" s="49">
        <v>3</v>
      </c>
      <c r="B6" s="65"/>
      <c r="C6" s="65"/>
      <c r="D6" s="65"/>
      <c r="E6" s="66" t="s">
        <v>136</v>
      </c>
      <c r="F6" s="207" t="s">
        <v>441</v>
      </c>
      <c r="G6" s="207" t="s">
        <v>441</v>
      </c>
      <c r="H6" s="207" t="s">
        <v>441</v>
      </c>
      <c r="I6" s="207" t="s">
        <v>441</v>
      </c>
      <c r="J6" s="207" t="s">
        <v>441</v>
      </c>
      <c r="K6" s="207" t="s">
        <v>441</v>
      </c>
      <c r="L6" s="66"/>
    </row>
    <row r="7" customFormat="1" ht="17.1" customHeight="1" spans="1:12">
      <c r="A7" s="49">
        <v>4</v>
      </c>
      <c r="B7" s="65"/>
      <c r="C7" s="65"/>
      <c r="D7" s="65"/>
      <c r="E7" s="66" t="s">
        <v>149</v>
      </c>
      <c r="F7" s="117" t="s">
        <v>442</v>
      </c>
      <c r="G7" s="117" t="s">
        <v>442</v>
      </c>
      <c r="H7" s="117" t="s">
        <v>442</v>
      </c>
      <c r="I7" s="117" t="s">
        <v>442</v>
      </c>
      <c r="J7" s="117" t="s">
        <v>442</v>
      </c>
      <c r="K7" s="117" t="s">
        <v>442</v>
      </c>
      <c r="L7" s="66"/>
    </row>
    <row r="8" customFormat="1" ht="17.1" customHeight="1" spans="1:12">
      <c r="A8" s="49">
        <v>5</v>
      </c>
      <c r="B8" s="65"/>
      <c r="C8" s="65"/>
      <c r="D8" s="65"/>
      <c r="E8" s="66" t="s">
        <v>162</v>
      </c>
      <c r="F8" s="116">
        <v>1600</v>
      </c>
      <c r="G8" s="116">
        <v>1600</v>
      </c>
      <c r="H8" s="116">
        <v>1600</v>
      </c>
      <c r="I8" s="116">
        <v>1600</v>
      </c>
      <c r="J8" s="116">
        <v>1600</v>
      </c>
      <c r="K8" s="116">
        <v>1600</v>
      </c>
      <c r="L8" s="66"/>
    </row>
    <row r="9" customFormat="1" ht="17.1" customHeight="1" spans="1:12">
      <c r="A9" s="49">
        <v>6</v>
      </c>
      <c r="B9" s="65"/>
      <c r="C9" s="65"/>
      <c r="D9" s="65"/>
      <c r="E9" s="66" t="s">
        <v>163</v>
      </c>
      <c r="F9" s="116">
        <v>2.5</v>
      </c>
      <c r="G9" s="116">
        <v>2.5</v>
      </c>
      <c r="H9" s="116">
        <v>2.5</v>
      </c>
      <c r="I9" s="116">
        <v>2.5</v>
      </c>
      <c r="J9" s="116">
        <v>2.5</v>
      </c>
      <c r="K9" s="116">
        <v>2.5</v>
      </c>
      <c r="L9" s="66"/>
    </row>
    <row r="10" customFormat="1" ht="17.1" customHeight="1" spans="1:13">
      <c r="A10" s="49">
        <v>7</v>
      </c>
      <c r="B10" s="65"/>
      <c r="C10" s="65"/>
      <c r="D10" s="65"/>
      <c r="E10" s="66" t="s">
        <v>164</v>
      </c>
      <c r="F10" s="116">
        <v>1</v>
      </c>
      <c r="G10" s="116">
        <v>2</v>
      </c>
      <c r="H10" s="116">
        <v>1</v>
      </c>
      <c r="I10" s="116">
        <v>2</v>
      </c>
      <c r="J10" s="116">
        <v>1</v>
      </c>
      <c r="K10" s="116">
        <v>2</v>
      </c>
      <c r="L10" s="66"/>
      <c r="M10">
        <f>SUM(F10:K10)</f>
        <v>9</v>
      </c>
    </row>
    <row r="11" customFormat="1" ht="17.1" customHeight="1" spans="1:12">
      <c r="A11" s="49">
        <v>8</v>
      </c>
      <c r="B11" s="65"/>
      <c r="C11" s="65"/>
      <c r="D11" s="65"/>
      <c r="E11" s="66" t="s">
        <v>165</v>
      </c>
      <c r="F11" s="116">
        <v>1.9</v>
      </c>
      <c r="G11" s="116">
        <v>1.9</v>
      </c>
      <c r="H11" s="116">
        <v>1.9</v>
      </c>
      <c r="I11" s="116">
        <v>1.9</v>
      </c>
      <c r="J11" s="116">
        <v>1.9</v>
      </c>
      <c r="K11" s="116">
        <v>1.9</v>
      </c>
      <c r="L11" s="66"/>
    </row>
    <row r="12" ht="33" spans="1:12">
      <c r="A12" s="49">
        <v>9</v>
      </c>
      <c r="B12" s="65"/>
      <c r="C12" s="65"/>
      <c r="D12" s="65"/>
      <c r="E12" s="66" t="s">
        <v>166</v>
      </c>
      <c r="F12" s="116">
        <v>78.75</v>
      </c>
      <c r="G12" s="116">
        <v>78.75</v>
      </c>
      <c r="H12" s="116">
        <v>78.75</v>
      </c>
      <c r="I12" s="116">
        <v>78.75</v>
      </c>
      <c r="J12" s="116">
        <v>78.75</v>
      </c>
      <c r="K12" s="116">
        <v>78.75</v>
      </c>
      <c r="L12" s="66"/>
    </row>
    <row r="13" ht="23.1" customHeight="1" spans="1:12">
      <c r="A13" s="49">
        <v>10</v>
      </c>
      <c r="B13" s="72" t="s">
        <v>173</v>
      </c>
      <c r="C13" s="72"/>
      <c r="D13" s="72"/>
      <c r="E13" s="73" t="s">
        <v>173</v>
      </c>
      <c r="F13" s="74"/>
      <c r="G13" s="74"/>
      <c r="H13" s="74"/>
      <c r="I13" s="74"/>
      <c r="J13" s="74"/>
      <c r="K13" s="74"/>
      <c r="L13" s="90" t="s">
        <v>174</v>
      </c>
    </row>
    <row r="14" ht="30" customHeight="1" spans="1:12">
      <c r="A14" s="49">
        <v>11</v>
      </c>
      <c r="B14" s="75" t="s">
        <v>205</v>
      </c>
      <c r="C14" s="49" t="s">
        <v>184</v>
      </c>
      <c r="D14" s="49"/>
      <c r="E14" s="49" t="s">
        <v>206</v>
      </c>
      <c r="F14" s="76"/>
      <c r="G14" s="76"/>
      <c r="H14" s="76"/>
      <c r="I14" s="76"/>
      <c r="J14" s="76"/>
      <c r="K14" s="76"/>
      <c r="L14" s="90" t="s">
        <v>174</v>
      </c>
    </row>
    <row r="15" ht="30" customHeight="1" spans="1:12">
      <c r="A15" s="49">
        <v>12</v>
      </c>
      <c r="B15" s="75"/>
      <c r="C15" s="77" t="s">
        <v>188</v>
      </c>
      <c r="D15" s="78"/>
      <c r="E15" s="79" t="s">
        <v>207</v>
      </c>
      <c r="F15" s="80">
        <f t="shared" ref="F15:K15" si="0">F14*F10</f>
        <v>0</v>
      </c>
      <c r="G15" s="80">
        <f t="shared" si="0"/>
        <v>0</v>
      </c>
      <c r="H15" s="80">
        <f t="shared" si="0"/>
        <v>0</v>
      </c>
      <c r="I15" s="80">
        <f t="shared" si="0"/>
        <v>0</v>
      </c>
      <c r="J15" s="80">
        <f t="shared" si="0"/>
        <v>0</v>
      </c>
      <c r="K15" s="80">
        <f t="shared" si="0"/>
        <v>0</v>
      </c>
      <c r="L15" s="91"/>
    </row>
    <row r="16" ht="30" customHeight="1" spans="1:12">
      <c r="A16" s="49">
        <v>13</v>
      </c>
      <c r="B16" s="75"/>
      <c r="C16" s="81"/>
      <c r="D16" s="82"/>
      <c r="E16" s="83" t="s">
        <v>192</v>
      </c>
      <c r="F16" s="84">
        <f>SUM(F15:K15)</f>
        <v>0</v>
      </c>
      <c r="G16" s="85"/>
      <c r="H16" s="85"/>
      <c r="I16" s="85"/>
      <c r="J16" s="85"/>
      <c r="K16" s="85"/>
      <c r="L16" s="80"/>
    </row>
    <row r="17" ht="56.1" customHeight="1" spans="1:12">
      <c r="A17" s="49">
        <v>14</v>
      </c>
      <c r="B17" s="75"/>
      <c r="C17" s="49" t="s">
        <v>193</v>
      </c>
      <c r="D17" s="49"/>
      <c r="E17" s="86" t="s">
        <v>194</v>
      </c>
      <c r="F17" s="87"/>
      <c r="G17" s="87"/>
      <c r="H17" s="87"/>
      <c r="I17" s="87"/>
      <c r="J17" s="87"/>
      <c r="K17" s="87"/>
      <c r="L17" s="90" t="s">
        <v>174</v>
      </c>
    </row>
    <row r="18" ht="47.1" customHeight="1" spans="1:12">
      <c r="A18" s="49">
        <v>15</v>
      </c>
      <c r="B18" s="88"/>
      <c r="C18" s="49" t="s">
        <v>195</v>
      </c>
      <c r="D18" s="49"/>
      <c r="E18" s="86" t="s">
        <v>196</v>
      </c>
      <c r="F18" s="87"/>
      <c r="G18" s="87"/>
      <c r="H18" s="87"/>
      <c r="I18" s="87"/>
      <c r="J18" s="87"/>
      <c r="K18" s="87"/>
      <c r="L18" s="90" t="s">
        <v>174</v>
      </c>
    </row>
  </sheetData>
  <mergeCells count="10">
    <mergeCell ref="A2:L2"/>
    <mergeCell ref="B3:D3"/>
    <mergeCell ref="B13:D13"/>
    <mergeCell ref="C14:D14"/>
    <mergeCell ref="F16:K16"/>
    <mergeCell ref="C17:D17"/>
    <mergeCell ref="C18:D18"/>
    <mergeCell ref="B14:B18"/>
    <mergeCell ref="B4:D12"/>
    <mergeCell ref="C15:D1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Z29"/>
  <sheetViews>
    <sheetView topLeftCell="A10" workbookViewId="0">
      <selection activeCell="D34" sqref="D34"/>
    </sheetView>
  </sheetViews>
  <sheetFormatPr defaultColWidth="9" defaultRowHeight="17.25"/>
  <cols>
    <col min="1" max="1" width="5" style="62" customWidth="1"/>
    <col min="2" max="2" width="7" style="62" customWidth="1"/>
    <col min="3" max="3" width="6.75" style="62" customWidth="1"/>
    <col min="4" max="4" width="14" style="62" customWidth="1"/>
    <col min="5" max="5" width="17.75" style="62" customWidth="1"/>
    <col min="6" max="22" width="11.375" style="62" customWidth="1"/>
    <col min="23" max="23" width="13.375" style="62" customWidth="1"/>
    <col min="24" max="24" width="13" style="62" customWidth="1"/>
    <col min="25" max="16384" width="9" style="62"/>
  </cols>
  <sheetData>
    <row r="2" ht="27.75" spans="1:24">
      <c r="A2" s="63" t="s">
        <v>443</v>
      </c>
      <c r="B2" s="64"/>
      <c r="C2" s="64"/>
      <c r="D2" s="64"/>
      <c r="E2" s="64"/>
      <c r="F2" s="64"/>
      <c r="G2" s="64"/>
      <c r="H2" s="64"/>
      <c r="I2" s="64"/>
      <c r="J2" s="64"/>
      <c r="K2" s="64"/>
      <c r="L2" s="64"/>
      <c r="M2" s="64"/>
      <c r="N2" s="64"/>
      <c r="O2" s="64"/>
      <c r="P2" s="64"/>
      <c r="Q2" s="64"/>
      <c r="R2" s="64"/>
      <c r="S2" s="64"/>
      <c r="T2" s="64"/>
      <c r="U2" s="64"/>
      <c r="V2" s="64"/>
      <c r="W2" s="64"/>
      <c r="X2" s="64"/>
    </row>
    <row r="3" customFormat="1" spans="1:24">
      <c r="A3" s="65" t="s">
        <v>5</v>
      </c>
      <c r="B3" s="65" t="s">
        <v>91</v>
      </c>
      <c r="C3" s="65"/>
      <c r="D3" s="65"/>
      <c r="E3" s="66" t="s">
        <v>92</v>
      </c>
      <c r="F3" s="105" t="s">
        <v>95</v>
      </c>
      <c r="G3" s="67"/>
      <c r="H3" s="105" t="s">
        <v>96</v>
      </c>
      <c r="I3" s="67"/>
      <c r="J3" s="105" t="s">
        <v>444</v>
      </c>
      <c r="K3" s="67"/>
      <c r="L3" s="109" t="s">
        <v>445</v>
      </c>
      <c r="M3" s="109"/>
      <c r="N3" s="109"/>
      <c r="O3" s="109"/>
      <c r="P3" s="109"/>
      <c r="Q3" s="109"/>
      <c r="R3" s="109"/>
      <c r="S3" s="109"/>
      <c r="T3" s="109"/>
      <c r="U3" s="109"/>
      <c r="V3" s="109"/>
      <c r="W3" s="109"/>
      <c r="X3" s="66" t="s">
        <v>10</v>
      </c>
    </row>
    <row r="4" customFormat="1" spans="1:26">
      <c r="A4" s="49">
        <v>1</v>
      </c>
      <c r="B4" s="65" t="s">
        <v>101</v>
      </c>
      <c r="C4" s="65"/>
      <c r="D4" s="65"/>
      <c r="E4" s="66" t="s">
        <v>102</v>
      </c>
      <c r="F4" s="105" t="s">
        <v>446</v>
      </c>
      <c r="G4" s="105" t="s">
        <v>447</v>
      </c>
      <c r="H4" s="105" t="s">
        <v>448</v>
      </c>
      <c r="I4" s="105" t="s">
        <v>449</v>
      </c>
      <c r="J4" s="105" t="s">
        <v>450</v>
      </c>
      <c r="K4" s="105" t="s">
        <v>451</v>
      </c>
      <c r="L4" s="110" t="s">
        <v>452</v>
      </c>
      <c r="M4" s="110" t="s">
        <v>453</v>
      </c>
      <c r="N4" s="110" t="s">
        <v>454</v>
      </c>
      <c r="O4" s="110" t="s">
        <v>455</v>
      </c>
      <c r="P4" s="110" t="s">
        <v>456</v>
      </c>
      <c r="Q4" s="110" t="s">
        <v>457</v>
      </c>
      <c r="R4" s="110" t="s">
        <v>458</v>
      </c>
      <c r="S4" s="110" t="s">
        <v>459</v>
      </c>
      <c r="T4" s="110" t="s">
        <v>460</v>
      </c>
      <c r="U4" s="110" t="s">
        <v>461</v>
      </c>
      <c r="V4" s="110" t="s">
        <v>462</v>
      </c>
      <c r="W4" s="110" t="s">
        <v>463</v>
      </c>
      <c r="X4" s="66"/>
      <c r="Z4" s="89"/>
    </row>
    <row r="5" s="61" customFormat="1" ht="33" customHeight="1" spans="1:24">
      <c r="A5" s="49">
        <v>2</v>
      </c>
      <c r="B5" s="65"/>
      <c r="C5" s="65"/>
      <c r="D5" s="65"/>
      <c r="E5" s="66" t="s">
        <v>130</v>
      </c>
      <c r="F5" s="105" t="s">
        <v>271</v>
      </c>
      <c r="G5" s="105" t="s">
        <v>131</v>
      </c>
      <c r="H5" s="105" t="s">
        <v>271</v>
      </c>
      <c r="I5" s="105" t="s">
        <v>131</v>
      </c>
      <c r="J5" s="105" t="s">
        <v>271</v>
      </c>
      <c r="K5" s="105" t="s">
        <v>131</v>
      </c>
      <c r="L5" s="69" t="s">
        <v>131</v>
      </c>
      <c r="M5" s="69" t="s">
        <v>464</v>
      </c>
      <c r="N5" s="69" t="s">
        <v>131</v>
      </c>
      <c r="O5" s="69" t="s">
        <v>131</v>
      </c>
      <c r="P5" s="69" t="s">
        <v>131</v>
      </c>
      <c r="Q5" s="69" t="s">
        <v>131</v>
      </c>
      <c r="R5" s="69" t="s">
        <v>131</v>
      </c>
      <c r="S5" s="69" t="s">
        <v>131</v>
      </c>
      <c r="T5" s="69" t="s">
        <v>131</v>
      </c>
      <c r="U5" s="69" t="s">
        <v>131</v>
      </c>
      <c r="V5" s="69" t="s">
        <v>131</v>
      </c>
      <c r="W5" s="69" t="s">
        <v>465</v>
      </c>
      <c r="X5" s="104"/>
    </row>
    <row r="6" customFormat="1" ht="16.5" spans="1:24">
      <c r="A6" s="49">
        <v>3</v>
      </c>
      <c r="B6" s="65"/>
      <c r="C6" s="65"/>
      <c r="D6" s="65"/>
      <c r="E6" s="66" t="s">
        <v>136</v>
      </c>
      <c r="F6" s="105" t="s">
        <v>466</v>
      </c>
      <c r="G6" s="105" t="s">
        <v>466</v>
      </c>
      <c r="H6" s="105" t="s">
        <v>466</v>
      </c>
      <c r="I6" s="105" t="s">
        <v>466</v>
      </c>
      <c r="J6" s="105" t="s">
        <v>312</v>
      </c>
      <c r="K6" s="105" t="s">
        <v>312</v>
      </c>
      <c r="L6" s="69" t="s">
        <v>467</v>
      </c>
      <c r="M6" s="69" t="s">
        <v>467</v>
      </c>
      <c r="N6" s="69" t="s">
        <v>467</v>
      </c>
      <c r="O6" s="69" t="s">
        <v>467</v>
      </c>
      <c r="P6" s="69" t="s">
        <v>467</v>
      </c>
      <c r="Q6" s="69" t="s">
        <v>467</v>
      </c>
      <c r="R6" s="69" t="s">
        <v>467</v>
      </c>
      <c r="S6" s="69" t="s">
        <v>467</v>
      </c>
      <c r="T6" s="69" t="s">
        <v>467</v>
      </c>
      <c r="U6" s="69" t="s">
        <v>467</v>
      </c>
      <c r="V6" s="69" t="s">
        <v>467</v>
      </c>
      <c r="W6" s="69" t="s">
        <v>467</v>
      </c>
      <c r="X6" s="66"/>
    </row>
    <row r="7" customFormat="1" ht="16.5" spans="1:24">
      <c r="A7" s="49">
        <v>4</v>
      </c>
      <c r="B7" s="65"/>
      <c r="C7" s="65"/>
      <c r="D7" s="65"/>
      <c r="E7" s="66" t="s">
        <v>149</v>
      </c>
      <c r="F7" s="106" t="s">
        <v>468</v>
      </c>
      <c r="G7" s="106" t="s">
        <v>468</v>
      </c>
      <c r="H7" s="106" t="s">
        <v>468</v>
      </c>
      <c r="I7" s="106" t="s">
        <v>468</v>
      </c>
      <c r="J7" s="106" t="s">
        <v>469</v>
      </c>
      <c r="K7" s="106" t="s">
        <v>469</v>
      </c>
      <c r="L7" s="70" t="s">
        <v>326</v>
      </c>
      <c r="M7" s="70" t="s">
        <v>326</v>
      </c>
      <c r="N7" s="70" t="s">
        <v>326</v>
      </c>
      <c r="O7" s="70" t="s">
        <v>326</v>
      </c>
      <c r="P7" s="70" t="s">
        <v>326</v>
      </c>
      <c r="Q7" s="70" t="s">
        <v>326</v>
      </c>
      <c r="R7" s="70" t="s">
        <v>326</v>
      </c>
      <c r="S7" s="70" t="s">
        <v>326</v>
      </c>
      <c r="T7" s="70" t="s">
        <v>326</v>
      </c>
      <c r="U7" s="70" t="s">
        <v>326</v>
      </c>
      <c r="V7" s="70" t="s">
        <v>326</v>
      </c>
      <c r="W7" s="70" t="s">
        <v>326</v>
      </c>
      <c r="X7" s="66"/>
    </row>
    <row r="8" customFormat="1" ht="16.5" spans="1:24">
      <c r="A8" s="49">
        <v>5</v>
      </c>
      <c r="B8" s="65"/>
      <c r="C8" s="65"/>
      <c r="D8" s="65"/>
      <c r="E8" s="66" t="s">
        <v>162</v>
      </c>
      <c r="F8" s="105">
        <v>1600</v>
      </c>
      <c r="G8" s="105">
        <v>1600</v>
      </c>
      <c r="H8" s="105">
        <v>1600</v>
      </c>
      <c r="I8" s="105">
        <v>1600</v>
      </c>
      <c r="J8" s="105">
        <v>1600</v>
      </c>
      <c r="K8" s="105">
        <v>1600</v>
      </c>
      <c r="L8" s="69">
        <v>1000</v>
      </c>
      <c r="M8" s="69">
        <v>1000</v>
      </c>
      <c r="N8" s="69">
        <v>1000</v>
      </c>
      <c r="O8" s="69">
        <v>1000</v>
      </c>
      <c r="P8" s="69">
        <v>1000</v>
      </c>
      <c r="Q8" s="69">
        <v>1000</v>
      </c>
      <c r="R8" s="69">
        <v>1000</v>
      </c>
      <c r="S8" s="69">
        <v>1000</v>
      </c>
      <c r="T8" s="69">
        <v>1000</v>
      </c>
      <c r="U8" s="69">
        <v>1000</v>
      </c>
      <c r="V8" s="69">
        <v>1000</v>
      </c>
      <c r="W8" s="69">
        <v>1000</v>
      </c>
      <c r="X8" s="66"/>
    </row>
    <row r="9" customFormat="1" ht="16.5" spans="1:24">
      <c r="A9" s="49">
        <v>6</v>
      </c>
      <c r="B9" s="65"/>
      <c r="C9" s="65"/>
      <c r="D9" s="65"/>
      <c r="E9" s="66" t="s">
        <v>163</v>
      </c>
      <c r="F9" s="105">
        <v>2.5</v>
      </c>
      <c r="G9" s="105">
        <v>2.5</v>
      </c>
      <c r="H9" s="105">
        <v>2.5</v>
      </c>
      <c r="I9" s="105">
        <v>2.5</v>
      </c>
      <c r="J9" s="105">
        <v>2.5</v>
      </c>
      <c r="K9" s="105">
        <v>2.5</v>
      </c>
      <c r="L9" s="69">
        <v>2.5</v>
      </c>
      <c r="M9" s="69">
        <v>2.5</v>
      </c>
      <c r="N9" s="69">
        <v>2.5</v>
      </c>
      <c r="O9" s="69">
        <v>2.5</v>
      </c>
      <c r="P9" s="69">
        <v>2.5</v>
      </c>
      <c r="Q9" s="69">
        <v>2.5</v>
      </c>
      <c r="R9" s="69">
        <v>2.5</v>
      </c>
      <c r="S9" s="69">
        <v>2.5</v>
      </c>
      <c r="T9" s="69">
        <v>2.5</v>
      </c>
      <c r="U9" s="69">
        <v>2.5</v>
      </c>
      <c r="V9" s="69">
        <v>2.5</v>
      </c>
      <c r="W9" s="69">
        <v>2.5</v>
      </c>
      <c r="X9" s="66"/>
    </row>
    <row r="10" customFormat="1" ht="16.5" spans="1:25">
      <c r="A10" s="49">
        <v>7</v>
      </c>
      <c r="B10" s="65"/>
      <c r="C10" s="65"/>
      <c r="D10" s="65"/>
      <c r="E10" s="66" t="s">
        <v>164</v>
      </c>
      <c r="F10" s="105">
        <v>1</v>
      </c>
      <c r="G10" s="105">
        <v>2</v>
      </c>
      <c r="H10" s="105">
        <v>1</v>
      </c>
      <c r="I10" s="105">
        <v>2</v>
      </c>
      <c r="J10" s="105">
        <v>1</v>
      </c>
      <c r="K10" s="105">
        <v>2</v>
      </c>
      <c r="L10" s="69">
        <v>1</v>
      </c>
      <c r="M10" s="69">
        <v>1</v>
      </c>
      <c r="N10" s="69">
        <v>1</v>
      </c>
      <c r="O10" s="69">
        <v>1</v>
      </c>
      <c r="P10" s="69">
        <v>1</v>
      </c>
      <c r="Q10" s="69">
        <v>1</v>
      </c>
      <c r="R10" s="69">
        <v>1</v>
      </c>
      <c r="S10" s="69">
        <v>1</v>
      </c>
      <c r="T10" s="69">
        <v>1</v>
      </c>
      <c r="U10" s="69">
        <v>1</v>
      </c>
      <c r="V10" s="69">
        <v>1</v>
      </c>
      <c r="W10" s="69">
        <v>1</v>
      </c>
      <c r="X10" s="66"/>
      <c r="Y10">
        <f>SUM(F10:X10)</f>
        <v>21</v>
      </c>
    </row>
    <row r="11" customFormat="1" spans="1:26">
      <c r="A11" s="49">
        <v>8</v>
      </c>
      <c r="B11" s="65"/>
      <c r="C11" s="65"/>
      <c r="D11" s="65"/>
      <c r="E11" s="66" t="s">
        <v>165</v>
      </c>
      <c r="F11" s="105">
        <v>2.1</v>
      </c>
      <c r="G11" s="105">
        <v>2.1</v>
      </c>
      <c r="H11" s="105">
        <v>2.1</v>
      </c>
      <c r="I11" s="105">
        <v>2.1</v>
      </c>
      <c r="J11" s="105">
        <v>2.1</v>
      </c>
      <c r="K11" s="105">
        <v>2.1</v>
      </c>
      <c r="L11" s="111">
        <v>2.1</v>
      </c>
      <c r="M11" s="111">
        <v>2.1</v>
      </c>
      <c r="N11" s="111">
        <v>2.1</v>
      </c>
      <c r="O11" s="111">
        <v>2.1</v>
      </c>
      <c r="P11" s="111">
        <v>2.1</v>
      </c>
      <c r="Q11" s="111">
        <v>2.1</v>
      </c>
      <c r="R11" s="111">
        <v>2.1</v>
      </c>
      <c r="S11" s="111">
        <v>2.1</v>
      </c>
      <c r="T11" s="111">
        <v>2.1</v>
      </c>
      <c r="U11" s="111">
        <v>2.1</v>
      </c>
      <c r="V11" s="111">
        <v>2.1</v>
      </c>
      <c r="W11" s="111">
        <v>2.1</v>
      </c>
      <c r="X11" s="66"/>
      <c r="Y11" s="62"/>
      <c r="Z11" s="62"/>
    </row>
    <row r="12" ht="33" spans="1:24">
      <c r="A12" s="49">
        <v>9</v>
      </c>
      <c r="B12" s="65"/>
      <c r="C12" s="65"/>
      <c r="D12" s="65"/>
      <c r="E12" s="66" t="s">
        <v>166</v>
      </c>
      <c r="F12" s="107">
        <v>56</v>
      </c>
      <c r="G12" s="107">
        <v>56</v>
      </c>
      <c r="H12" s="107">
        <v>56</v>
      </c>
      <c r="I12" s="107">
        <v>56</v>
      </c>
      <c r="J12" s="105">
        <v>70.2</v>
      </c>
      <c r="K12" s="105">
        <v>70.2</v>
      </c>
      <c r="L12" s="112">
        <v>101.1</v>
      </c>
      <c r="M12" s="112">
        <v>101.1</v>
      </c>
      <c r="N12" s="112">
        <v>101.1</v>
      </c>
      <c r="O12" s="112">
        <v>101.1</v>
      </c>
      <c r="P12" s="112">
        <v>101.1</v>
      </c>
      <c r="Q12" s="112">
        <v>101.1</v>
      </c>
      <c r="R12" s="112">
        <v>101.1</v>
      </c>
      <c r="S12" s="112">
        <v>101.1</v>
      </c>
      <c r="T12" s="112">
        <v>101.1</v>
      </c>
      <c r="U12" s="112">
        <v>101.1</v>
      </c>
      <c r="V12" s="112">
        <v>101.1</v>
      </c>
      <c r="W12" s="112">
        <v>101.1</v>
      </c>
      <c r="X12" s="66"/>
    </row>
    <row r="13" spans="1:24">
      <c r="A13" s="49">
        <v>10</v>
      </c>
      <c r="B13" s="72" t="s">
        <v>173</v>
      </c>
      <c r="C13" s="72"/>
      <c r="D13" s="72"/>
      <c r="E13" s="73" t="s">
        <v>173</v>
      </c>
      <c r="F13" s="96"/>
      <c r="G13" s="96"/>
      <c r="H13" s="96"/>
      <c r="I13" s="96"/>
      <c r="J13" s="96"/>
      <c r="K13" s="96"/>
      <c r="L13" s="93"/>
      <c r="M13" s="93"/>
      <c r="N13" s="93"/>
      <c r="O13" s="93"/>
      <c r="P13" s="93"/>
      <c r="Q13" s="93"/>
      <c r="R13" s="93"/>
      <c r="S13" s="93"/>
      <c r="T13" s="93"/>
      <c r="U13" s="93"/>
      <c r="V13" s="93"/>
      <c r="W13" s="93"/>
      <c r="X13" s="90" t="s">
        <v>174</v>
      </c>
    </row>
    <row r="14" ht="30" customHeight="1" spans="1:24">
      <c r="A14" s="49">
        <v>11</v>
      </c>
      <c r="B14" s="94" t="s">
        <v>175</v>
      </c>
      <c r="C14" s="49" t="s">
        <v>176</v>
      </c>
      <c r="D14" s="49"/>
      <c r="E14" s="95" t="s">
        <v>177</v>
      </c>
      <c r="F14" s="96"/>
      <c r="G14" s="96"/>
      <c r="H14" s="96"/>
      <c r="I14" s="96"/>
      <c r="J14" s="96"/>
      <c r="K14" s="96"/>
      <c r="L14" s="93"/>
      <c r="M14" s="93"/>
      <c r="N14" s="93"/>
      <c r="O14" s="93"/>
      <c r="P14" s="93"/>
      <c r="Q14" s="93"/>
      <c r="R14" s="93"/>
      <c r="S14" s="93"/>
      <c r="T14" s="93"/>
      <c r="U14" s="93"/>
      <c r="V14" s="93"/>
      <c r="W14" s="93"/>
      <c r="X14" s="90" t="s">
        <v>174</v>
      </c>
    </row>
    <row r="15" spans="1:24">
      <c r="A15" s="49">
        <v>12</v>
      </c>
      <c r="B15" s="94"/>
      <c r="C15" s="49" t="s">
        <v>178</v>
      </c>
      <c r="D15" s="49"/>
      <c r="E15" s="49" t="s">
        <v>179</v>
      </c>
      <c r="F15" s="96"/>
      <c r="G15" s="96"/>
      <c r="H15" s="96"/>
      <c r="I15" s="96"/>
      <c r="J15" s="96"/>
      <c r="K15" s="96"/>
      <c r="L15" s="93"/>
      <c r="M15" s="93"/>
      <c r="N15" s="93"/>
      <c r="O15" s="93"/>
      <c r="P15" s="93"/>
      <c r="Q15" s="93"/>
      <c r="R15" s="93"/>
      <c r="S15" s="93"/>
      <c r="T15" s="93"/>
      <c r="U15" s="93"/>
      <c r="V15" s="93"/>
      <c r="W15" s="93"/>
      <c r="X15" s="90" t="s">
        <v>174</v>
      </c>
    </row>
    <row r="16" spans="1:24">
      <c r="A16" s="49">
        <v>13</v>
      </c>
      <c r="B16" s="94"/>
      <c r="C16" s="49" t="s">
        <v>180</v>
      </c>
      <c r="D16" s="49"/>
      <c r="E16" s="49" t="s">
        <v>181</v>
      </c>
      <c r="F16" s="96"/>
      <c r="G16" s="96"/>
      <c r="H16" s="96"/>
      <c r="I16" s="96"/>
      <c r="J16" s="96"/>
      <c r="K16" s="96"/>
      <c r="L16" s="93"/>
      <c r="M16" s="93"/>
      <c r="N16" s="93"/>
      <c r="O16" s="93"/>
      <c r="P16" s="93"/>
      <c r="Q16" s="93"/>
      <c r="R16" s="93"/>
      <c r="S16" s="93"/>
      <c r="T16" s="93"/>
      <c r="U16" s="93"/>
      <c r="V16" s="93"/>
      <c r="W16" s="93"/>
      <c r="X16" s="90" t="s">
        <v>174</v>
      </c>
    </row>
    <row r="17" spans="1:24">
      <c r="A17" s="49">
        <v>14</v>
      </c>
      <c r="B17" s="94"/>
      <c r="C17" s="49" t="s">
        <v>182</v>
      </c>
      <c r="D17" s="49"/>
      <c r="E17" s="49" t="s">
        <v>183</v>
      </c>
      <c r="F17" s="97"/>
      <c r="G17" s="97"/>
      <c r="H17" s="97"/>
      <c r="I17" s="97"/>
      <c r="J17" s="97"/>
      <c r="K17" s="97"/>
      <c r="L17" s="101"/>
      <c r="M17" s="101"/>
      <c r="N17" s="101"/>
      <c r="O17" s="101"/>
      <c r="P17" s="101"/>
      <c r="Q17" s="101"/>
      <c r="R17" s="101"/>
      <c r="S17" s="101"/>
      <c r="T17" s="101"/>
      <c r="U17" s="101"/>
      <c r="V17" s="101"/>
      <c r="W17" s="101"/>
      <c r="X17" s="90" t="s">
        <v>174</v>
      </c>
    </row>
    <row r="18" spans="1:24">
      <c r="A18" s="49">
        <v>15</v>
      </c>
      <c r="B18" s="94"/>
      <c r="C18" s="49" t="s">
        <v>184</v>
      </c>
      <c r="D18" s="49"/>
      <c r="E18" s="51" t="s">
        <v>185</v>
      </c>
      <c r="F18" s="52">
        <f>F14+F16+F29</f>
        <v>0</v>
      </c>
      <c r="G18" s="52">
        <f t="shared" ref="G18:W18" si="0">G14+G16+G29</f>
        <v>0</v>
      </c>
      <c r="H18" s="52">
        <f t="shared" si="0"/>
        <v>0</v>
      </c>
      <c r="I18" s="52">
        <f t="shared" si="0"/>
        <v>0</v>
      </c>
      <c r="J18" s="52">
        <f t="shared" si="0"/>
        <v>0</v>
      </c>
      <c r="K18" s="52">
        <f t="shared" si="0"/>
        <v>0</v>
      </c>
      <c r="L18" s="52">
        <f t="shared" si="0"/>
        <v>0</v>
      </c>
      <c r="M18" s="52">
        <f t="shared" si="0"/>
        <v>0</v>
      </c>
      <c r="N18" s="52">
        <f t="shared" si="0"/>
        <v>0</v>
      </c>
      <c r="O18" s="52">
        <f t="shared" si="0"/>
        <v>0</v>
      </c>
      <c r="P18" s="52">
        <f t="shared" si="0"/>
        <v>0</v>
      </c>
      <c r="Q18" s="52">
        <f t="shared" si="0"/>
        <v>0</v>
      </c>
      <c r="R18" s="52">
        <f t="shared" si="0"/>
        <v>0</v>
      </c>
      <c r="S18" s="52">
        <f t="shared" si="0"/>
        <v>0</v>
      </c>
      <c r="T18" s="52">
        <f t="shared" si="0"/>
        <v>0</v>
      </c>
      <c r="U18" s="52">
        <f t="shared" si="0"/>
        <v>0</v>
      </c>
      <c r="V18" s="52">
        <f t="shared" si="0"/>
        <v>0</v>
      </c>
      <c r="W18" s="52">
        <f t="shared" si="0"/>
        <v>0</v>
      </c>
      <c r="X18" s="52"/>
    </row>
    <row r="19" spans="1:24">
      <c r="A19" s="49">
        <v>16</v>
      </c>
      <c r="B19" s="94"/>
      <c r="C19" s="49"/>
      <c r="D19" s="49"/>
      <c r="E19" s="51" t="s">
        <v>179</v>
      </c>
      <c r="F19" s="52">
        <f t="shared" ref="F19:W19" si="1">F15</f>
        <v>0</v>
      </c>
      <c r="G19" s="52">
        <f t="shared" si="1"/>
        <v>0</v>
      </c>
      <c r="H19" s="52">
        <f t="shared" si="1"/>
        <v>0</v>
      </c>
      <c r="I19" s="52">
        <f t="shared" si="1"/>
        <v>0</v>
      </c>
      <c r="J19" s="52">
        <f t="shared" si="1"/>
        <v>0</v>
      </c>
      <c r="K19" s="52">
        <f t="shared" si="1"/>
        <v>0</v>
      </c>
      <c r="L19" s="52">
        <f t="shared" si="1"/>
        <v>0</v>
      </c>
      <c r="M19" s="52">
        <f t="shared" si="1"/>
        <v>0</v>
      </c>
      <c r="N19" s="52">
        <f t="shared" si="1"/>
        <v>0</v>
      </c>
      <c r="O19" s="52">
        <f t="shared" si="1"/>
        <v>0</v>
      </c>
      <c r="P19" s="52">
        <f t="shared" si="1"/>
        <v>0</v>
      </c>
      <c r="Q19" s="52">
        <f t="shared" si="1"/>
        <v>0</v>
      </c>
      <c r="R19" s="52">
        <f t="shared" si="1"/>
        <v>0</v>
      </c>
      <c r="S19" s="52">
        <f t="shared" si="1"/>
        <v>0</v>
      </c>
      <c r="T19" s="52">
        <f t="shared" si="1"/>
        <v>0</v>
      </c>
      <c r="U19" s="52">
        <f t="shared" si="1"/>
        <v>0</v>
      </c>
      <c r="V19" s="52">
        <f t="shared" si="1"/>
        <v>0</v>
      </c>
      <c r="W19" s="52">
        <f t="shared" si="1"/>
        <v>0</v>
      </c>
      <c r="X19" s="52"/>
    </row>
    <row r="20" spans="1:24">
      <c r="A20" s="49">
        <v>17</v>
      </c>
      <c r="B20" s="94"/>
      <c r="C20" s="49"/>
      <c r="D20" s="49"/>
      <c r="E20" s="55" t="s">
        <v>186</v>
      </c>
      <c r="F20" s="52">
        <f t="shared" ref="F20:W20" si="2">F17</f>
        <v>0</v>
      </c>
      <c r="G20" s="52">
        <f t="shared" si="2"/>
        <v>0</v>
      </c>
      <c r="H20" s="52">
        <f t="shared" si="2"/>
        <v>0</v>
      </c>
      <c r="I20" s="52">
        <f t="shared" si="2"/>
        <v>0</v>
      </c>
      <c r="J20" s="52">
        <f t="shared" si="2"/>
        <v>0</v>
      </c>
      <c r="K20" s="52">
        <f t="shared" si="2"/>
        <v>0</v>
      </c>
      <c r="L20" s="52">
        <f t="shared" si="2"/>
        <v>0</v>
      </c>
      <c r="M20" s="52">
        <f t="shared" si="2"/>
        <v>0</v>
      </c>
      <c r="N20" s="52">
        <f t="shared" si="2"/>
        <v>0</v>
      </c>
      <c r="O20" s="52">
        <f t="shared" si="2"/>
        <v>0</v>
      </c>
      <c r="P20" s="52">
        <f t="shared" si="2"/>
        <v>0</v>
      </c>
      <c r="Q20" s="52">
        <f t="shared" si="2"/>
        <v>0</v>
      </c>
      <c r="R20" s="52">
        <f t="shared" si="2"/>
        <v>0</v>
      </c>
      <c r="S20" s="52">
        <f t="shared" si="2"/>
        <v>0</v>
      </c>
      <c r="T20" s="52">
        <f t="shared" si="2"/>
        <v>0</v>
      </c>
      <c r="U20" s="52">
        <f t="shared" si="2"/>
        <v>0</v>
      </c>
      <c r="V20" s="52">
        <f t="shared" si="2"/>
        <v>0</v>
      </c>
      <c r="W20" s="52">
        <f t="shared" si="2"/>
        <v>0</v>
      </c>
      <c r="X20" s="52"/>
    </row>
    <row r="21" spans="1:24">
      <c r="A21" s="49">
        <v>18</v>
      </c>
      <c r="B21" s="94"/>
      <c r="C21" s="49"/>
      <c r="D21" s="49"/>
      <c r="E21" s="113" t="s">
        <v>187</v>
      </c>
      <c r="F21" s="80">
        <f t="shared" ref="F21:W21" si="3">SUM(F18:F20)</f>
        <v>0</v>
      </c>
      <c r="G21" s="80">
        <f t="shared" si="3"/>
        <v>0</v>
      </c>
      <c r="H21" s="80">
        <f t="shared" si="3"/>
        <v>0</v>
      </c>
      <c r="I21" s="80">
        <f t="shared" si="3"/>
        <v>0</v>
      </c>
      <c r="J21" s="80">
        <f t="shared" si="3"/>
        <v>0</v>
      </c>
      <c r="K21" s="80">
        <f t="shared" si="3"/>
        <v>0</v>
      </c>
      <c r="L21" s="80">
        <f t="shared" si="3"/>
        <v>0</v>
      </c>
      <c r="M21" s="80">
        <f t="shared" si="3"/>
        <v>0</v>
      </c>
      <c r="N21" s="80">
        <f t="shared" si="3"/>
        <v>0</v>
      </c>
      <c r="O21" s="80">
        <f t="shared" si="3"/>
        <v>0</v>
      </c>
      <c r="P21" s="80">
        <f t="shared" si="3"/>
        <v>0</v>
      </c>
      <c r="Q21" s="80">
        <f t="shared" si="3"/>
        <v>0</v>
      </c>
      <c r="R21" s="80">
        <f t="shared" si="3"/>
        <v>0</v>
      </c>
      <c r="S21" s="80">
        <f t="shared" si="3"/>
        <v>0</v>
      </c>
      <c r="T21" s="80">
        <f t="shared" si="3"/>
        <v>0</v>
      </c>
      <c r="U21" s="80">
        <f t="shared" si="3"/>
        <v>0</v>
      </c>
      <c r="V21" s="80">
        <f t="shared" si="3"/>
        <v>0</v>
      </c>
      <c r="W21" s="80">
        <f t="shared" si="3"/>
        <v>0</v>
      </c>
      <c r="X21" s="80"/>
    </row>
    <row r="22" spans="1:24">
      <c r="A22" s="49">
        <v>19</v>
      </c>
      <c r="B22" s="94"/>
      <c r="C22" s="49" t="s">
        <v>188</v>
      </c>
      <c r="D22" s="49"/>
      <c r="E22" s="99" t="s">
        <v>189</v>
      </c>
      <c r="F22" s="100">
        <f t="shared" ref="F22:W22" si="4">F18*F10</f>
        <v>0</v>
      </c>
      <c r="G22" s="100">
        <f t="shared" si="4"/>
        <v>0</v>
      </c>
      <c r="H22" s="100">
        <f t="shared" si="4"/>
        <v>0</v>
      </c>
      <c r="I22" s="100">
        <f t="shared" si="4"/>
        <v>0</v>
      </c>
      <c r="J22" s="100">
        <f t="shared" si="4"/>
        <v>0</v>
      </c>
      <c r="K22" s="100">
        <f t="shared" si="4"/>
        <v>0</v>
      </c>
      <c r="L22" s="100">
        <f t="shared" si="4"/>
        <v>0</v>
      </c>
      <c r="M22" s="100">
        <f t="shared" si="4"/>
        <v>0</v>
      </c>
      <c r="N22" s="100">
        <f t="shared" si="4"/>
        <v>0</v>
      </c>
      <c r="O22" s="100">
        <f t="shared" si="4"/>
        <v>0</v>
      </c>
      <c r="P22" s="100">
        <f t="shared" si="4"/>
        <v>0</v>
      </c>
      <c r="Q22" s="100">
        <f t="shared" si="4"/>
        <v>0</v>
      </c>
      <c r="R22" s="100">
        <f t="shared" si="4"/>
        <v>0</v>
      </c>
      <c r="S22" s="100">
        <f t="shared" si="4"/>
        <v>0</v>
      </c>
      <c r="T22" s="100">
        <f t="shared" si="4"/>
        <v>0</v>
      </c>
      <c r="U22" s="100">
        <f t="shared" si="4"/>
        <v>0</v>
      </c>
      <c r="V22" s="100">
        <f t="shared" si="4"/>
        <v>0</v>
      </c>
      <c r="W22" s="100">
        <f t="shared" si="4"/>
        <v>0</v>
      </c>
      <c r="X22" s="100"/>
    </row>
    <row r="23" spans="1:24">
      <c r="A23" s="49">
        <v>20</v>
      </c>
      <c r="B23" s="94"/>
      <c r="C23" s="49"/>
      <c r="D23" s="49"/>
      <c r="E23" s="99" t="s">
        <v>190</v>
      </c>
      <c r="F23" s="100">
        <f t="shared" ref="F23:W23" si="5">F19*F10</f>
        <v>0</v>
      </c>
      <c r="G23" s="100">
        <f t="shared" si="5"/>
        <v>0</v>
      </c>
      <c r="H23" s="100">
        <f t="shared" si="5"/>
        <v>0</v>
      </c>
      <c r="I23" s="100">
        <f t="shared" si="5"/>
        <v>0</v>
      </c>
      <c r="J23" s="100">
        <f t="shared" si="5"/>
        <v>0</v>
      </c>
      <c r="K23" s="100">
        <f t="shared" si="5"/>
        <v>0</v>
      </c>
      <c r="L23" s="100">
        <f t="shared" si="5"/>
        <v>0</v>
      </c>
      <c r="M23" s="100">
        <f t="shared" si="5"/>
        <v>0</v>
      </c>
      <c r="N23" s="100">
        <f t="shared" si="5"/>
        <v>0</v>
      </c>
      <c r="O23" s="100">
        <f t="shared" si="5"/>
        <v>0</v>
      </c>
      <c r="P23" s="100">
        <f t="shared" si="5"/>
        <v>0</v>
      </c>
      <c r="Q23" s="100">
        <f t="shared" si="5"/>
        <v>0</v>
      </c>
      <c r="R23" s="100">
        <f t="shared" si="5"/>
        <v>0</v>
      </c>
      <c r="S23" s="100">
        <f t="shared" si="5"/>
        <v>0</v>
      </c>
      <c r="T23" s="100">
        <f t="shared" si="5"/>
        <v>0</v>
      </c>
      <c r="U23" s="100">
        <f t="shared" si="5"/>
        <v>0</v>
      </c>
      <c r="V23" s="100">
        <f t="shared" si="5"/>
        <v>0</v>
      </c>
      <c r="W23" s="100">
        <f t="shared" si="5"/>
        <v>0</v>
      </c>
      <c r="X23" s="100"/>
    </row>
    <row r="24" spans="1:24">
      <c r="A24" s="49">
        <v>21</v>
      </c>
      <c r="B24" s="94"/>
      <c r="C24" s="49"/>
      <c r="D24" s="49"/>
      <c r="E24" s="99" t="s">
        <v>191</v>
      </c>
      <c r="F24" s="100">
        <f t="shared" ref="F24:W24" si="6">F20*F10</f>
        <v>0</v>
      </c>
      <c r="G24" s="100">
        <f t="shared" si="6"/>
        <v>0</v>
      </c>
      <c r="H24" s="100">
        <f t="shared" si="6"/>
        <v>0</v>
      </c>
      <c r="I24" s="100">
        <f t="shared" si="6"/>
        <v>0</v>
      </c>
      <c r="J24" s="100">
        <f t="shared" si="6"/>
        <v>0</v>
      </c>
      <c r="K24" s="100">
        <f t="shared" si="6"/>
        <v>0</v>
      </c>
      <c r="L24" s="100">
        <f t="shared" si="6"/>
        <v>0</v>
      </c>
      <c r="M24" s="100">
        <f t="shared" si="6"/>
        <v>0</v>
      </c>
      <c r="N24" s="100">
        <f t="shared" si="6"/>
        <v>0</v>
      </c>
      <c r="O24" s="100">
        <f t="shared" si="6"/>
        <v>0</v>
      </c>
      <c r="P24" s="100">
        <f t="shared" si="6"/>
        <v>0</v>
      </c>
      <c r="Q24" s="100">
        <f t="shared" si="6"/>
        <v>0</v>
      </c>
      <c r="R24" s="100">
        <f t="shared" si="6"/>
        <v>0</v>
      </c>
      <c r="S24" s="100">
        <f t="shared" si="6"/>
        <v>0</v>
      </c>
      <c r="T24" s="100">
        <f t="shared" si="6"/>
        <v>0</v>
      </c>
      <c r="U24" s="100">
        <f t="shared" si="6"/>
        <v>0</v>
      </c>
      <c r="V24" s="100">
        <f t="shared" si="6"/>
        <v>0</v>
      </c>
      <c r="W24" s="100">
        <f t="shared" si="6"/>
        <v>0</v>
      </c>
      <c r="X24" s="100"/>
    </row>
    <row r="25" spans="1:24">
      <c r="A25" s="49">
        <v>22</v>
      </c>
      <c r="B25" s="94"/>
      <c r="C25" s="49"/>
      <c r="D25" s="49"/>
      <c r="E25" s="113" t="s">
        <v>187</v>
      </c>
      <c r="F25" s="80">
        <f t="shared" ref="F25:W25" si="7">SUM(F22:F24)</f>
        <v>0</v>
      </c>
      <c r="G25" s="80">
        <f t="shared" si="7"/>
        <v>0</v>
      </c>
      <c r="H25" s="80">
        <f t="shared" si="7"/>
        <v>0</v>
      </c>
      <c r="I25" s="80">
        <f t="shared" si="7"/>
        <v>0</v>
      </c>
      <c r="J25" s="80">
        <f t="shared" si="7"/>
        <v>0</v>
      </c>
      <c r="K25" s="80">
        <f t="shared" si="7"/>
        <v>0</v>
      </c>
      <c r="L25" s="80">
        <f t="shared" si="7"/>
        <v>0</v>
      </c>
      <c r="M25" s="80">
        <f t="shared" si="7"/>
        <v>0</v>
      </c>
      <c r="N25" s="80">
        <f t="shared" si="7"/>
        <v>0</v>
      </c>
      <c r="O25" s="80">
        <f t="shared" si="7"/>
        <v>0</v>
      </c>
      <c r="P25" s="80">
        <f t="shared" si="7"/>
        <v>0</v>
      </c>
      <c r="Q25" s="80">
        <f t="shared" si="7"/>
        <v>0</v>
      </c>
      <c r="R25" s="80">
        <f t="shared" si="7"/>
        <v>0</v>
      </c>
      <c r="S25" s="80">
        <f t="shared" si="7"/>
        <v>0</v>
      </c>
      <c r="T25" s="80">
        <f t="shared" si="7"/>
        <v>0</v>
      </c>
      <c r="U25" s="80">
        <f t="shared" si="7"/>
        <v>0</v>
      </c>
      <c r="V25" s="80">
        <f t="shared" si="7"/>
        <v>0</v>
      </c>
      <c r="W25" s="80">
        <f t="shared" si="7"/>
        <v>0</v>
      </c>
      <c r="X25" s="80"/>
    </row>
    <row r="26" ht="18.95" customHeight="1" spans="1:24">
      <c r="A26" s="49">
        <v>23</v>
      </c>
      <c r="B26" s="94"/>
      <c r="C26" s="49"/>
      <c r="D26" s="49"/>
      <c r="E26" s="113" t="s">
        <v>192</v>
      </c>
      <c r="F26" s="84">
        <f>SUM(F25:W25)</f>
        <v>0</v>
      </c>
      <c r="G26" s="85"/>
      <c r="H26" s="85"/>
      <c r="I26" s="85"/>
      <c r="J26" s="85"/>
      <c r="K26" s="85"/>
      <c r="L26" s="85"/>
      <c r="M26" s="85"/>
      <c r="N26" s="85"/>
      <c r="O26" s="85"/>
      <c r="P26" s="85"/>
      <c r="Q26" s="85"/>
      <c r="R26" s="85"/>
      <c r="S26" s="85"/>
      <c r="T26" s="85"/>
      <c r="U26" s="85"/>
      <c r="V26" s="85"/>
      <c r="W26" s="114"/>
      <c r="X26" s="80"/>
    </row>
    <row r="27" ht="36.95" customHeight="1" spans="1:24">
      <c r="A27" s="49">
        <v>24</v>
      </c>
      <c r="B27" s="94"/>
      <c r="C27" s="49" t="s">
        <v>193</v>
      </c>
      <c r="D27" s="49"/>
      <c r="E27" s="49" t="s">
        <v>194</v>
      </c>
      <c r="F27" s="87"/>
      <c r="G27" s="87"/>
      <c r="H27" s="87"/>
      <c r="I27" s="87"/>
      <c r="J27" s="87"/>
      <c r="K27" s="87"/>
      <c r="L27" s="102"/>
      <c r="M27" s="102"/>
      <c r="N27" s="102"/>
      <c r="O27" s="102"/>
      <c r="P27" s="102"/>
      <c r="Q27" s="102"/>
      <c r="R27" s="102"/>
      <c r="S27" s="102"/>
      <c r="T27" s="102"/>
      <c r="U27" s="102"/>
      <c r="V27" s="102"/>
      <c r="W27" s="102"/>
      <c r="X27" s="90" t="s">
        <v>174</v>
      </c>
    </row>
    <row r="28" ht="36.95" customHeight="1" spans="1:24">
      <c r="A28" s="49">
        <v>25</v>
      </c>
      <c r="B28" s="94"/>
      <c r="C28" s="49" t="s">
        <v>195</v>
      </c>
      <c r="D28" s="49"/>
      <c r="E28" s="86" t="s">
        <v>196</v>
      </c>
      <c r="F28" s="87"/>
      <c r="G28" s="87"/>
      <c r="H28" s="87"/>
      <c r="I28" s="87"/>
      <c r="J28" s="87"/>
      <c r="K28" s="87"/>
      <c r="L28" s="102"/>
      <c r="M28" s="102"/>
      <c r="N28" s="102"/>
      <c r="O28" s="102"/>
      <c r="P28" s="102"/>
      <c r="Q28" s="102"/>
      <c r="R28" s="102"/>
      <c r="S28" s="102"/>
      <c r="T28" s="102"/>
      <c r="U28" s="102"/>
      <c r="V28" s="102"/>
      <c r="W28" s="102"/>
      <c r="X28" s="90" t="s">
        <v>174</v>
      </c>
    </row>
    <row r="29" spans="1:24">
      <c r="A29" s="49">
        <v>26</v>
      </c>
      <c r="B29" s="94"/>
      <c r="C29" s="49" t="s">
        <v>197</v>
      </c>
      <c r="D29" s="49"/>
      <c r="E29" s="49" t="s">
        <v>198</v>
      </c>
      <c r="F29" s="87"/>
      <c r="G29" s="87"/>
      <c r="H29" s="87"/>
      <c r="I29" s="87"/>
      <c r="J29" s="87"/>
      <c r="K29" s="87"/>
      <c r="L29" s="102"/>
      <c r="M29" s="102"/>
      <c r="N29" s="102"/>
      <c r="O29" s="102"/>
      <c r="P29" s="102"/>
      <c r="Q29" s="102"/>
      <c r="R29" s="102"/>
      <c r="S29" s="102"/>
      <c r="T29" s="102"/>
      <c r="U29" s="102"/>
      <c r="V29" s="102"/>
      <c r="W29" s="102"/>
      <c r="X29" s="90" t="s">
        <v>174</v>
      </c>
    </row>
  </sheetData>
  <mergeCells count="19">
    <mergeCell ref="A2:X2"/>
    <mergeCell ref="B3:D3"/>
    <mergeCell ref="F3:G3"/>
    <mergeCell ref="H3:I3"/>
    <mergeCell ref="J3:K3"/>
    <mergeCell ref="L3:W3"/>
    <mergeCell ref="B13:D13"/>
    <mergeCell ref="C14:D14"/>
    <mergeCell ref="C15:D15"/>
    <mergeCell ref="C16:D16"/>
    <mergeCell ref="C17:D17"/>
    <mergeCell ref="F26:W26"/>
    <mergeCell ref="C27:D27"/>
    <mergeCell ref="C28:D28"/>
    <mergeCell ref="C29:D29"/>
    <mergeCell ref="B14:B29"/>
    <mergeCell ref="B4:D12"/>
    <mergeCell ref="C18:D21"/>
    <mergeCell ref="C22:D2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Z18"/>
  <sheetViews>
    <sheetView zoomScale="85" zoomScaleNormal="85" topLeftCell="G1" workbookViewId="0">
      <selection activeCell="U18" sqref="U18"/>
    </sheetView>
  </sheetViews>
  <sheetFormatPr defaultColWidth="9" defaultRowHeight="17.25"/>
  <cols>
    <col min="1" max="1" width="5" style="62" customWidth="1"/>
    <col min="2" max="2" width="6.375" style="62" customWidth="1"/>
    <col min="3" max="3" width="6.75" style="62" customWidth="1"/>
    <col min="4" max="4" width="14.125" style="62" customWidth="1"/>
    <col min="5" max="5" width="16" style="62" customWidth="1"/>
    <col min="6" max="23" width="13.375" style="62" customWidth="1"/>
    <col min="24" max="24" width="10.375" style="62" customWidth="1"/>
    <col min="25" max="16384" width="9" style="62"/>
  </cols>
  <sheetData>
    <row r="2" ht="27.75" spans="1:24">
      <c r="A2" s="63" t="s">
        <v>470</v>
      </c>
      <c r="B2" s="64"/>
      <c r="C2" s="64"/>
      <c r="D2" s="64"/>
      <c r="E2" s="64"/>
      <c r="F2" s="64"/>
      <c r="G2" s="64"/>
      <c r="H2" s="64"/>
      <c r="I2" s="64"/>
      <c r="J2" s="64"/>
      <c r="K2" s="64"/>
      <c r="L2" s="64"/>
      <c r="M2" s="64"/>
      <c r="N2" s="64"/>
      <c r="O2" s="64"/>
      <c r="P2" s="64"/>
      <c r="Q2" s="64"/>
      <c r="R2" s="64"/>
      <c r="S2" s="64"/>
      <c r="T2" s="64"/>
      <c r="U2" s="64"/>
      <c r="V2" s="64"/>
      <c r="W2" s="64"/>
      <c r="X2" s="64"/>
    </row>
    <row r="3" ht="21.95" customHeight="1" spans="1:24">
      <c r="A3" s="65" t="s">
        <v>5</v>
      </c>
      <c r="B3" s="65" t="s">
        <v>91</v>
      </c>
      <c r="C3" s="65"/>
      <c r="D3" s="65"/>
      <c r="E3" s="66" t="s">
        <v>92</v>
      </c>
      <c r="F3" s="105" t="s">
        <v>95</v>
      </c>
      <c r="G3" s="67"/>
      <c r="H3" s="105" t="s">
        <v>96</v>
      </c>
      <c r="I3" s="67"/>
      <c r="J3" s="105" t="s">
        <v>444</v>
      </c>
      <c r="K3" s="67"/>
      <c r="L3" s="109" t="s">
        <v>445</v>
      </c>
      <c r="M3" s="109"/>
      <c r="N3" s="109"/>
      <c r="O3" s="109"/>
      <c r="P3" s="109"/>
      <c r="Q3" s="109"/>
      <c r="R3" s="109"/>
      <c r="S3" s="109"/>
      <c r="T3" s="109"/>
      <c r="U3" s="109"/>
      <c r="V3" s="109"/>
      <c r="W3" s="109"/>
      <c r="X3" s="66" t="s">
        <v>10</v>
      </c>
    </row>
    <row r="4" ht="42" customHeight="1" spans="1:26">
      <c r="A4" s="49">
        <v>1</v>
      </c>
      <c r="B4" s="65" t="s">
        <v>101</v>
      </c>
      <c r="C4" s="65"/>
      <c r="D4" s="65"/>
      <c r="E4" s="66" t="s">
        <v>102</v>
      </c>
      <c r="F4" s="105" t="s">
        <v>446</v>
      </c>
      <c r="G4" s="105" t="s">
        <v>447</v>
      </c>
      <c r="H4" s="105" t="s">
        <v>448</v>
      </c>
      <c r="I4" s="105" t="s">
        <v>449</v>
      </c>
      <c r="J4" s="105" t="s">
        <v>450</v>
      </c>
      <c r="K4" s="105" t="s">
        <v>451</v>
      </c>
      <c r="L4" s="110" t="s">
        <v>452</v>
      </c>
      <c r="M4" s="110" t="s">
        <v>453</v>
      </c>
      <c r="N4" s="110" t="s">
        <v>454</v>
      </c>
      <c r="O4" s="110" t="s">
        <v>455</v>
      </c>
      <c r="P4" s="110" t="s">
        <v>456</v>
      </c>
      <c r="Q4" s="110" t="s">
        <v>457</v>
      </c>
      <c r="R4" s="110" t="s">
        <v>458</v>
      </c>
      <c r="S4" s="110" t="s">
        <v>459</v>
      </c>
      <c r="T4" s="110" t="s">
        <v>460</v>
      </c>
      <c r="U4" s="110" t="s">
        <v>461</v>
      </c>
      <c r="V4" s="110" t="s">
        <v>462</v>
      </c>
      <c r="W4" s="110" t="s">
        <v>463</v>
      </c>
      <c r="X4" s="66"/>
      <c r="Z4" s="89"/>
    </row>
    <row r="5" s="61" customFormat="1" ht="33" spans="1:24">
      <c r="A5" s="49">
        <v>2</v>
      </c>
      <c r="B5" s="65"/>
      <c r="C5" s="65"/>
      <c r="D5" s="65"/>
      <c r="E5" s="66" t="s">
        <v>130</v>
      </c>
      <c r="F5" s="105" t="s">
        <v>271</v>
      </c>
      <c r="G5" s="105" t="s">
        <v>131</v>
      </c>
      <c r="H5" s="105" t="s">
        <v>271</v>
      </c>
      <c r="I5" s="105" t="s">
        <v>131</v>
      </c>
      <c r="J5" s="105" t="s">
        <v>271</v>
      </c>
      <c r="K5" s="105" t="s">
        <v>131</v>
      </c>
      <c r="L5" s="69" t="s">
        <v>131</v>
      </c>
      <c r="M5" s="69" t="s">
        <v>464</v>
      </c>
      <c r="N5" s="69" t="s">
        <v>131</v>
      </c>
      <c r="O5" s="69" t="s">
        <v>131</v>
      </c>
      <c r="P5" s="69" t="s">
        <v>131</v>
      </c>
      <c r="Q5" s="69" t="s">
        <v>131</v>
      </c>
      <c r="R5" s="69" t="s">
        <v>131</v>
      </c>
      <c r="S5" s="69" t="s">
        <v>131</v>
      </c>
      <c r="T5" s="69" t="s">
        <v>131</v>
      </c>
      <c r="U5" s="69" t="s">
        <v>131</v>
      </c>
      <c r="V5" s="69" t="s">
        <v>131</v>
      </c>
      <c r="W5" s="69" t="s">
        <v>465</v>
      </c>
      <c r="X5" s="66"/>
    </row>
    <row r="6" customFormat="1" ht="36" customHeight="1" spans="1:24">
      <c r="A6" s="49">
        <v>3</v>
      </c>
      <c r="B6" s="65"/>
      <c r="C6" s="65"/>
      <c r="D6" s="65"/>
      <c r="E6" s="66" t="s">
        <v>136</v>
      </c>
      <c r="F6" s="105" t="s">
        <v>466</v>
      </c>
      <c r="G6" s="105" t="s">
        <v>466</v>
      </c>
      <c r="H6" s="105" t="s">
        <v>466</v>
      </c>
      <c r="I6" s="105" t="s">
        <v>466</v>
      </c>
      <c r="J6" s="105" t="s">
        <v>312</v>
      </c>
      <c r="K6" s="105" t="s">
        <v>312</v>
      </c>
      <c r="L6" s="69" t="s">
        <v>467</v>
      </c>
      <c r="M6" s="69" t="s">
        <v>467</v>
      </c>
      <c r="N6" s="69" t="s">
        <v>467</v>
      </c>
      <c r="O6" s="69" t="s">
        <v>467</v>
      </c>
      <c r="P6" s="69" t="s">
        <v>467</v>
      </c>
      <c r="Q6" s="69" t="s">
        <v>467</v>
      </c>
      <c r="R6" s="69" t="s">
        <v>467</v>
      </c>
      <c r="S6" s="69" t="s">
        <v>467</v>
      </c>
      <c r="T6" s="69" t="s">
        <v>467</v>
      </c>
      <c r="U6" s="69" t="s">
        <v>467</v>
      </c>
      <c r="V6" s="69" t="s">
        <v>467</v>
      </c>
      <c r="W6" s="69" t="s">
        <v>467</v>
      </c>
      <c r="X6" s="66"/>
    </row>
    <row r="7" customFormat="1" ht="17.1" customHeight="1" spans="1:24">
      <c r="A7" s="49">
        <v>4</v>
      </c>
      <c r="B7" s="65"/>
      <c r="C7" s="65"/>
      <c r="D7" s="65"/>
      <c r="E7" s="66" t="s">
        <v>149</v>
      </c>
      <c r="F7" s="106" t="s">
        <v>468</v>
      </c>
      <c r="G7" s="106" t="s">
        <v>468</v>
      </c>
      <c r="H7" s="106" t="s">
        <v>468</v>
      </c>
      <c r="I7" s="106" t="s">
        <v>468</v>
      </c>
      <c r="J7" s="106" t="s">
        <v>469</v>
      </c>
      <c r="K7" s="106" t="s">
        <v>469</v>
      </c>
      <c r="L7" s="70" t="s">
        <v>326</v>
      </c>
      <c r="M7" s="70" t="s">
        <v>326</v>
      </c>
      <c r="N7" s="70" t="s">
        <v>326</v>
      </c>
      <c r="O7" s="70" t="s">
        <v>326</v>
      </c>
      <c r="P7" s="70" t="s">
        <v>326</v>
      </c>
      <c r="Q7" s="70" t="s">
        <v>326</v>
      </c>
      <c r="R7" s="70" t="s">
        <v>326</v>
      </c>
      <c r="S7" s="70" t="s">
        <v>326</v>
      </c>
      <c r="T7" s="70" t="s">
        <v>326</v>
      </c>
      <c r="U7" s="70" t="s">
        <v>326</v>
      </c>
      <c r="V7" s="70" t="s">
        <v>326</v>
      </c>
      <c r="W7" s="70" t="s">
        <v>326</v>
      </c>
      <c r="X7" s="66"/>
    </row>
    <row r="8" customFormat="1" ht="17.1" customHeight="1" spans="1:24">
      <c r="A8" s="49">
        <v>5</v>
      </c>
      <c r="B8" s="65"/>
      <c r="C8" s="65"/>
      <c r="D8" s="65"/>
      <c r="E8" s="66" t="s">
        <v>162</v>
      </c>
      <c r="F8" s="105">
        <v>1600</v>
      </c>
      <c r="G8" s="105">
        <v>1600</v>
      </c>
      <c r="H8" s="105">
        <v>1600</v>
      </c>
      <c r="I8" s="105">
        <v>1600</v>
      </c>
      <c r="J8" s="105">
        <v>1600</v>
      </c>
      <c r="K8" s="105">
        <v>1600</v>
      </c>
      <c r="L8" s="69">
        <v>1000</v>
      </c>
      <c r="M8" s="69">
        <v>1000</v>
      </c>
      <c r="N8" s="69">
        <v>1000</v>
      </c>
      <c r="O8" s="69">
        <v>1000</v>
      </c>
      <c r="P8" s="69">
        <v>1000</v>
      </c>
      <c r="Q8" s="69">
        <v>1000</v>
      </c>
      <c r="R8" s="69">
        <v>1000</v>
      </c>
      <c r="S8" s="69">
        <v>1000</v>
      </c>
      <c r="T8" s="69">
        <v>1000</v>
      </c>
      <c r="U8" s="69">
        <v>1000</v>
      </c>
      <c r="V8" s="69">
        <v>1000</v>
      </c>
      <c r="W8" s="69">
        <v>1000</v>
      </c>
      <c r="X8" s="66"/>
    </row>
    <row r="9" customFormat="1" ht="17.1" customHeight="1" spans="1:24">
      <c r="A9" s="49">
        <v>6</v>
      </c>
      <c r="B9" s="65"/>
      <c r="C9" s="65"/>
      <c r="D9" s="65"/>
      <c r="E9" s="66" t="s">
        <v>163</v>
      </c>
      <c r="F9" s="105">
        <v>2.5</v>
      </c>
      <c r="G9" s="105">
        <v>2.5</v>
      </c>
      <c r="H9" s="105">
        <v>2.5</v>
      </c>
      <c r="I9" s="105">
        <v>2.5</v>
      </c>
      <c r="J9" s="105">
        <v>2.5</v>
      </c>
      <c r="K9" s="105">
        <v>2.5</v>
      </c>
      <c r="L9" s="69">
        <v>2.5</v>
      </c>
      <c r="M9" s="69">
        <v>2.5</v>
      </c>
      <c r="N9" s="69">
        <v>2.5</v>
      </c>
      <c r="O9" s="69">
        <v>2.5</v>
      </c>
      <c r="P9" s="69">
        <v>2.5</v>
      </c>
      <c r="Q9" s="69">
        <v>2.5</v>
      </c>
      <c r="R9" s="69">
        <v>2.5</v>
      </c>
      <c r="S9" s="69">
        <v>2.5</v>
      </c>
      <c r="T9" s="69">
        <v>2.5</v>
      </c>
      <c r="U9" s="69">
        <v>2.5</v>
      </c>
      <c r="V9" s="69">
        <v>2.5</v>
      </c>
      <c r="W9" s="69">
        <v>2.5</v>
      </c>
      <c r="X9" s="66"/>
    </row>
    <row r="10" customFormat="1" ht="17.1" customHeight="1" spans="1:25">
      <c r="A10" s="49">
        <v>7</v>
      </c>
      <c r="B10" s="65"/>
      <c r="C10" s="65"/>
      <c r="D10" s="65"/>
      <c r="E10" s="66" t="s">
        <v>164</v>
      </c>
      <c r="F10" s="105">
        <v>1</v>
      </c>
      <c r="G10" s="105">
        <v>2</v>
      </c>
      <c r="H10" s="105">
        <v>1</v>
      </c>
      <c r="I10" s="105">
        <v>2</v>
      </c>
      <c r="J10" s="105">
        <v>1</v>
      </c>
      <c r="K10" s="105">
        <v>2</v>
      </c>
      <c r="L10" s="69">
        <v>1</v>
      </c>
      <c r="M10" s="69">
        <v>1</v>
      </c>
      <c r="N10" s="69">
        <v>1</v>
      </c>
      <c r="O10" s="69">
        <v>1</v>
      </c>
      <c r="P10" s="69">
        <v>1</v>
      </c>
      <c r="Q10" s="69">
        <v>1</v>
      </c>
      <c r="R10" s="69">
        <v>1</v>
      </c>
      <c r="S10" s="69">
        <v>1</v>
      </c>
      <c r="T10" s="69">
        <v>1</v>
      </c>
      <c r="U10" s="69">
        <v>1</v>
      </c>
      <c r="V10" s="69">
        <v>1</v>
      </c>
      <c r="W10" s="69">
        <v>1</v>
      </c>
      <c r="X10" s="66"/>
      <c r="Y10">
        <f>SUM(F10:W10)</f>
        <v>21</v>
      </c>
    </row>
    <row r="11" customFormat="1" ht="17.1" customHeight="1" spans="1:24">
      <c r="A11" s="49">
        <v>8</v>
      </c>
      <c r="B11" s="65"/>
      <c r="C11" s="65"/>
      <c r="D11" s="65"/>
      <c r="E11" s="66" t="s">
        <v>165</v>
      </c>
      <c r="F11" s="105">
        <v>2.1</v>
      </c>
      <c r="G11" s="105">
        <v>2.1</v>
      </c>
      <c r="H11" s="105">
        <v>2.1</v>
      </c>
      <c r="I11" s="105">
        <v>2.1</v>
      </c>
      <c r="J11" s="105">
        <v>2.1</v>
      </c>
      <c r="K11" s="105">
        <v>2.1</v>
      </c>
      <c r="L11" s="111">
        <v>2.1</v>
      </c>
      <c r="M11" s="111">
        <v>2.1</v>
      </c>
      <c r="N11" s="111">
        <v>2.1</v>
      </c>
      <c r="O11" s="111">
        <v>2.1</v>
      </c>
      <c r="P11" s="111">
        <v>2.1</v>
      </c>
      <c r="Q11" s="111">
        <v>2.1</v>
      </c>
      <c r="R11" s="111">
        <v>2.1</v>
      </c>
      <c r="S11" s="111">
        <v>2.1</v>
      </c>
      <c r="T11" s="111">
        <v>2.1</v>
      </c>
      <c r="U11" s="111">
        <v>2.1</v>
      </c>
      <c r="V11" s="111">
        <v>2.1</v>
      </c>
      <c r="W11" s="111">
        <v>2.1</v>
      </c>
      <c r="X11" s="66"/>
    </row>
    <row r="12" ht="33" spans="1:24">
      <c r="A12" s="49">
        <v>9</v>
      </c>
      <c r="B12" s="65"/>
      <c r="C12" s="65"/>
      <c r="D12" s="65"/>
      <c r="E12" s="66" t="s">
        <v>166</v>
      </c>
      <c r="F12" s="107">
        <v>56</v>
      </c>
      <c r="G12" s="107">
        <v>56</v>
      </c>
      <c r="H12" s="107">
        <v>56</v>
      </c>
      <c r="I12" s="107">
        <v>56</v>
      </c>
      <c r="J12" s="105">
        <v>70.2</v>
      </c>
      <c r="K12" s="105">
        <v>70.2</v>
      </c>
      <c r="L12" s="112">
        <v>101.1</v>
      </c>
      <c r="M12" s="112">
        <v>101.1</v>
      </c>
      <c r="N12" s="112">
        <v>101.1</v>
      </c>
      <c r="O12" s="112">
        <v>101.1</v>
      </c>
      <c r="P12" s="112">
        <v>101.1</v>
      </c>
      <c r="Q12" s="112">
        <v>101.1</v>
      </c>
      <c r="R12" s="112">
        <v>101.1</v>
      </c>
      <c r="S12" s="112">
        <v>101.1</v>
      </c>
      <c r="T12" s="112">
        <v>101.1</v>
      </c>
      <c r="U12" s="112">
        <v>101.1</v>
      </c>
      <c r="V12" s="112">
        <v>101.1</v>
      </c>
      <c r="W12" s="112">
        <v>101.1</v>
      </c>
      <c r="X12" s="66"/>
    </row>
    <row r="13" ht="23.1" customHeight="1" spans="1:24">
      <c r="A13" s="49">
        <v>10</v>
      </c>
      <c r="B13" s="72" t="s">
        <v>173</v>
      </c>
      <c r="C13" s="72"/>
      <c r="D13" s="72"/>
      <c r="E13" s="73" t="s">
        <v>173</v>
      </c>
      <c r="F13" s="74"/>
      <c r="G13" s="74"/>
      <c r="H13" s="74"/>
      <c r="I13" s="74"/>
      <c r="J13" s="74"/>
      <c r="K13" s="74"/>
      <c r="L13" s="74"/>
      <c r="M13" s="74"/>
      <c r="N13" s="74"/>
      <c r="O13" s="74"/>
      <c r="P13" s="74"/>
      <c r="Q13" s="74"/>
      <c r="R13" s="74"/>
      <c r="S13" s="74"/>
      <c r="T13" s="74"/>
      <c r="U13" s="74"/>
      <c r="V13" s="74"/>
      <c r="W13" s="74"/>
      <c r="X13" s="90" t="s">
        <v>174</v>
      </c>
    </row>
    <row r="14" ht="30" customHeight="1" spans="1:24">
      <c r="A14" s="49">
        <v>11</v>
      </c>
      <c r="B14" s="94" t="s">
        <v>205</v>
      </c>
      <c r="C14" s="49" t="s">
        <v>184</v>
      </c>
      <c r="D14" s="49"/>
      <c r="E14" s="49" t="s">
        <v>206</v>
      </c>
      <c r="F14" s="76"/>
      <c r="G14" s="76"/>
      <c r="H14" s="76"/>
      <c r="I14" s="76"/>
      <c r="J14" s="76"/>
      <c r="K14" s="76"/>
      <c r="L14" s="76"/>
      <c r="M14" s="76"/>
      <c r="N14" s="76"/>
      <c r="O14" s="76"/>
      <c r="P14" s="76"/>
      <c r="Q14" s="76"/>
      <c r="R14" s="76"/>
      <c r="S14" s="76"/>
      <c r="T14" s="76"/>
      <c r="U14" s="76"/>
      <c r="V14" s="76"/>
      <c r="W14" s="76"/>
      <c r="X14" s="90" t="s">
        <v>174</v>
      </c>
    </row>
    <row r="15" ht="30" customHeight="1" spans="1:24">
      <c r="A15" s="49">
        <v>12</v>
      </c>
      <c r="B15" s="94"/>
      <c r="C15" s="49" t="s">
        <v>188</v>
      </c>
      <c r="D15" s="49"/>
      <c r="E15" s="79" t="s">
        <v>207</v>
      </c>
      <c r="F15" s="80">
        <f t="shared" ref="F15:W15" si="0">F14*F10</f>
        <v>0</v>
      </c>
      <c r="G15" s="80">
        <f t="shared" si="0"/>
        <v>0</v>
      </c>
      <c r="H15" s="80">
        <f t="shared" si="0"/>
        <v>0</v>
      </c>
      <c r="I15" s="80">
        <f t="shared" si="0"/>
        <v>0</v>
      </c>
      <c r="J15" s="80">
        <f t="shared" si="0"/>
        <v>0</v>
      </c>
      <c r="K15" s="80">
        <f t="shared" si="0"/>
        <v>0</v>
      </c>
      <c r="L15" s="80">
        <f t="shared" si="0"/>
        <v>0</v>
      </c>
      <c r="M15" s="80">
        <f t="shared" si="0"/>
        <v>0</v>
      </c>
      <c r="N15" s="80">
        <f t="shared" si="0"/>
        <v>0</v>
      </c>
      <c r="O15" s="80">
        <f t="shared" si="0"/>
        <v>0</v>
      </c>
      <c r="P15" s="80">
        <f t="shared" si="0"/>
        <v>0</v>
      </c>
      <c r="Q15" s="80">
        <f t="shared" si="0"/>
        <v>0</v>
      </c>
      <c r="R15" s="80">
        <f t="shared" si="0"/>
        <v>0</v>
      </c>
      <c r="S15" s="80">
        <f t="shared" si="0"/>
        <v>0</v>
      </c>
      <c r="T15" s="80">
        <f t="shared" si="0"/>
        <v>0</v>
      </c>
      <c r="U15" s="80">
        <f t="shared" si="0"/>
        <v>0</v>
      </c>
      <c r="V15" s="80">
        <f t="shared" si="0"/>
        <v>0</v>
      </c>
      <c r="W15" s="80">
        <f t="shared" si="0"/>
        <v>0</v>
      </c>
      <c r="X15" s="91"/>
    </row>
    <row r="16" ht="30" customHeight="1" spans="1:24">
      <c r="A16" s="49">
        <v>13</v>
      </c>
      <c r="B16" s="94"/>
      <c r="C16" s="49"/>
      <c r="D16" s="49"/>
      <c r="E16" s="108" t="s">
        <v>192</v>
      </c>
      <c r="F16" s="84">
        <f>SUM(F15:W15)</f>
        <v>0</v>
      </c>
      <c r="G16" s="85"/>
      <c r="H16" s="85"/>
      <c r="I16" s="85"/>
      <c r="J16" s="85"/>
      <c r="K16" s="85"/>
      <c r="L16" s="85"/>
      <c r="M16" s="85"/>
      <c r="N16" s="85"/>
      <c r="O16" s="85"/>
      <c r="P16" s="85"/>
      <c r="Q16" s="85"/>
      <c r="R16" s="85"/>
      <c r="S16" s="85"/>
      <c r="T16" s="85"/>
      <c r="U16" s="85"/>
      <c r="V16" s="85"/>
      <c r="W16" s="85"/>
      <c r="X16" s="80"/>
    </row>
    <row r="17" ht="56.1" customHeight="1" spans="1:24">
      <c r="A17" s="49">
        <v>14</v>
      </c>
      <c r="B17" s="94"/>
      <c r="C17" s="49" t="s">
        <v>193</v>
      </c>
      <c r="D17" s="49"/>
      <c r="E17" s="49" t="s">
        <v>194</v>
      </c>
      <c r="F17" s="87"/>
      <c r="G17" s="87"/>
      <c r="H17" s="87"/>
      <c r="I17" s="87"/>
      <c r="J17" s="87"/>
      <c r="K17" s="87"/>
      <c r="L17" s="87"/>
      <c r="M17" s="87"/>
      <c r="N17" s="87"/>
      <c r="O17" s="87"/>
      <c r="P17" s="87"/>
      <c r="Q17" s="87"/>
      <c r="R17" s="87"/>
      <c r="S17" s="87"/>
      <c r="T17" s="87"/>
      <c r="U17" s="87"/>
      <c r="V17" s="87"/>
      <c r="W17" s="87"/>
      <c r="X17" s="90" t="s">
        <v>174</v>
      </c>
    </row>
    <row r="18" ht="47.1" customHeight="1" spans="1:24">
      <c r="A18" s="49">
        <v>15</v>
      </c>
      <c r="B18" s="94"/>
      <c r="C18" s="49" t="s">
        <v>195</v>
      </c>
      <c r="D18" s="49"/>
      <c r="E18" s="86" t="s">
        <v>196</v>
      </c>
      <c r="F18" s="87"/>
      <c r="G18" s="87"/>
      <c r="H18" s="87"/>
      <c r="I18" s="87"/>
      <c r="J18" s="87"/>
      <c r="K18" s="87"/>
      <c r="L18" s="87"/>
      <c r="M18" s="87"/>
      <c r="N18" s="87"/>
      <c r="O18" s="87"/>
      <c r="P18" s="87"/>
      <c r="Q18" s="87"/>
      <c r="R18" s="87"/>
      <c r="S18" s="87"/>
      <c r="T18" s="87"/>
      <c r="U18" s="87"/>
      <c r="V18" s="87"/>
      <c r="W18" s="87"/>
      <c r="X18" s="90" t="s">
        <v>174</v>
      </c>
    </row>
  </sheetData>
  <mergeCells count="14">
    <mergeCell ref="A2:X2"/>
    <mergeCell ref="B3:D3"/>
    <mergeCell ref="F3:G3"/>
    <mergeCell ref="H3:I3"/>
    <mergeCell ref="J3:K3"/>
    <mergeCell ref="L3:W3"/>
    <mergeCell ref="B13:D13"/>
    <mergeCell ref="C14:D14"/>
    <mergeCell ref="F16:W16"/>
    <mergeCell ref="C17:D17"/>
    <mergeCell ref="C18:D18"/>
    <mergeCell ref="B14:B18"/>
    <mergeCell ref="B4:D12"/>
    <mergeCell ref="C15:D1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S29"/>
  <sheetViews>
    <sheetView topLeftCell="A6" workbookViewId="0">
      <selection activeCell="N18" sqref="N18"/>
    </sheetView>
  </sheetViews>
  <sheetFormatPr defaultColWidth="9" defaultRowHeight="17.25"/>
  <cols>
    <col min="1" max="1" width="5" style="62" customWidth="1"/>
    <col min="2" max="2" width="7" style="62" customWidth="1"/>
    <col min="3" max="3" width="6.75" style="62" customWidth="1"/>
    <col min="4" max="4" width="14" style="62" customWidth="1"/>
    <col min="5" max="5" width="17.75" style="62" customWidth="1"/>
    <col min="6" max="16" width="11.375" style="62" customWidth="1"/>
    <col min="17" max="17" width="13" style="62" customWidth="1"/>
    <col min="18" max="16384" width="9" style="62"/>
  </cols>
  <sheetData>
    <row r="2" ht="27.75" spans="1:17">
      <c r="A2" s="63" t="s">
        <v>471</v>
      </c>
      <c r="B2" s="64"/>
      <c r="C2" s="64"/>
      <c r="D2" s="64"/>
      <c r="E2" s="64"/>
      <c r="F2" s="64"/>
      <c r="G2" s="64"/>
      <c r="H2" s="64"/>
      <c r="I2" s="64"/>
      <c r="J2" s="64"/>
      <c r="K2" s="64"/>
      <c r="L2" s="64"/>
      <c r="M2" s="64"/>
      <c r="N2" s="64"/>
      <c r="O2" s="64"/>
      <c r="P2" s="64"/>
      <c r="Q2" s="64"/>
    </row>
    <row r="3" customFormat="1" spans="1:17">
      <c r="A3" s="65" t="s">
        <v>5</v>
      </c>
      <c r="B3" s="65" t="s">
        <v>91</v>
      </c>
      <c r="C3" s="65"/>
      <c r="D3" s="65"/>
      <c r="E3" s="66" t="s">
        <v>92</v>
      </c>
      <c r="F3" s="67" t="s">
        <v>211</v>
      </c>
      <c r="G3" s="67"/>
      <c r="H3" s="67" t="s">
        <v>212</v>
      </c>
      <c r="I3" s="67"/>
      <c r="J3" s="67" t="s">
        <v>472</v>
      </c>
      <c r="K3" s="67"/>
      <c r="L3" s="67" t="s">
        <v>473</v>
      </c>
      <c r="M3" s="67"/>
      <c r="N3" s="67" t="s">
        <v>474</v>
      </c>
      <c r="O3" s="67"/>
      <c r="P3" s="67" t="s">
        <v>475</v>
      </c>
      <c r="Q3" s="66" t="s">
        <v>10</v>
      </c>
    </row>
    <row r="4" customFormat="1" ht="33" spans="1:19">
      <c r="A4" s="49">
        <v>1</v>
      </c>
      <c r="B4" s="65" t="s">
        <v>101</v>
      </c>
      <c r="C4" s="65"/>
      <c r="D4" s="65"/>
      <c r="E4" s="66" t="s">
        <v>102</v>
      </c>
      <c r="F4" s="67" t="s">
        <v>476</v>
      </c>
      <c r="G4" s="67" t="s">
        <v>477</v>
      </c>
      <c r="H4" s="67" t="s">
        <v>478</v>
      </c>
      <c r="I4" s="67" t="s">
        <v>479</v>
      </c>
      <c r="J4" s="67" t="s">
        <v>480</v>
      </c>
      <c r="K4" s="67" t="s">
        <v>481</v>
      </c>
      <c r="L4" s="67" t="s">
        <v>482</v>
      </c>
      <c r="M4" s="67" t="s">
        <v>483</v>
      </c>
      <c r="N4" s="67" t="s">
        <v>484</v>
      </c>
      <c r="O4" s="67" t="s">
        <v>485</v>
      </c>
      <c r="P4" s="67" t="s">
        <v>106</v>
      </c>
      <c r="Q4" s="66"/>
      <c r="S4" s="89"/>
    </row>
    <row r="5" s="61" customFormat="1" ht="33" customHeight="1" spans="1:17">
      <c r="A5" s="49">
        <v>2</v>
      </c>
      <c r="B5" s="65"/>
      <c r="C5" s="65"/>
      <c r="D5" s="65"/>
      <c r="E5" s="66" t="s">
        <v>130</v>
      </c>
      <c r="F5" s="68" t="s">
        <v>271</v>
      </c>
      <c r="G5" s="68" t="s">
        <v>131</v>
      </c>
      <c r="H5" s="68" t="s">
        <v>271</v>
      </c>
      <c r="I5" s="68" t="s">
        <v>131</v>
      </c>
      <c r="J5" s="68" t="s">
        <v>271</v>
      </c>
      <c r="K5" s="68" t="s">
        <v>131</v>
      </c>
      <c r="L5" s="68" t="s">
        <v>271</v>
      </c>
      <c r="M5" s="68" t="s">
        <v>131</v>
      </c>
      <c r="N5" s="68" t="s">
        <v>271</v>
      </c>
      <c r="O5" s="68" t="s">
        <v>131</v>
      </c>
      <c r="P5" s="68" t="s">
        <v>271</v>
      </c>
      <c r="Q5" s="104"/>
    </row>
    <row r="6" customFormat="1" ht="16.5" spans="1:17">
      <c r="A6" s="49">
        <v>3</v>
      </c>
      <c r="B6" s="65"/>
      <c r="C6" s="65"/>
      <c r="D6" s="65"/>
      <c r="E6" s="66" t="s">
        <v>136</v>
      </c>
      <c r="F6" s="206" t="s">
        <v>486</v>
      </c>
      <c r="G6" s="206" t="s">
        <v>486</v>
      </c>
      <c r="H6" s="206" t="s">
        <v>441</v>
      </c>
      <c r="I6" s="206" t="s">
        <v>441</v>
      </c>
      <c r="J6" s="206" t="s">
        <v>487</v>
      </c>
      <c r="K6" s="206" t="s">
        <v>487</v>
      </c>
      <c r="L6" s="206" t="s">
        <v>488</v>
      </c>
      <c r="M6" s="206" t="s">
        <v>488</v>
      </c>
      <c r="N6" s="206" t="s">
        <v>489</v>
      </c>
      <c r="O6" s="206" t="s">
        <v>489</v>
      </c>
      <c r="P6" s="206" t="s">
        <v>322</v>
      </c>
      <c r="Q6" s="66"/>
    </row>
    <row r="7" customFormat="1" ht="16.5" spans="1:17">
      <c r="A7" s="49">
        <v>4</v>
      </c>
      <c r="B7" s="65"/>
      <c r="C7" s="65"/>
      <c r="D7" s="65"/>
      <c r="E7" s="66" t="s">
        <v>149</v>
      </c>
      <c r="F7" s="70" t="s">
        <v>490</v>
      </c>
      <c r="G7" s="70" t="s">
        <v>490</v>
      </c>
      <c r="H7" s="70" t="s">
        <v>442</v>
      </c>
      <c r="I7" s="70" t="s">
        <v>442</v>
      </c>
      <c r="J7" s="70" t="s">
        <v>442</v>
      </c>
      <c r="K7" s="70" t="s">
        <v>442</v>
      </c>
      <c r="L7" s="70" t="s">
        <v>442</v>
      </c>
      <c r="M7" s="70" t="s">
        <v>442</v>
      </c>
      <c r="N7" s="70" t="s">
        <v>428</v>
      </c>
      <c r="O7" s="70" t="s">
        <v>428</v>
      </c>
      <c r="P7" s="70" t="s">
        <v>491</v>
      </c>
      <c r="Q7" s="66"/>
    </row>
    <row r="8" customFormat="1" ht="16.5" spans="1:17">
      <c r="A8" s="49">
        <v>5</v>
      </c>
      <c r="B8" s="65"/>
      <c r="C8" s="65"/>
      <c r="D8" s="65"/>
      <c r="E8" s="66" t="s">
        <v>162</v>
      </c>
      <c r="F8" s="69">
        <v>1600</v>
      </c>
      <c r="G8" s="69">
        <v>1600</v>
      </c>
      <c r="H8" s="69">
        <v>1600</v>
      </c>
      <c r="I8" s="69">
        <v>1600</v>
      </c>
      <c r="J8" s="69">
        <v>1600</v>
      </c>
      <c r="K8" s="69">
        <v>1600</v>
      </c>
      <c r="L8" s="69">
        <v>1600</v>
      </c>
      <c r="M8" s="69">
        <v>1600</v>
      </c>
      <c r="N8" s="69">
        <v>1600</v>
      </c>
      <c r="O8" s="69">
        <v>1600</v>
      </c>
      <c r="P8" s="69">
        <v>1600</v>
      </c>
      <c r="Q8" s="66"/>
    </row>
    <row r="9" customFormat="1" ht="16.5" spans="1:17">
      <c r="A9" s="49">
        <v>6</v>
      </c>
      <c r="B9" s="65"/>
      <c r="C9" s="65"/>
      <c r="D9" s="65"/>
      <c r="E9" s="66" t="s">
        <v>163</v>
      </c>
      <c r="F9" s="69">
        <v>2.5</v>
      </c>
      <c r="G9" s="69">
        <v>2.5</v>
      </c>
      <c r="H9" s="69">
        <v>2.5</v>
      </c>
      <c r="I9" s="69">
        <v>2.5</v>
      </c>
      <c r="J9" s="69">
        <v>2.5</v>
      </c>
      <c r="K9" s="69">
        <v>2.5</v>
      </c>
      <c r="L9" s="69">
        <v>2.5</v>
      </c>
      <c r="M9" s="69">
        <v>2.5</v>
      </c>
      <c r="N9" s="69">
        <v>2.5</v>
      </c>
      <c r="O9" s="69">
        <v>2.5</v>
      </c>
      <c r="P9" s="69">
        <v>2.5</v>
      </c>
      <c r="Q9" s="66"/>
    </row>
    <row r="10" customFormat="1" ht="16.5" spans="1:18">
      <c r="A10" s="49">
        <v>7</v>
      </c>
      <c r="B10" s="65"/>
      <c r="C10" s="65"/>
      <c r="D10" s="65"/>
      <c r="E10" s="66" t="s">
        <v>164</v>
      </c>
      <c r="F10" s="69">
        <v>1</v>
      </c>
      <c r="G10" s="69">
        <v>2</v>
      </c>
      <c r="H10" s="69">
        <v>1</v>
      </c>
      <c r="I10" s="69">
        <v>2</v>
      </c>
      <c r="J10" s="69">
        <v>1</v>
      </c>
      <c r="K10" s="69">
        <v>2</v>
      </c>
      <c r="L10" s="69">
        <v>1</v>
      </c>
      <c r="M10" s="69">
        <v>2</v>
      </c>
      <c r="N10" s="69">
        <v>1</v>
      </c>
      <c r="O10" s="69">
        <v>2</v>
      </c>
      <c r="P10" s="69">
        <v>1</v>
      </c>
      <c r="Q10" s="66"/>
      <c r="R10">
        <f>SUM(F10:P10)</f>
        <v>16</v>
      </c>
    </row>
    <row r="11" customFormat="1" spans="1:19">
      <c r="A11" s="49">
        <v>8</v>
      </c>
      <c r="B11" s="65"/>
      <c r="C11" s="65"/>
      <c r="D11" s="65"/>
      <c r="E11" s="66" t="s">
        <v>165</v>
      </c>
      <c r="F11" s="69">
        <v>2.1</v>
      </c>
      <c r="G11" s="69">
        <v>2.1</v>
      </c>
      <c r="H11" s="69">
        <v>2.1</v>
      </c>
      <c r="I11" s="69">
        <v>2.1</v>
      </c>
      <c r="J11" s="69">
        <v>2.1</v>
      </c>
      <c r="K11" s="69">
        <v>2.1</v>
      </c>
      <c r="L11" s="69">
        <v>2.1</v>
      </c>
      <c r="M11" s="69">
        <v>2.1</v>
      </c>
      <c r="N11" s="69">
        <v>2.1</v>
      </c>
      <c r="O11" s="69">
        <v>2.1</v>
      </c>
      <c r="P11" s="69">
        <v>2.1</v>
      </c>
      <c r="Q11" s="66"/>
      <c r="R11" s="62"/>
      <c r="S11" s="62"/>
    </row>
    <row r="12" ht="33" spans="1:17">
      <c r="A12" s="49">
        <v>9</v>
      </c>
      <c r="B12" s="65"/>
      <c r="C12" s="65"/>
      <c r="D12" s="65"/>
      <c r="E12" s="66" t="s">
        <v>166</v>
      </c>
      <c r="F12" s="69">
        <v>65</v>
      </c>
      <c r="G12" s="69">
        <v>65</v>
      </c>
      <c r="H12" s="71">
        <f>65+8.8</f>
        <v>73.8</v>
      </c>
      <c r="I12" s="71">
        <f>65+8.8</f>
        <v>73.8</v>
      </c>
      <c r="J12" s="71">
        <v>72</v>
      </c>
      <c r="K12" s="71">
        <v>72</v>
      </c>
      <c r="L12" s="69">
        <v>72.8</v>
      </c>
      <c r="M12" s="69">
        <v>72.8</v>
      </c>
      <c r="N12" s="69">
        <v>77.3</v>
      </c>
      <c r="O12" s="69">
        <v>77.3</v>
      </c>
      <c r="P12" s="69">
        <v>21.25</v>
      </c>
      <c r="Q12" s="66"/>
    </row>
    <row r="13" spans="1:17">
      <c r="A13" s="92">
        <v>10</v>
      </c>
      <c r="B13" s="72" t="s">
        <v>173</v>
      </c>
      <c r="C13" s="72"/>
      <c r="D13" s="72"/>
      <c r="E13" s="73" t="s">
        <v>173</v>
      </c>
      <c r="F13" s="93"/>
      <c r="G13" s="93"/>
      <c r="H13" s="93"/>
      <c r="I13" s="93"/>
      <c r="J13" s="93"/>
      <c r="K13" s="93"/>
      <c r="L13" s="93"/>
      <c r="M13" s="93"/>
      <c r="N13" s="93"/>
      <c r="O13" s="93"/>
      <c r="P13" s="93"/>
      <c r="Q13" s="90" t="s">
        <v>174</v>
      </c>
    </row>
    <row r="14" ht="30" customHeight="1" spans="1:17">
      <c r="A14" s="49">
        <v>11</v>
      </c>
      <c r="B14" s="94" t="s">
        <v>175</v>
      </c>
      <c r="C14" s="49" t="s">
        <v>176</v>
      </c>
      <c r="D14" s="49"/>
      <c r="E14" s="95" t="s">
        <v>177</v>
      </c>
      <c r="F14" s="96"/>
      <c r="G14" s="96"/>
      <c r="H14" s="96"/>
      <c r="I14" s="96"/>
      <c r="J14" s="96"/>
      <c r="K14" s="96"/>
      <c r="L14" s="93"/>
      <c r="M14" s="93"/>
      <c r="N14" s="93"/>
      <c r="O14" s="93"/>
      <c r="P14" s="93"/>
      <c r="Q14" s="90" t="s">
        <v>174</v>
      </c>
    </row>
    <row r="15" spans="1:17">
      <c r="A15" s="49">
        <v>12</v>
      </c>
      <c r="B15" s="94"/>
      <c r="C15" s="49" t="s">
        <v>178</v>
      </c>
      <c r="D15" s="49"/>
      <c r="E15" s="49" t="s">
        <v>179</v>
      </c>
      <c r="F15" s="96"/>
      <c r="G15" s="96"/>
      <c r="H15" s="96"/>
      <c r="I15" s="96"/>
      <c r="J15" s="96"/>
      <c r="K15" s="96"/>
      <c r="L15" s="93"/>
      <c r="M15" s="93"/>
      <c r="N15" s="93"/>
      <c r="O15" s="93"/>
      <c r="P15" s="93"/>
      <c r="Q15" s="90" t="s">
        <v>174</v>
      </c>
    </row>
    <row r="16" spans="1:17">
      <c r="A16" s="49">
        <v>13</v>
      </c>
      <c r="B16" s="94"/>
      <c r="C16" s="49" t="s">
        <v>180</v>
      </c>
      <c r="D16" s="49"/>
      <c r="E16" s="49" t="s">
        <v>181</v>
      </c>
      <c r="F16" s="96"/>
      <c r="G16" s="96"/>
      <c r="H16" s="96"/>
      <c r="I16" s="96"/>
      <c r="J16" s="96"/>
      <c r="K16" s="96"/>
      <c r="L16" s="93"/>
      <c r="M16" s="93"/>
      <c r="N16" s="93"/>
      <c r="O16" s="93"/>
      <c r="P16" s="93"/>
      <c r="Q16" s="90" t="s">
        <v>174</v>
      </c>
    </row>
    <row r="17" spans="1:17">
      <c r="A17" s="49">
        <v>14</v>
      </c>
      <c r="B17" s="94"/>
      <c r="C17" s="49" t="s">
        <v>182</v>
      </c>
      <c r="D17" s="49"/>
      <c r="E17" s="49" t="s">
        <v>183</v>
      </c>
      <c r="F17" s="97"/>
      <c r="G17" s="97"/>
      <c r="H17" s="97"/>
      <c r="I17" s="97"/>
      <c r="J17" s="97"/>
      <c r="K17" s="97"/>
      <c r="L17" s="101"/>
      <c r="M17" s="101"/>
      <c r="N17" s="101"/>
      <c r="O17" s="101"/>
      <c r="P17" s="101"/>
      <c r="Q17" s="90" t="s">
        <v>174</v>
      </c>
    </row>
    <row r="18" spans="1:17">
      <c r="A18" s="49">
        <v>15</v>
      </c>
      <c r="B18" s="94"/>
      <c r="C18" s="49" t="s">
        <v>184</v>
      </c>
      <c r="D18" s="49"/>
      <c r="E18" s="51" t="s">
        <v>185</v>
      </c>
      <c r="F18" s="52">
        <f>F14+F16+F29</f>
        <v>0</v>
      </c>
      <c r="G18" s="52">
        <f t="shared" ref="G18:O18" si="0">G14+G16+G29</f>
        <v>0</v>
      </c>
      <c r="H18" s="52">
        <f t="shared" si="0"/>
        <v>0</v>
      </c>
      <c r="I18" s="52">
        <f t="shared" si="0"/>
        <v>0</v>
      </c>
      <c r="J18" s="52">
        <f t="shared" si="0"/>
        <v>0</v>
      </c>
      <c r="K18" s="52">
        <f t="shared" si="0"/>
        <v>0</v>
      </c>
      <c r="L18" s="52">
        <f t="shared" si="0"/>
        <v>0</v>
      </c>
      <c r="M18" s="52">
        <f t="shared" si="0"/>
        <v>0</v>
      </c>
      <c r="N18" s="52">
        <f t="shared" si="0"/>
        <v>0</v>
      </c>
      <c r="O18" s="52">
        <f t="shared" si="0"/>
        <v>0</v>
      </c>
      <c r="P18" s="52">
        <f>P14+P16</f>
        <v>0</v>
      </c>
      <c r="Q18" s="52"/>
    </row>
    <row r="19" spans="1:17">
      <c r="A19" s="49">
        <v>16</v>
      </c>
      <c r="B19" s="94"/>
      <c r="C19" s="49"/>
      <c r="D19" s="49"/>
      <c r="E19" s="51" t="s">
        <v>179</v>
      </c>
      <c r="F19" s="52">
        <f t="shared" ref="F19:P19" si="1">F15</f>
        <v>0</v>
      </c>
      <c r="G19" s="52">
        <f t="shared" si="1"/>
        <v>0</v>
      </c>
      <c r="H19" s="52">
        <f t="shared" si="1"/>
        <v>0</v>
      </c>
      <c r="I19" s="52">
        <f t="shared" si="1"/>
        <v>0</v>
      </c>
      <c r="J19" s="52">
        <f t="shared" si="1"/>
        <v>0</v>
      </c>
      <c r="K19" s="52">
        <f t="shared" si="1"/>
        <v>0</v>
      </c>
      <c r="L19" s="52">
        <f t="shared" si="1"/>
        <v>0</v>
      </c>
      <c r="M19" s="52">
        <f t="shared" si="1"/>
        <v>0</v>
      </c>
      <c r="N19" s="52">
        <f t="shared" si="1"/>
        <v>0</v>
      </c>
      <c r="O19" s="52">
        <f t="shared" si="1"/>
        <v>0</v>
      </c>
      <c r="P19" s="52">
        <f t="shared" si="1"/>
        <v>0</v>
      </c>
      <c r="Q19" s="52"/>
    </row>
    <row r="20" spans="1:17">
      <c r="A20" s="49">
        <v>17</v>
      </c>
      <c r="B20" s="94"/>
      <c r="C20" s="49"/>
      <c r="D20" s="49"/>
      <c r="E20" s="55" t="s">
        <v>186</v>
      </c>
      <c r="F20" s="52">
        <f t="shared" ref="F20:P20" si="2">F17</f>
        <v>0</v>
      </c>
      <c r="G20" s="52">
        <f t="shared" si="2"/>
        <v>0</v>
      </c>
      <c r="H20" s="52">
        <f t="shared" si="2"/>
        <v>0</v>
      </c>
      <c r="I20" s="52">
        <f t="shared" si="2"/>
        <v>0</v>
      </c>
      <c r="J20" s="52">
        <f t="shared" si="2"/>
        <v>0</v>
      </c>
      <c r="K20" s="52">
        <f t="shared" si="2"/>
        <v>0</v>
      </c>
      <c r="L20" s="52">
        <f t="shared" si="2"/>
        <v>0</v>
      </c>
      <c r="M20" s="52">
        <f t="shared" si="2"/>
        <v>0</v>
      </c>
      <c r="N20" s="52">
        <f t="shared" si="2"/>
        <v>0</v>
      </c>
      <c r="O20" s="52">
        <f t="shared" si="2"/>
        <v>0</v>
      </c>
      <c r="P20" s="52">
        <f t="shared" si="2"/>
        <v>0</v>
      </c>
      <c r="Q20" s="52"/>
    </row>
    <row r="21" spans="1:17">
      <c r="A21" s="49">
        <v>18</v>
      </c>
      <c r="B21" s="94"/>
      <c r="C21" s="49"/>
      <c r="D21" s="49"/>
      <c r="E21" s="98" t="s">
        <v>187</v>
      </c>
      <c r="F21" s="80">
        <f t="shared" ref="F21:P21" si="3">SUM(F18:F20)</f>
        <v>0</v>
      </c>
      <c r="G21" s="80">
        <f t="shared" si="3"/>
        <v>0</v>
      </c>
      <c r="H21" s="80">
        <f t="shared" si="3"/>
        <v>0</v>
      </c>
      <c r="I21" s="80">
        <f t="shared" si="3"/>
        <v>0</v>
      </c>
      <c r="J21" s="80">
        <f t="shared" si="3"/>
        <v>0</v>
      </c>
      <c r="K21" s="80">
        <f t="shared" si="3"/>
        <v>0</v>
      </c>
      <c r="L21" s="80">
        <f t="shared" si="3"/>
        <v>0</v>
      </c>
      <c r="M21" s="80">
        <f t="shared" si="3"/>
        <v>0</v>
      </c>
      <c r="N21" s="80">
        <f t="shared" si="3"/>
        <v>0</v>
      </c>
      <c r="O21" s="80">
        <f t="shared" si="3"/>
        <v>0</v>
      </c>
      <c r="P21" s="80">
        <f t="shared" si="3"/>
        <v>0</v>
      </c>
      <c r="Q21" s="80"/>
    </row>
    <row r="22" spans="1:17">
      <c r="A22" s="49">
        <v>19</v>
      </c>
      <c r="B22" s="94"/>
      <c r="C22" s="49" t="s">
        <v>188</v>
      </c>
      <c r="D22" s="49"/>
      <c r="E22" s="99" t="s">
        <v>189</v>
      </c>
      <c r="F22" s="100">
        <f t="shared" ref="F22:P22" si="4">F18*F10</f>
        <v>0</v>
      </c>
      <c r="G22" s="100">
        <f t="shared" si="4"/>
        <v>0</v>
      </c>
      <c r="H22" s="100">
        <f t="shared" si="4"/>
        <v>0</v>
      </c>
      <c r="I22" s="100">
        <f t="shared" si="4"/>
        <v>0</v>
      </c>
      <c r="J22" s="100">
        <f t="shared" si="4"/>
        <v>0</v>
      </c>
      <c r="K22" s="100">
        <f t="shared" si="4"/>
        <v>0</v>
      </c>
      <c r="L22" s="100">
        <f t="shared" si="4"/>
        <v>0</v>
      </c>
      <c r="M22" s="100">
        <f t="shared" si="4"/>
        <v>0</v>
      </c>
      <c r="N22" s="100">
        <f t="shared" si="4"/>
        <v>0</v>
      </c>
      <c r="O22" s="100">
        <f t="shared" si="4"/>
        <v>0</v>
      </c>
      <c r="P22" s="100">
        <f t="shared" si="4"/>
        <v>0</v>
      </c>
      <c r="Q22" s="100"/>
    </row>
    <row r="23" spans="1:17">
      <c r="A23" s="49">
        <v>20</v>
      </c>
      <c r="B23" s="94"/>
      <c r="C23" s="49"/>
      <c r="D23" s="49"/>
      <c r="E23" s="99" t="s">
        <v>190</v>
      </c>
      <c r="F23" s="100">
        <f t="shared" ref="F23:P23" si="5">F19*F10</f>
        <v>0</v>
      </c>
      <c r="G23" s="100">
        <f t="shared" si="5"/>
        <v>0</v>
      </c>
      <c r="H23" s="100">
        <f t="shared" si="5"/>
        <v>0</v>
      </c>
      <c r="I23" s="100">
        <f t="shared" si="5"/>
        <v>0</v>
      </c>
      <c r="J23" s="100">
        <f t="shared" si="5"/>
        <v>0</v>
      </c>
      <c r="K23" s="100">
        <f t="shared" si="5"/>
        <v>0</v>
      </c>
      <c r="L23" s="100">
        <f t="shared" si="5"/>
        <v>0</v>
      </c>
      <c r="M23" s="100">
        <f t="shared" si="5"/>
        <v>0</v>
      </c>
      <c r="N23" s="100">
        <f t="shared" si="5"/>
        <v>0</v>
      </c>
      <c r="O23" s="100">
        <f t="shared" si="5"/>
        <v>0</v>
      </c>
      <c r="P23" s="100">
        <f t="shared" si="5"/>
        <v>0</v>
      </c>
      <c r="Q23" s="100"/>
    </row>
    <row r="24" spans="1:17">
      <c r="A24" s="49">
        <v>21</v>
      </c>
      <c r="B24" s="94"/>
      <c r="C24" s="49"/>
      <c r="D24" s="49"/>
      <c r="E24" s="99" t="s">
        <v>191</v>
      </c>
      <c r="F24" s="100">
        <f t="shared" ref="F24:P24" si="6">F20*F10</f>
        <v>0</v>
      </c>
      <c r="G24" s="100">
        <f t="shared" si="6"/>
        <v>0</v>
      </c>
      <c r="H24" s="100">
        <f t="shared" si="6"/>
        <v>0</v>
      </c>
      <c r="I24" s="100">
        <f t="shared" si="6"/>
        <v>0</v>
      </c>
      <c r="J24" s="100">
        <f t="shared" si="6"/>
        <v>0</v>
      </c>
      <c r="K24" s="100">
        <f t="shared" si="6"/>
        <v>0</v>
      </c>
      <c r="L24" s="100">
        <f t="shared" si="6"/>
        <v>0</v>
      </c>
      <c r="M24" s="100">
        <f t="shared" si="6"/>
        <v>0</v>
      </c>
      <c r="N24" s="100">
        <f t="shared" si="6"/>
        <v>0</v>
      </c>
      <c r="O24" s="100">
        <f t="shared" si="6"/>
        <v>0</v>
      </c>
      <c r="P24" s="100">
        <f t="shared" si="6"/>
        <v>0</v>
      </c>
      <c r="Q24" s="100"/>
    </row>
    <row r="25" spans="1:17">
      <c r="A25" s="49">
        <v>22</v>
      </c>
      <c r="B25" s="94"/>
      <c r="C25" s="49"/>
      <c r="D25" s="49"/>
      <c r="E25" s="98" t="s">
        <v>187</v>
      </c>
      <c r="F25" s="80">
        <f t="shared" ref="F25:P25" si="7">SUM(F22:F24)</f>
        <v>0</v>
      </c>
      <c r="G25" s="80">
        <f t="shared" si="7"/>
        <v>0</v>
      </c>
      <c r="H25" s="80">
        <f t="shared" si="7"/>
        <v>0</v>
      </c>
      <c r="I25" s="80">
        <f t="shared" si="7"/>
        <v>0</v>
      </c>
      <c r="J25" s="80">
        <f t="shared" si="7"/>
        <v>0</v>
      </c>
      <c r="K25" s="80">
        <f t="shared" si="7"/>
        <v>0</v>
      </c>
      <c r="L25" s="80">
        <f t="shared" si="7"/>
        <v>0</v>
      </c>
      <c r="M25" s="80">
        <f t="shared" si="7"/>
        <v>0</v>
      </c>
      <c r="N25" s="80">
        <f t="shared" si="7"/>
        <v>0</v>
      </c>
      <c r="O25" s="80">
        <f t="shared" si="7"/>
        <v>0</v>
      </c>
      <c r="P25" s="80">
        <f t="shared" si="7"/>
        <v>0</v>
      </c>
      <c r="Q25" s="80"/>
    </row>
    <row r="26" ht="18.95" customHeight="1" spans="1:17">
      <c r="A26" s="49">
        <v>23</v>
      </c>
      <c r="B26" s="94"/>
      <c r="C26" s="49"/>
      <c r="D26" s="49"/>
      <c r="E26" s="98" t="s">
        <v>192</v>
      </c>
      <c r="F26" s="84">
        <f>SUM(F25:P25)</f>
        <v>0</v>
      </c>
      <c r="G26" s="85"/>
      <c r="H26" s="85"/>
      <c r="I26" s="85"/>
      <c r="J26" s="85"/>
      <c r="K26" s="85"/>
      <c r="L26" s="85"/>
      <c r="M26" s="85"/>
      <c r="N26" s="85"/>
      <c r="O26" s="85"/>
      <c r="P26" s="85"/>
      <c r="Q26" s="80"/>
    </row>
    <row r="27" ht="36.95" customHeight="1" spans="1:17">
      <c r="A27" s="49">
        <v>24</v>
      </c>
      <c r="B27" s="94"/>
      <c r="C27" s="49" t="s">
        <v>193</v>
      </c>
      <c r="D27" s="49"/>
      <c r="E27" s="86" t="s">
        <v>194</v>
      </c>
      <c r="F27" s="87"/>
      <c r="G27" s="87"/>
      <c r="H27" s="87"/>
      <c r="I27" s="87"/>
      <c r="J27" s="87"/>
      <c r="K27" s="87"/>
      <c r="L27" s="102"/>
      <c r="M27" s="102"/>
      <c r="N27" s="102"/>
      <c r="O27" s="102"/>
      <c r="P27" s="102"/>
      <c r="Q27" s="90" t="s">
        <v>174</v>
      </c>
    </row>
    <row r="28" ht="36.95" customHeight="1" spans="1:17">
      <c r="A28" s="49">
        <v>25</v>
      </c>
      <c r="B28" s="94"/>
      <c r="C28" s="49" t="s">
        <v>195</v>
      </c>
      <c r="D28" s="49"/>
      <c r="E28" s="86" t="s">
        <v>196</v>
      </c>
      <c r="F28" s="87"/>
      <c r="G28" s="87"/>
      <c r="H28" s="87"/>
      <c r="I28" s="87"/>
      <c r="J28" s="87"/>
      <c r="K28" s="87"/>
      <c r="L28" s="102"/>
      <c r="M28" s="102"/>
      <c r="N28" s="102"/>
      <c r="O28" s="102"/>
      <c r="P28" s="102"/>
      <c r="Q28" s="90" t="s">
        <v>174</v>
      </c>
    </row>
    <row r="29" spans="1:17">
      <c r="A29" s="49">
        <v>26</v>
      </c>
      <c r="B29" s="94"/>
      <c r="C29" s="49" t="s">
        <v>197</v>
      </c>
      <c r="D29" s="49"/>
      <c r="E29" s="49" t="s">
        <v>198</v>
      </c>
      <c r="F29" s="87"/>
      <c r="G29" s="87"/>
      <c r="H29" s="87"/>
      <c r="I29" s="87"/>
      <c r="J29" s="87"/>
      <c r="K29" s="87"/>
      <c r="L29" s="102"/>
      <c r="M29" s="102"/>
      <c r="N29" s="102"/>
      <c r="O29" s="102"/>
      <c r="P29" s="103" t="s">
        <v>199</v>
      </c>
      <c r="Q29" s="90" t="s">
        <v>174</v>
      </c>
    </row>
  </sheetData>
  <mergeCells count="20">
    <mergeCell ref="A2:Q2"/>
    <mergeCell ref="B3:D3"/>
    <mergeCell ref="F3:G3"/>
    <mergeCell ref="H3:I3"/>
    <mergeCell ref="J3:K3"/>
    <mergeCell ref="L3:M3"/>
    <mergeCell ref="N3:O3"/>
    <mergeCell ref="B13:D13"/>
    <mergeCell ref="C14:D14"/>
    <mergeCell ref="C15:D15"/>
    <mergeCell ref="C16:D16"/>
    <mergeCell ref="C17:D17"/>
    <mergeCell ref="F26:P26"/>
    <mergeCell ref="C27:D27"/>
    <mergeCell ref="C28:D28"/>
    <mergeCell ref="C29:D29"/>
    <mergeCell ref="B14:B29"/>
    <mergeCell ref="B4:D12"/>
    <mergeCell ref="C18:D21"/>
    <mergeCell ref="C22:D2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S18"/>
  <sheetViews>
    <sheetView topLeftCell="A4" workbookViewId="0">
      <selection activeCell="F16" sqref="F16:P16"/>
    </sheetView>
  </sheetViews>
  <sheetFormatPr defaultColWidth="9" defaultRowHeight="17.25"/>
  <cols>
    <col min="1" max="1" width="5" style="62" customWidth="1"/>
    <col min="2" max="2" width="6.375" style="62" customWidth="1"/>
    <col min="3" max="3" width="6.75" style="62" customWidth="1"/>
    <col min="4" max="4" width="14.125" style="62" customWidth="1"/>
    <col min="5" max="5" width="16" style="62" customWidth="1"/>
    <col min="6" max="16" width="13.375" style="62" customWidth="1"/>
    <col min="17" max="17" width="10.375" style="62" customWidth="1"/>
    <col min="18" max="16384" width="9" style="62"/>
  </cols>
  <sheetData>
    <row r="2" ht="27.75" spans="1:17">
      <c r="A2" s="63" t="s">
        <v>492</v>
      </c>
      <c r="B2" s="64"/>
      <c r="C2" s="64"/>
      <c r="D2" s="64"/>
      <c r="E2" s="64"/>
      <c r="F2" s="64"/>
      <c r="G2" s="64"/>
      <c r="H2" s="64"/>
      <c r="I2" s="64"/>
      <c r="J2" s="64"/>
      <c r="K2" s="64"/>
      <c r="L2" s="64"/>
      <c r="M2" s="64"/>
      <c r="N2" s="64"/>
      <c r="O2" s="64"/>
      <c r="P2" s="64"/>
      <c r="Q2" s="64"/>
    </row>
    <row r="3" ht="21.95" customHeight="1" spans="1:17">
      <c r="A3" s="65" t="s">
        <v>5</v>
      </c>
      <c r="B3" s="65" t="s">
        <v>91</v>
      </c>
      <c r="C3" s="65"/>
      <c r="D3" s="65"/>
      <c r="E3" s="66" t="s">
        <v>92</v>
      </c>
      <c r="F3" s="67" t="s">
        <v>211</v>
      </c>
      <c r="G3" s="67"/>
      <c r="H3" s="67" t="s">
        <v>212</v>
      </c>
      <c r="I3" s="67"/>
      <c r="J3" s="67" t="s">
        <v>472</v>
      </c>
      <c r="K3" s="67"/>
      <c r="L3" s="67" t="s">
        <v>473</v>
      </c>
      <c r="M3" s="67"/>
      <c r="N3" s="67" t="s">
        <v>474</v>
      </c>
      <c r="O3" s="67"/>
      <c r="P3" s="67" t="s">
        <v>475</v>
      </c>
      <c r="Q3" s="66" t="s">
        <v>10</v>
      </c>
    </row>
    <row r="4" ht="42" customHeight="1" spans="1:19">
      <c r="A4" s="49">
        <v>1</v>
      </c>
      <c r="B4" s="65" t="s">
        <v>101</v>
      </c>
      <c r="C4" s="65"/>
      <c r="D4" s="65"/>
      <c r="E4" s="66" t="s">
        <v>102</v>
      </c>
      <c r="F4" s="67" t="s">
        <v>476</v>
      </c>
      <c r="G4" s="67" t="s">
        <v>477</v>
      </c>
      <c r="H4" s="67" t="s">
        <v>478</v>
      </c>
      <c r="I4" s="67" t="s">
        <v>479</v>
      </c>
      <c r="J4" s="67" t="s">
        <v>480</v>
      </c>
      <c r="K4" s="67" t="s">
        <v>481</v>
      </c>
      <c r="L4" s="67" t="s">
        <v>482</v>
      </c>
      <c r="M4" s="67" t="s">
        <v>483</v>
      </c>
      <c r="N4" s="67" t="s">
        <v>484</v>
      </c>
      <c r="O4" s="67" t="s">
        <v>485</v>
      </c>
      <c r="P4" s="67" t="s">
        <v>106</v>
      </c>
      <c r="Q4" s="66"/>
      <c r="S4" s="89"/>
    </row>
    <row r="5" s="61" customFormat="1" ht="33" spans="1:17">
      <c r="A5" s="49">
        <v>2</v>
      </c>
      <c r="B5" s="65"/>
      <c r="C5" s="65"/>
      <c r="D5" s="65"/>
      <c r="E5" s="66" t="s">
        <v>130</v>
      </c>
      <c r="F5" s="68" t="s">
        <v>271</v>
      </c>
      <c r="G5" s="68" t="s">
        <v>131</v>
      </c>
      <c r="H5" s="68" t="s">
        <v>271</v>
      </c>
      <c r="I5" s="68" t="s">
        <v>131</v>
      </c>
      <c r="J5" s="68" t="s">
        <v>271</v>
      </c>
      <c r="K5" s="68" t="s">
        <v>131</v>
      </c>
      <c r="L5" s="68" t="s">
        <v>271</v>
      </c>
      <c r="M5" s="68" t="s">
        <v>131</v>
      </c>
      <c r="N5" s="68" t="s">
        <v>271</v>
      </c>
      <c r="O5" s="68" t="s">
        <v>131</v>
      </c>
      <c r="P5" s="68" t="s">
        <v>271</v>
      </c>
      <c r="Q5" s="66"/>
    </row>
    <row r="6" customFormat="1" ht="36" customHeight="1" spans="1:17">
      <c r="A6" s="49">
        <v>3</v>
      </c>
      <c r="B6" s="65"/>
      <c r="C6" s="65"/>
      <c r="D6" s="65"/>
      <c r="E6" s="66" t="s">
        <v>136</v>
      </c>
      <c r="F6" s="206" t="s">
        <v>486</v>
      </c>
      <c r="G6" s="206" t="s">
        <v>486</v>
      </c>
      <c r="H6" s="206" t="s">
        <v>441</v>
      </c>
      <c r="I6" s="206" t="s">
        <v>441</v>
      </c>
      <c r="J6" s="206" t="s">
        <v>487</v>
      </c>
      <c r="K6" s="206" t="s">
        <v>487</v>
      </c>
      <c r="L6" s="206" t="s">
        <v>488</v>
      </c>
      <c r="M6" s="206" t="s">
        <v>488</v>
      </c>
      <c r="N6" s="206" t="s">
        <v>489</v>
      </c>
      <c r="O6" s="206" t="s">
        <v>489</v>
      </c>
      <c r="P6" s="206" t="s">
        <v>322</v>
      </c>
      <c r="Q6" s="66"/>
    </row>
    <row r="7" customFormat="1" ht="17.1" customHeight="1" spans="1:17">
      <c r="A7" s="49">
        <v>4</v>
      </c>
      <c r="B7" s="65"/>
      <c r="C7" s="65"/>
      <c r="D7" s="65"/>
      <c r="E7" s="66" t="s">
        <v>149</v>
      </c>
      <c r="F7" s="70" t="s">
        <v>490</v>
      </c>
      <c r="G7" s="70" t="s">
        <v>490</v>
      </c>
      <c r="H7" s="70" t="s">
        <v>442</v>
      </c>
      <c r="I7" s="70" t="s">
        <v>442</v>
      </c>
      <c r="J7" s="70" t="s">
        <v>442</v>
      </c>
      <c r="K7" s="70" t="s">
        <v>442</v>
      </c>
      <c r="L7" s="70" t="s">
        <v>442</v>
      </c>
      <c r="M7" s="70" t="s">
        <v>442</v>
      </c>
      <c r="N7" s="70" t="s">
        <v>428</v>
      </c>
      <c r="O7" s="70" t="s">
        <v>428</v>
      </c>
      <c r="P7" s="70" t="s">
        <v>491</v>
      </c>
      <c r="Q7" s="66"/>
    </row>
    <row r="8" customFormat="1" ht="17.1" customHeight="1" spans="1:17">
      <c r="A8" s="49">
        <v>5</v>
      </c>
      <c r="B8" s="65"/>
      <c r="C8" s="65"/>
      <c r="D8" s="65"/>
      <c r="E8" s="66" t="s">
        <v>162</v>
      </c>
      <c r="F8" s="69">
        <v>1600</v>
      </c>
      <c r="G8" s="69">
        <v>1600</v>
      </c>
      <c r="H8" s="69">
        <v>1600</v>
      </c>
      <c r="I8" s="69">
        <v>1600</v>
      </c>
      <c r="J8" s="69">
        <v>1600</v>
      </c>
      <c r="K8" s="69">
        <v>1600</v>
      </c>
      <c r="L8" s="69">
        <v>1600</v>
      </c>
      <c r="M8" s="69">
        <v>1600</v>
      </c>
      <c r="N8" s="69">
        <v>1600</v>
      </c>
      <c r="O8" s="69">
        <v>1600</v>
      </c>
      <c r="P8" s="69">
        <v>1600</v>
      </c>
      <c r="Q8" s="66"/>
    </row>
    <row r="9" customFormat="1" ht="17.1" customHeight="1" spans="1:17">
      <c r="A9" s="49">
        <v>6</v>
      </c>
      <c r="B9" s="65"/>
      <c r="C9" s="65"/>
      <c r="D9" s="65"/>
      <c r="E9" s="66" t="s">
        <v>163</v>
      </c>
      <c r="F9" s="69">
        <v>2.5</v>
      </c>
      <c r="G9" s="69">
        <v>2.5</v>
      </c>
      <c r="H9" s="69">
        <v>2.5</v>
      </c>
      <c r="I9" s="69">
        <v>2.5</v>
      </c>
      <c r="J9" s="69">
        <v>2.5</v>
      </c>
      <c r="K9" s="69">
        <v>2.5</v>
      </c>
      <c r="L9" s="69">
        <v>2.5</v>
      </c>
      <c r="M9" s="69">
        <v>2.5</v>
      </c>
      <c r="N9" s="69">
        <v>2.5</v>
      </c>
      <c r="O9" s="69">
        <v>2.5</v>
      </c>
      <c r="P9" s="69">
        <v>2.5</v>
      </c>
      <c r="Q9" s="66"/>
    </row>
    <row r="10" customFormat="1" ht="17.1" customHeight="1" spans="1:18">
      <c r="A10" s="49">
        <v>7</v>
      </c>
      <c r="B10" s="65"/>
      <c r="C10" s="65"/>
      <c r="D10" s="65"/>
      <c r="E10" s="66" t="s">
        <v>164</v>
      </c>
      <c r="F10" s="69">
        <v>1</v>
      </c>
      <c r="G10" s="69">
        <v>2</v>
      </c>
      <c r="H10" s="69">
        <v>1</v>
      </c>
      <c r="I10" s="69">
        <v>2</v>
      </c>
      <c r="J10" s="69">
        <v>1</v>
      </c>
      <c r="K10" s="69">
        <v>2</v>
      </c>
      <c r="L10" s="69">
        <v>1</v>
      </c>
      <c r="M10" s="69">
        <v>2</v>
      </c>
      <c r="N10" s="69">
        <v>1</v>
      </c>
      <c r="O10" s="69">
        <v>2</v>
      </c>
      <c r="P10" s="69">
        <v>1</v>
      </c>
      <c r="Q10" s="66"/>
      <c r="R10">
        <f>SUM(F10:P10)</f>
        <v>16</v>
      </c>
    </row>
    <row r="11" customFormat="1" ht="17.1" customHeight="1" spans="1:17">
      <c r="A11" s="49">
        <v>8</v>
      </c>
      <c r="B11" s="65"/>
      <c r="C11" s="65"/>
      <c r="D11" s="65"/>
      <c r="E11" s="66" t="s">
        <v>165</v>
      </c>
      <c r="F11" s="69">
        <v>2.1</v>
      </c>
      <c r="G11" s="69">
        <v>2.1</v>
      </c>
      <c r="H11" s="69">
        <v>2.1</v>
      </c>
      <c r="I11" s="69">
        <v>2.1</v>
      </c>
      <c r="J11" s="69">
        <v>2.1</v>
      </c>
      <c r="K11" s="69">
        <v>2.1</v>
      </c>
      <c r="L11" s="69">
        <v>2.1</v>
      </c>
      <c r="M11" s="69">
        <v>2.1</v>
      </c>
      <c r="N11" s="69">
        <v>2.1</v>
      </c>
      <c r="O11" s="69">
        <v>2.1</v>
      </c>
      <c r="P11" s="69">
        <v>2.1</v>
      </c>
      <c r="Q11" s="66"/>
    </row>
    <row r="12" ht="33" spans="1:17">
      <c r="A12" s="49">
        <v>9</v>
      </c>
      <c r="B12" s="65"/>
      <c r="C12" s="65"/>
      <c r="D12" s="65"/>
      <c r="E12" s="66" t="s">
        <v>166</v>
      </c>
      <c r="F12" s="69">
        <v>65</v>
      </c>
      <c r="G12" s="69">
        <v>65</v>
      </c>
      <c r="H12" s="71">
        <f>65+8.8</f>
        <v>73.8</v>
      </c>
      <c r="I12" s="71">
        <f>65+8.8</f>
        <v>73.8</v>
      </c>
      <c r="J12" s="71">
        <v>72</v>
      </c>
      <c r="K12" s="71">
        <v>72</v>
      </c>
      <c r="L12" s="69">
        <v>72.8</v>
      </c>
      <c r="M12" s="69">
        <v>72.8</v>
      </c>
      <c r="N12" s="69">
        <v>77.3</v>
      </c>
      <c r="O12" s="69">
        <v>77.3</v>
      </c>
      <c r="P12" s="69">
        <v>21.25</v>
      </c>
      <c r="Q12" s="66"/>
    </row>
    <row r="13" ht="23.1" customHeight="1" spans="1:17">
      <c r="A13" s="49">
        <v>10</v>
      </c>
      <c r="B13" s="72" t="s">
        <v>173</v>
      </c>
      <c r="C13" s="72"/>
      <c r="D13" s="72"/>
      <c r="E13" s="73" t="s">
        <v>173</v>
      </c>
      <c r="F13" s="74"/>
      <c r="G13" s="74"/>
      <c r="H13" s="74"/>
      <c r="I13" s="74"/>
      <c r="J13" s="74"/>
      <c r="K13" s="74"/>
      <c r="L13" s="74"/>
      <c r="M13" s="74"/>
      <c r="N13" s="74"/>
      <c r="O13" s="74"/>
      <c r="P13" s="74"/>
      <c r="Q13" s="90" t="s">
        <v>174</v>
      </c>
    </row>
    <row r="14" ht="30" customHeight="1" spans="1:17">
      <c r="A14" s="49">
        <v>11</v>
      </c>
      <c r="B14" s="75" t="s">
        <v>205</v>
      </c>
      <c r="C14" s="49" t="s">
        <v>184</v>
      </c>
      <c r="D14" s="49"/>
      <c r="E14" s="49" t="s">
        <v>206</v>
      </c>
      <c r="F14" s="76"/>
      <c r="G14" s="76"/>
      <c r="H14" s="76"/>
      <c r="I14" s="76"/>
      <c r="J14" s="76"/>
      <c r="K14" s="76"/>
      <c r="L14" s="76"/>
      <c r="M14" s="76"/>
      <c r="N14" s="76"/>
      <c r="O14" s="76"/>
      <c r="P14" s="76"/>
      <c r="Q14" s="90" t="s">
        <v>174</v>
      </c>
    </row>
    <row r="15" ht="30" customHeight="1" spans="1:17">
      <c r="A15" s="49">
        <v>12</v>
      </c>
      <c r="B15" s="75"/>
      <c r="C15" s="77" t="s">
        <v>188</v>
      </c>
      <c r="D15" s="78"/>
      <c r="E15" s="79" t="s">
        <v>207</v>
      </c>
      <c r="F15" s="80">
        <f t="shared" ref="F15:P15" si="0">F14*F10</f>
        <v>0</v>
      </c>
      <c r="G15" s="80">
        <f t="shared" si="0"/>
        <v>0</v>
      </c>
      <c r="H15" s="80">
        <f t="shared" si="0"/>
        <v>0</v>
      </c>
      <c r="I15" s="80">
        <f t="shared" si="0"/>
        <v>0</v>
      </c>
      <c r="J15" s="80">
        <f t="shared" si="0"/>
        <v>0</v>
      </c>
      <c r="K15" s="80">
        <f t="shared" si="0"/>
        <v>0</v>
      </c>
      <c r="L15" s="80">
        <f t="shared" si="0"/>
        <v>0</v>
      </c>
      <c r="M15" s="80">
        <f t="shared" si="0"/>
        <v>0</v>
      </c>
      <c r="N15" s="80">
        <f t="shared" si="0"/>
        <v>0</v>
      </c>
      <c r="O15" s="80">
        <f t="shared" si="0"/>
        <v>0</v>
      </c>
      <c r="P15" s="80">
        <f t="shared" si="0"/>
        <v>0</v>
      </c>
      <c r="Q15" s="91"/>
    </row>
    <row r="16" ht="30" customHeight="1" spans="1:17">
      <c r="A16" s="49">
        <v>13</v>
      </c>
      <c r="B16" s="75"/>
      <c r="C16" s="81"/>
      <c r="D16" s="82"/>
      <c r="E16" s="83" t="s">
        <v>192</v>
      </c>
      <c r="F16" s="84">
        <f>SUM(F15:P15)</f>
        <v>0</v>
      </c>
      <c r="G16" s="85"/>
      <c r="H16" s="85"/>
      <c r="I16" s="85"/>
      <c r="J16" s="85"/>
      <c r="K16" s="85"/>
      <c r="L16" s="85"/>
      <c r="M16" s="85"/>
      <c r="N16" s="85"/>
      <c r="O16" s="85"/>
      <c r="P16" s="85"/>
      <c r="Q16" s="80"/>
    </row>
    <row r="17" ht="56.1" customHeight="1" spans="1:17">
      <c r="A17" s="49">
        <v>14</v>
      </c>
      <c r="B17" s="75"/>
      <c r="C17" s="49" t="s">
        <v>193</v>
      </c>
      <c r="D17" s="49"/>
      <c r="E17" s="86" t="s">
        <v>194</v>
      </c>
      <c r="F17" s="87"/>
      <c r="G17" s="87"/>
      <c r="H17" s="87"/>
      <c r="I17" s="87"/>
      <c r="J17" s="87"/>
      <c r="K17" s="87"/>
      <c r="L17" s="87"/>
      <c r="M17" s="87"/>
      <c r="N17" s="87"/>
      <c r="O17" s="87"/>
      <c r="P17" s="87"/>
      <c r="Q17" s="90" t="s">
        <v>174</v>
      </c>
    </row>
    <row r="18" ht="47.1" customHeight="1" spans="1:17">
      <c r="A18" s="49">
        <v>15</v>
      </c>
      <c r="B18" s="88"/>
      <c r="C18" s="49" t="s">
        <v>195</v>
      </c>
      <c r="D18" s="49"/>
      <c r="E18" s="86" t="s">
        <v>196</v>
      </c>
      <c r="F18" s="87"/>
      <c r="G18" s="87"/>
      <c r="H18" s="87"/>
      <c r="I18" s="87"/>
      <c r="J18" s="87"/>
      <c r="K18" s="87"/>
      <c r="L18" s="87"/>
      <c r="M18" s="87"/>
      <c r="N18" s="87"/>
      <c r="O18" s="87"/>
      <c r="P18" s="87"/>
      <c r="Q18" s="90" t="s">
        <v>174</v>
      </c>
    </row>
  </sheetData>
  <mergeCells count="15">
    <mergeCell ref="A2:Q2"/>
    <mergeCell ref="B3:D3"/>
    <mergeCell ref="F3:G3"/>
    <mergeCell ref="H3:I3"/>
    <mergeCell ref="J3:K3"/>
    <mergeCell ref="L3:M3"/>
    <mergeCell ref="N3:O3"/>
    <mergeCell ref="B13:D13"/>
    <mergeCell ref="C14:D14"/>
    <mergeCell ref="F16:P16"/>
    <mergeCell ref="C17:D17"/>
    <mergeCell ref="C18:D18"/>
    <mergeCell ref="B14:B18"/>
    <mergeCell ref="B4:D12"/>
    <mergeCell ref="C15:D1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opLeftCell="A5" workbookViewId="0">
      <selection activeCell="K18" sqref="K18"/>
    </sheetView>
  </sheetViews>
  <sheetFormatPr defaultColWidth="9" defaultRowHeight="14.25"/>
  <cols>
    <col min="1" max="2" width="4.75" style="2" customWidth="1"/>
    <col min="3" max="3" width="3.125" style="3" customWidth="1"/>
    <col min="4" max="4" width="15.625" style="2" customWidth="1"/>
    <col min="5" max="5" width="14.25" style="2" customWidth="1"/>
    <col min="6" max="12" width="13" style="2" customWidth="1"/>
    <col min="13" max="13" width="9" style="4"/>
    <col min="14" max="261" width="9" style="5"/>
    <col min="262" max="263" width="4.75" style="5" customWidth="1"/>
    <col min="264" max="264" width="3.125" style="5" customWidth="1"/>
    <col min="265" max="265" width="15.625" style="5" customWidth="1"/>
    <col min="266" max="266" width="27.75" style="5" customWidth="1"/>
    <col min="267" max="267" width="18.5" style="5" customWidth="1"/>
    <col min="268" max="268" width="23.625" style="5" customWidth="1"/>
    <col min="269" max="517" width="9" style="5"/>
    <col min="518" max="519" width="4.75" style="5" customWidth="1"/>
    <col min="520" max="520" width="3.125" style="5" customWidth="1"/>
    <col min="521" max="521" width="15.625" style="5" customWidth="1"/>
    <col min="522" max="522" width="27.75" style="5" customWidth="1"/>
    <col min="523" max="523" width="18.5" style="5" customWidth="1"/>
    <col min="524" max="524" width="23.625" style="5" customWidth="1"/>
    <col min="525" max="773" width="9" style="5"/>
    <col min="774" max="775" width="4.75" style="5" customWidth="1"/>
    <col min="776" max="776" width="3.125" style="5" customWidth="1"/>
    <col min="777" max="777" width="15.625" style="5" customWidth="1"/>
    <col min="778" max="778" width="27.75" style="5" customWidth="1"/>
    <col min="779" max="779" width="18.5" style="5" customWidth="1"/>
    <col min="780" max="780" width="23.625" style="5" customWidth="1"/>
    <col min="781" max="1029" width="9" style="5"/>
    <col min="1030" max="1031" width="4.75" style="5" customWidth="1"/>
    <col min="1032" max="1032" width="3.125" style="5" customWidth="1"/>
    <col min="1033" max="1033" width="15.625" style="5" customWidth="1"/>
    <col min="1034" max="1034" width="27.75" style="5" customWidth="1"/>
    <col min="1035" max="1035" width="18.5" style="5" customWidth="1"/>
    <col min="1036" max="1036" width="23.625" style="5" customWidth="1"/>
    <col min="1037" max="1285" width="9" style="5"/>
    <col min="1286" max="1287" width="4.75" style="5" customWidth="1"/>
    <col min="1288" max="1288" width="3.125" style="5" customWidth="1"/>
    <col min="1289" max="1289" width="15.625" style="5" customWidth="1"/>
    <col min="1290" max="1290" width="27.75" style="5" customWidth="1"/>
    <col min="1291" max="1291" width="18.5" style="5" customWidth="1"/>
    <col min="1292" max="1292" width="23.625" style="5" customWidth="1"/>
    <col min="1293" max="1541" width="9" style="5"/>
    <col min="1542" max="1543" width="4.75" style="5" customWidth="1"/>
    <col min="1544" max="1544" width="3.125" style="5" customWidth="1"/>
    <col min="1545" max="1545" width="15.625" style="5" customWidth="1"/>
    <col min="1546" max="1546" width="27.75" style="5" customWidth="1"/>
    <col min="1547" max="1547" width="18.5" style="5" customWidth="1"/>
    <col min="1548" max="1548" width="23.625" style="5" customWidth="1"/>
    <col min="1549" max="1797" width="9" style="5"/>
    <col min="1798" max="1799" width="4.75" style="5" customWidth="1"/>
    <col min="1800" max="1800" width="3.125" style="5" customWidth="1"/>
    <col min="1801" max="1801" width="15.625" style="5" customWidth="1"/>
    <col min="1802" max="1802" width="27.75" style="5" customWidth="1"/>
    <col min="1803" max="1803" width="18.5" style="5" customWidth="1"/>
    <col min="1804" max="1804" width="23.625" style="5" customWidth="1"/>
    <col min="1805" max="2053" width="9" style="5"/>
    <col min="2054" max="2055" width="4.75" style="5" customWidth="1"/>
    <col min="2056" max="2056" width="3.125" style="5" customWidth="1"/>
    <col min="2057" max="2057" width="15.625" style="5" customWidth="1"/>
    <col min="2058" max="2058" width="27.75" style="5" customWidth="1"/>
    <col min="2059" max="2059" width="18.5" style="5" customWidth="1"/>
    <col min="2060" max="2060" width="23.625" style="5" customWidth="1"/>
    <col min="2061" max="2309" width="9" style="5"/>
    <col min="2310" max="2311" width="4.75" style="5" customWidth="1"/>
    <col min="2312" max="2312" width="3.125" style="5" customWidth="1"/>
    <col min="2313" max="2313" width="15.625" style="5" customWidth="1"/>
    <col min="2314" max="2314" width="27.75" style="5" customWidth="1"/>
    <col min="2315" max="2315" width="18.5" style="5" customWidth="1"/>
    <col min="2316" max="2316" width="23.625" style="5" customWidth="1"/>
    <col min="2317" max="2565" width="9" style="5"/>
    <col min="2566" max="2567" width="4.75" style="5" customWidth="1"/>
    <col min="2568" max="2568" width="3.125" style="5" customWidth="1"/>
    <col min="2569" max="2569" width="15.625" style="5" customWidth="1"/>
    <col min="2570" max="2570" width="27.75" style="5" customWidth="1"/>
    <col min="2571" max="2571" width="18.5" style="5" customWidth="1"/>
    <col min="2572" max="2572" width="23.625" style="5" customWidth="1"/>
    <col min="2573" max="2821" width="9" style="5"/>
    <col min="2822" max="2823" width="4.75" style="5" customWidth="1"/>
    <col min="2824" max="2824" width="3.125" style="5" customWidth="1"/>
    <col min="2825" max="2825" width="15.625" style="5" customWidth="1"/>
    <col min="2826" max="2826" width="27.75" style="5" customWidth="1"/>
    <col min="2827" max="2827" width="18.5" style="5" customWidth="1"/>
    <col min="2828" max="2828" width="23.625" style="5" customWidth="1"/>
    <col min="2829" max="3077" width="9" style="5"/>
    <col min="3078" max="3079" width="4.75" style="5" customWidth="1"/>
    <col min="3080" max="3080" width="3.125" style="5" customWidth="1"/>
    <col min="3081" max="3081" width="15.625" style="5" customWidth="1"/>
    <col min="3082" max="3082" width="27.75" style="5" customWidth="1"/>
    <col min="3083" max="3083" width="18.5" style="5" customWidth="1"/>
    <col min="3084" max="3084" width="23.625" style="5" customWidth="1"/>
    <col min="3085" max="3333" width="9" style="5"/>
    <col min="3334" max="3335" width="4.75" style="5" customWidth="1"/>
    <col min="3336" max="3336" width="3.125" style="5" customWidth="1"/>
    <col min="3337" max="3337" width="15.625" style="5" customWidth="1"/>
    <col min="3338" max="3338" width="27.75" style="5" customWidth="1"/>
    <col min="3339" max="3339" width="18.5" style="5" customWidth="1"/>
    <col min="3340" max="3340" width="23.625" style="5" customWidth="1"/>
    <col min="3341" max="3589" width="9" style="5"/>
    <col min="3590" max="3591" width="4.75" style="5" customWidth="1"/>
    <col min="3592" max="3592" width="3.125" style="5" customWidth="1"/>
    <col min="3593" max="3593" width="15.625" style="5" customWidth="1"/>
    <col min="3594" max="3594" width="27.75" style="5" customWidth="1"/>
    <col min="3595" max="3595" width="18.5" style="5" customWidth="1"/>
    <col min="3596" max="3596" width="23.625" style="5" customWidth="1"/>
    <col min="3597" max="3845" width="9" style="5"/>
    <col min="3846" max="3847" width="4.75" style="5" customWidth="1"/>
    <col min="3848" max="3848" width="3.125" style="5" customWidth="1"/>
    <col min="3849" max="3849" width="15.625" style="5" customWidth="1"/>
    <col min="3850" max="3850" width="27.75" style="5" customWidth="1"/>
    <col min="3851" max="3851" width="18.5" style="5" customWidth="1"/>
    <col min="3852" max="3852" width="23.625" style="5" customWidth="1"/>
    <col min="3853" max="4101" width="9" style="5"/>
    <col min="4102" max="4103" width="4.75" style="5" customWidth="1"/>
    <col min="4104" max="4104" width="3.125" style="5" customWidth="1"/>
    <col min="4105" max="4105" width="15.625" style="5" customWidth="1"/>
    <col min="4106" max="4106" width="27.75" style="5" customWidth="1"/>
    <col min="4107" max="4107" width="18.5" style="5" customWidth="1"/>
    <col min="4108" max="4108" width="23.625" style="5" customWidth="1"/>
    <col min="4109" max="4357" width="9" style="5"/>
    <col min="4358" max="4359" width="4.75" style="5" customWidth="1"/>
    <col min="4360" max="4360" width="3.125" style="5" customWidth="1"/>
    <col min="4361" max="4361" width="15.625" style="5" customWidth="1"/>
    <col min="4362" max="4362" width="27.75" style="5" customWidth="1"/>
    <col min="4363" max="4363" width="18.5" style="5" customWidth="1"/>
    <col min="4364" max="4364" width="23.625" style="5" customWidth="1"/>
    <col min="4365" max="4613" width="9" style="5"/>
    <col min="4614" max="4615" width="4.75" style="5" customWidth="1"/>
    <col min="4616" max="4616" width="3.125" style="5" customWidth="1"/>
    <col min="4617" max="4617" width="15.625" style="5" customWidth="1"/>
    <col min="4618" max="4618" width="27.75" style="5" customWidth="1"/>
    <col min="4619" max="4619" width="18.5" style="5" customWidth="1"/>
    <col min="4620" max="4620" width="23.625" style="5" customWidth="1"/>
    <col min="4621" max="4869" width="9" style="5"/>
    <col min="4870" max="4871" width="4.75" style="5" customWidth="1"/>
    <col min="4872" max="4872" width="3.125" style="5" customWidth="1"/>
    <col min="4873" max="4873" width="15.625" style="5" customWidth="1"/>
    <col min="4874" max="4874" width="27.75" style="5" customWidth="1"/>
    <col min="4875" max="4875" width="18.5" style="5" customWidth="1"/>
    <col min="4876" max="4876" width="23.625" style="5" customWidth="1"/>
    <col min="4877" max="5125" width="9" style="5"/>
    <col min="5126" max="5127" width="4.75" style="5" customWidth="1"/>
    <col min="5128" max="5128" width="3.125" style="5" customWidth="1"/>
    <col min="5129" max="5129" width="15.625" style="5" customWidth="1"/>
    <col min="5130" max="5130" width="27.75" style="5" customWidth="1"/>
    <col min="5131" max="5131" width="18.5" style="5" customWidth="1"/>
    <col min="5132" max="5132" width="23.625" style="5" customWidth="1"/>
    <col min="5133" max="5381" width="9" style="5"/>
    <col min="5382" max="5383" width="4.75" style="5" customWidth="1"/>
    <col min="5384" max="5384" width="3.125" style="5" customWidth="1"/>
    <col min="5385" max="5385" width="15.625" style="5" customWidth="1"/>
    <col min="5386" max="5386" width="27.75" style="5" customWidth="1"/>
    <col min="5387" max="5387" width="18.5" style="5" customWidth="1"/>
    <col min="5388" max="5388" width="23.625" style="5" customWidth="1"/>
    <col min="5389" max="5637" width="9" style="5"/>
    <col min="5638" max="5639" width="4.75" style="5" customWidth="1"/>
    <col min="5640" max="5640" width="3.125" style="5" customWidth="1"/>
    <col min="5641" max="5641" width="15.625" style="5" customWidth="1"/>
    <col min="5642" max="5642" width="27.75" style="5" customWidth="1"/>
    <col min="5643" max="5643" width="18.5" style="5" customWidth="1"/>
    <col min="5644" max="5644" width="23.625" style="5" customWidth="1"/>
    <col min="5645" max="5893" width="9" style="5"/>
    <col min="5894" max="5895" width="4.75" style="5" customWidth="1"/>
    <col min="5896" max="5896" width="3.125" style="5" customWidth="1"/>
    <col min="5897" max="5897" width="15.625" style="5" customWidth="1"/>
    <col min="5898" max="5898" width="27.75" style="5" customWidth="1"/>
    <col min="5899" max="5899" width="18.5" style="5" customWidth="1"/>
    <col min="5900" max="5900" width="23.625" style="5" customWidth="1"/>
    <col min="5901" max="6149" width="9" style="5"/>
    <col min="6150" max="6151" width="4.75" style="5" customWidth="1"/>
    <col min="6152" max="6152" width="3.125" style="5" customWidth="1"/>
    <col min="6153" max="6153" width="15.625" style="5" customWidth="1"/>
    <col min="6154" max="6154" width="27.75" style="5" customWidth="1"/>
    <col min="6155" max="6155" width="18.5" style="5" customWidth="1"/>
    <col min="6156" max="6156" width="23.625" style="5" customWidth="1"/>
    <col min="6157" max="6405" width="9" style="5"/>
    <col min="6406" max="6407" width="4.75" style="5" customWidth="1"/>
    <col min="6408" max="6408" width="3.125" style="5" customWidth="1"/>
    <col min="6409" max="6409" width="15.625" style="5" customWidth="1"/>
    <col min="6410" max="6410" width="27.75" style="5" customWidth="1"/>
    <col min="6411" max="6411" width="18.5" style="5" customWidth="1"/>
    <col min="6412" max="6412" width="23.625" style="5" customWidth="1"/>
    <col min="6413" max="6661" width="9" style="5"/>
    <col min="6662" max="6663" width="4.75" style="5" customWidth="1"/>
    <col min="6664" max="6664" width="3.125" style="5" customWidth="1"/>
    <col min="6665" max="6665" width="15.625" style="5" customWidth="1"/>
    <col min="6666" max="6666" width="27.75" style="5" customWidth="1"/>
    <col min="6667" max="6667" width="18.5" style="5" customWidth="1"/>
    <col min="6668" max="6668" width="23.625" style="5" customWidth="1"/>
    <col min="6669" max="6917" width="9" style="5"/>
    <col min="6918" max="6919" width="4.75" style="5" customWidth="1"/>
    <col min="6920" max="6920" width="3.125" style="5" customWidth="1"/>
    <col min="6921" max="6921" width="15.625" style="5" customWidth="1"/>
    <col min="6922" max="6922" width="27.75" style="5" customWidth="1"/>
    <col min="6923" max="6923" width="18.5" style="5" customWidth="1"/>
    <col min="6924" max="6924" width="23.625" style="5" customWidth="1"/>
    <col min="6925" max="7173" width="9" style="5"/>
    <col min="7174" max="7175" width="4.75" style="5" customWidth="1"/>
    <col min="7176" max="7176" width="3.125" style="5" customWidth="1"/>
    <col min="7177" max="7177" width="15.625" style="5" customWidth="1"/>
    <col min="7178" max="7178" width="27.75" style="5" customWidth="1"/>
    <col min="7179" max="7179" width="18.5" style="5" customWidth="1"/>
    <col min="7180" max="7180" width="23.625" style="5" customWidth="1"/>
    <col min="7181" max="7429" width="9" style="5"/>
    <col min="7430" max="7431" width="4.75" style="5" customWidth="1"/>
    <col min="7432" max="7432" width="3.125" style="5" customWidth="1"/>
    <col min="7433" max="7433" width="15.625" style="5" customWidth="1"/>
    <col min="7434" max="7434" width="27.75" style="5" customWidth="1"/>
    <col min="7435" max="7435" width="18.5" style="5" customWidth="1"/>
    <col min="7436" max="7436" width="23.625" style="5" customWidth="1"/>
    <col min="7437" max="7685" width="9" style="5"/>
    <col min="7686" max="7687" width="4.75" style="5" customWidth="1"/>
    <col min="7688" max="7688" width="3.125" style="5" customWidth="1"/>
    <col min="7689" max="7689" width="15.625" style="5" customWidth="1"/>
    <col min="7690" max="7690" width="27.75" style="5" customWidth="1"/>
    <col min="7691" max="7691" width="18.5" style="5" customWidth="1"/>
    <col min="7692" max="7692" width="23.625" style="5" customWidth="1"/>
    <col min="7693" max="7941" width="9" style="5"/>
    <col min="7942" max="7943" width="4.75" style="5" customWidth="1"/>
    <col min="7944" max="7944" width="3.125" style="5" customWidth="1"/>
    <col min="7945" max="7945" width="15.625" style="5" customWidth="1"/>
    <col min="7946" max="7946" width="27.75" style="5" customWidth="1"/>
    <col min="7947" max="7947" width="18.5" style="5" customWidth="1"/>
    <col min="7948" max="7948" width="23.625" style="5" customWidth="1"/>
    <col min="7949" max="8197" width="9" style="5"/>
    <col min="8198" max="8199" width="4.75" style="5" customWidth="1"/>
    <col min="8200" max="8200" width="3.125" style="5" customWidth="1"/>
    <col min="8201" max="8201" width="15.625" style="5" customWidth="1"/>
    <col min="8202" max="8202" width="27.75" style="5" customWidth="1"/>
    <col min="8203" max="8203" width="18.5" style="5" customWidth="1"/>
    <col min="8204" max="8204" width="23.625" style="5" customWidth="1"/>
    <col min="8205" max="8453" width="9" style="5"/>
    <col min="8454" max="8455" width="4.75" style="5" customWidth="1"/>
    <col min="8456" max="8456" width="3.125" style="5" customWidth="1"/>
    <col min="8457" max="8457" width="15.625" style="5" customWidth="1"/>
    <col min="8458" max="8458" width="27.75" style="5" customWidth="1"/>
    <col min="8459" max="8459" width="18.5" style="5" customWidth="1"/>
    <col min="8460" max="8460" width="23.625" style="5" customWidth="1"/>
    <col min="8461" max="8709" width="9" style="5"/>
    <col min="8710" max="8711" width="4.75" style="5" customWidth="1"/>
    <col min="8712" max="8712" width="3.125" style="5" customWidth="1"/>
    <col min="8713" max="8713" width="15.625" style="5" customWidth="1"/>
    <col min="8714" max="8714" width="27.75" style="5" customWidth="1"/>
    <col min="8715" max="8715" width="18.5" style="5" customWidth="1"/>
    <col min="8716" max="8716" width="23.625" style="5" customWidth="1"/>
    <col min="8717" max="8965" width="9" style="5"/>
    <col min="8966" max="8967" width="4.75" style="5" customWidth="1"/>
    <col min="8968" max="8968" width="3.125" style="5" customWidth="1"/>
    <col min="8969" max="8969" width="15.625" style="5" customWidth="1"/>
    <col min="8970" max="8970" width="27.75" style="5" customWidth="1"/>
    <col min="8971" max="8971" width="18.5" style="5" customWidth="1"/>
    <col min="8972" max="8972" width="23.625" style="5" customWidth="1"/>
    <col min="8973" max="9221" width="9" style="5"/>
    <col min="9222" max="9223" width="4.75" style="5" customWidth="1"/>
    <col min="9224" max="9224" width="3.125" style="5" customWidth="1"/>
    <col min="9225" max="9225" width="15.625" style="5" customWidth="1"/>
    <col min="9226" max="9226" width="27.75" style="5" customWidth="1"/>
    <col min="9227" max="9227" width="18.5" style="5" customWidth="1"/>
    <col min="9228" max="9228" width="23.625" style="5" customWidth="1"/>
    <col min="9229" max="9477" width="9" style="5"/>
    <col min="9478" max="9479" width="4.75" style="5" customWidth="1"/>
    <col min="9480" max="9480" width="3.125" style="5" customWidth="1"/>
    <col min="9481" max="9481" width="15.625" style="5" customWidth="1"/>
    <col min="9482" max="9482" width="27.75" style="5" customWidth="1"/>
    <col min="9483" max="9483" width="18.5" style="5" customWidth="1"/>
    <col min="9484" max="9484" width="23.625" style="5" customWidth="1"/>
    <col min="9485" max="9733" width="9" style="5"/>
    <col min="9734" max="9735" width="4.75" style="5" customWidth="1"/>
    <col min="9736" max="9736" width="3.125" style="5" customWidth="1"/>
    <col min="9737" max="9737" width="15.625" style="5" customWidth="1"/>
    <col min="9738" max="9738" width="27.75" style="5" customWidth="1"/>
    <col min="9739" max="9739" width="18.5" style="5" customWidth="1"/>
    <col min="9740" max="9740" width="23.625" style="5" customWidth="1"/>
    <col min="9741" max="9989" width="9" style="5"/>
    <col min="9990" max="9991" width="4.75" style="5" customWidth="1"/>
    <col min="9992" max="9992" width="3.125" style="5" customWidth="1"/>
    <col min="9993" max="9993" width="15.625" style="5" customWidth="1"/>
    <col min="9994" max="9994" width="27.75" style="5" customWidth="1"/>
    <col min="9995" max="9995" width="18.5" style="5" customWidth="1"/>
    <col min="9996" max="9996" width="23.625" style="5" customWidth="1"/>
    <col min="9997" max="10245" width="9" style="5"/>
    <col min="10246" max="10247" width="4.75" style="5" customWidth="1"/>
    <col min="10248" max="10248" width="3.125" style="5" customWidth="1"/>
    <col min="10249" max="10249" width="15.625" style="5" customWidth="1"/>
    <col min="10250" max="10250" width="27.75" style="5" customWidth="1"/>
    <col min="10251" max="10251" width="18.5" style="5" customWidth="1"/>
    <col min="10252" max="10252" width="23.625" style="5" customWidth="1"/>
    <col min="10253" max="10501" width="9" style="5"/>
    <col min="10502" max="10503" width="4.75" style="5" customWidth="1"/>
    <col min="10504" max="10504" width="3.125" style="5" customWidth="1"/>
    <col min="10505" max="10505" width="15.625" style="5" customWidth="1"/>
    <col min="10506" max="10506" width="27.75" style="5" customWidth="1"/>
    <col min="10507" max="10507" width="18.5" style="5" customWidth="1"/>
    <col min="10508" max="10508" width="23.625" style="5" customWidth="1"/>
    <col min="10509" max="10757" width="9" style="5"/>
    <col min="10758" max="10759" width="4.75" style="5" customWidth="1"/>
    <col min="10760" max="10760" width="3.125" style="5" customWidth="1"/>
    <col min="10761" max="10761" width="15.625" style="5" customWidth="1"/>
    <col min="10762" max="10762" width="27.75" style="5" customWidth="1"/>
    <col min="10763" max="10763" width="18.5" style="5" customWidth="1"/>
    <col min="10764" max="10764" width="23.625" style="5" customWidth="1"/>
    <col min="10765" max="11013" width="9" style="5"/>
    <col min="11014" max="11015" width="4.75" style="5" customWidth="1"/>
    <col min="11016" max="11016" width="3.125" style="5" customWidth="1"/>
    <col min="11017" max="11017" width="15.625" style="5" customWidth="1"/>
    <col min="11018" max="11018" width="27.75" style="5" customWidth="1"/>
    <col min="11019" max="11019" width="18.5" style="5" customWidth="1"/>
    <col min="11020" max="11020" width="23.625" style="5" customWidth="1"/>
    <col min="11021" max="11269" width="9" style="5"/>
    <col min="11270" max="11271" width="4.75" style="5" customWidth="1"/>
    <col min="11272" max="11272" width="3.125" style="5" customWidth="1"/>
    <col min="11273" max="11273" width="15.625" style="5" customWidth="1"/>
    <col min="11274" max="11274" width="27.75" style="5" customWidth="1"/>
    <col min="11275" max="11275" width="18.5" style="5" customWidth="1"/>
    <col min="11276" max="11276" width="23.625" style="5" customWidth="1"/>
    <col min="11277" max="11525" width="9" style="5"/>
    <col min="11526" max="11527" width="4.75" style="5" customWidth="1"/>
    <col min="11528" max="11528" width="3.125" style="5" customWidth="1"/>
    <col min="11529" max="11529" width="15.625" style="5" customWidth="1"/>
    <col min="11530" max="11530" width="27.75" style="5" customWidth="1"/>
    <col min="11531" max="11531" width="18.5" style="5" customWidth="1"/>
    <col min="11532" max="11532" width="23.625" style="5" customWidth="1"/>
    <col min="11533" max="11781" width="9" style="5"/>
    <col min="11782" max="11783" width="4.75" style="5" customWidth="1"/>
    <col min="11784" max="11784" width="3.125" style="5" customWidth="1"/>
    <col min="11785" max="11785" width="15.625" style="5" customWidth="1"/>
    <col min="11786" max="11786" width="27.75" style="5" customWidth="1"/>
    <col min="11787" max="11787" width="18.5" style="5" customWidth="1"/>
    <col min="11788" max="11788" width="23.625" style="5" customWidth="1"/>
    <col min="11789" max="12037" width="9" style="5"/>
    <col min="12038" max="12039" width="4.75" style="5" customWidth="1"/>
    <col min="12040" max="12040" width="3.125" style="5" customWidth="1"/>
    <col min="12041" max="12041" width="15.625" style="5" customWidth="1"/>
    <col min="12042" max="12042" width="27.75" style="5" customWidth="1"/>
    <col min="12043" max="12043" width="18.5" style="5" customWidth="1"/>
    <col min="12044" max="12044" width="23.625" style="5" customWidth="1"/>
    <col min="12045" max="12293" width="9" style="5"/>
    <col min="12294" max="12295" width="4.75" style="5" customWidth="1"/>
    <col min="12296" max="12296" width="3.125" style="5" customWidth="1"/>
    <col min="12297" max="12297" width="15.625" style="5" customWidth="1"/>
    <col min="12298" max="12298" width="27.75" style="5" customWidth="1"/>
    <col min="12299" max="12299" width="18.5" style="5" customWidth="1"/>
    <col min="12300" max="12300" width="23.625" style="5" customWidth="1"/>
    <col min="12301" max="12549" width="9" style="5"/>
    <col min="12550" max="12551" width="4.75" style="5" customWidth="1"/>
    <col min="12552" max="12552" width="3.125" style="5" customWidth="1"/>
    <col min="12553" max="12553" width="15.625" style="5" customWidth="1"/>
    <col min="12554" max="12554" width="27.75" style="5" customWidth="1"/>
    <col min="12555" max="12555" width="18.5" style="5" customWidth="1"/>
    <col min="12556" max="12556" width="23.625" style="5" customWidth="1"/>
    <col min="12557" max="12805" width="9" style="5"/>
    <col min="12806" max="12807" width="4.75" style="5" customWidth="1"/>
    <col min="12808" max="12808" width="3.125" style="5" customWidth="1"/>
    <col min="12809" max="12809" width="15.625" style="5" customWidth="1"/>
    <col min="12810" max="12810" width="27.75" style="5" customWidth="1"/>
    <col min="12811" max="12811" width="18.5" style="5" customWidth="1"/>
    <col min="12812" max="12812" width="23.625" style="5" customWidth="1"/>
    <col min="12813" max="13061" width="9" style="5"/>
    <col min="13062" max="13063" width="4.75" style="5" customWidth="1"/>
    <col min="13064" max="13064" width="3.125" style="5" customWidth="1"/>
    <col min="13065" max="13065" width="15.625" style="5" customWidth="1"/>
    <col min="13066" max="13066" width="27.75" style="5" customWidth="1"/>
    <col min="13067" max="13067" width="18.5" style="5" customWidth="1"/>
    <col min="13068" max="13068" width="23.625" style="5" customWidth="1"/>
    <col min="13069" max="13317" width="9" style="5"/>
    <col min="13318" max="13319" width="4.75" style="5" customWidth="1"/>
    <col min="13320" max="13320" width="3.125" style="5" customWidth="1"/>
    <col min="13321" max="13321" width="15.625" style="5" customWidth="1"/>
    <col min="13322" max="13322" width="27.75" style="5" customWidth="1"/>
    <col min="13323" max="13323" width="18.5" style="5" customWidth="1"/>
    <col min="13324" max="13324" width="23.625" style="5" customWidth="1"/>
    <col min="13325" max="13573" width="9" style="5"/>
    <col min="13574" max="13575" width="4.75" style="5" customWidth="1"/>
    <col min="13576" max="13576" width="3.125" style="5" customWidth="1"/>
    <col min="13577" max="13577" width="15.625" style="5" customWidth="1"/>
    <col min="13578" max="13578" width="27.75" style="5" customWidth="1"/>
    <col min="13579" max="13579" width="18.5" style="5" customWidth="1"/>
    <col min="13580" max="13580" width="23.625" style="5" customWidth="1"/>
    <col min="13581" max="13829" width="9" style="5"/>
    <col min="13830" max="13831" width="4.75" style="5" customWidth="1"/>
    <col min="13832" max="13832" width="3.125" style="5" customWidth="1"/>
    <col min="13833" max="13833" width="15.625" style="5" customWidth="1"/>
    <col min="13834" max="13834" width="27.75" style="5" customWidth="1"/>
    <col min="13835" max="13835" width="18.5" style="5" customWidth="1"/>
    <col min="13836" max="13836" width="23.625" style="5" customWidth="1"/>
    <col min="13837" max="14085" width="9" style="5"/>
    <col min="14086" max="14087" width="4.75" style="5" customWidth="1"/>
    <col min="14088" max="14088" width="3.125" style="5" customWidth="1"/>
    <col min="14089" max="14089" width="15.625" style="5" customWidth="1"/>
    <col min="14090" max="14090" width="27.75" style="5" customWidth="1"/>
    <col min="14091" max="14091" width="18.5" style="5" customWidth="1"/>
    <col min="14092" max="14092" width="23.625" style="5" customWidth="1"/>
    <col min="14093" max="14341" width="9" style="5"/>
    <col min="14342" max="14343" width="4.75" style="5" customWidth="1"/>
    <col min="14344" max="14344" width="3.125" style="5" customWidth="1"/>
    <col min="14345" max="14345" width="15.625" style="5" customWidth="1"/>
    <col min="14346" max="14346" width="27.75" style="5" customWidth="1"/>
    <col min="14347" max="14347" width="18.5" style="5" customWidth="1"/>
    <col min="14348" max="14348" width="23.625" style="5" customWidth="1"/>
    <col min="14349" max="14597" width="9" style="5"/>
    <col min="14598" max="14599" width="4.75" style="5" customWidth="1"/>
    <col min="14600" max="14600" width="3.125" style="5" customWidth="1"/>
    <col min="14601" max="14601" width="15.625" style="5" customWidth="1"/>
    <col min="14602" max="14602" width="27.75" style="5" customWidth="1"/>
    <col min="14603" max="14603" width="18.5" style="5" customWidth="1"/>
    <col min="14604" max="14604" width="23.625" style="5" customWidth="1"/>
    <col min="14605" max="14853" width="9" style="5"/>
    <col min="14854" max="14855" width="4.75" style="5" customWidth="1"/>
    <col min="14856" max="14856" width="3.125" style="5" customWidth="1"/>
    <col min="14857" max="14857" width="15.625" style="5" customWidth="1"/>
    <col min="14858" max="14858" width="27.75" style="5" customWidth="1"/>
    <col min="14859" max="14859" width="18.5" style="5" customWidth="1"/>
    <col min="14860" max="14860" width="23.625" style="5" customWidth="1"/>
    <col min="14861" max="15109" width="9" style="5"/>
    <col min="15110" max="15111" width="4.75" style="5" customWidth="1"/>
    <col min="15112" max="15112" width="3.125" style="5" customWidth="1"/>
    <col min="15113" max="15113" width="15.625" style="5" customWidth="1"/>
    <col min="15114" max="15114" width="27.75" style="5" customWidth="1"/>
    <col min="15115" max="15115" width="18.5" style="5" customWidth="1"/>
    <col min="15116" max="15116" width="23.625" style="5" customWidth="1"/>
    <col min="15117" max="15365" width="9" style="5"/>
    <col min="15366" max="15367" width="4.75" style="5" customWidth="1"/>
    <col min="15368" max="15368" width="3.125" style="5" customWidth="1"/>
    <col min="15369" max="15369" width="15.625" style="5" customWidth="1"/>
    <col min="15370" max="15370" width="27.75" style="5" customWidth="1"/>
    <col min="15371" max="15371" width="18.5" style="5" customWidth="1"/>
    <col min="15372" max="15372" width="23.625" style="5" customWidth="1"/>
    <col min="15373" max="15621" width="9" style="5"/>
    <col min="15622" max="15623" width="4.75" style="5" customWidth="1"/>
    <col min="15624" max="15624" width="3.125" style="5" customWidth="1"/>
    <col min="15625" max="15625" width="15.625" style="5" customWidth="1"/>
    <col min="15626" max="15626" width="27.75" style="5" customWidth="1"/>
    <col min="15627" max="15627" width="18.5" style="5" customWidth="1"/>
    <col min="15628" max="15628" width="23.625" style="5" customWidth="1"/>
    <col min="15629" max="15877" width="9" style="5"/>
    <col min="15878" max="15879" width="4.75" style="5" customWidth="1"/>
    <col min="15880" max="15880" width="3.125" style="5" customWidth="1"/>
    <col min="15881" max="15881" width="15.625" style="5" customWidth="1"/>
    <col min="15882" max="15882" width="27.75" style="5" customWidth="1"/>
    <col min="15883" max="15883" width="18.5" style="5" customWidth="1"/>
    <col min="15884" max="15884" width="23.625" style="5" customWidth="1"/>
    <col min="15885" max="16133" width="9" style="5"/>
    <col min="16134" max="16135" width="4.75" style="5" customWidth="1"/>
    <col min="16136" max="16136" width="3.125" style="5" customWidth="1"/>
    <col min="16137" max="16137" width="15.625" style="5" customWidth="1"/>
    <col min="16138" max="16138" width="27.75" style="5" customWidth="1"/>
    <col min="16139" max="16139" width="18.5" style="5" customWidth="1"/>
    <col min="16140" max="16140" width="23.625" style="5" customWidth="1"/>
    <col min="16141" max="16384" width="9" style="5"/>
  </cols>
  <sheetData>
    <row r="1" ht="30" customHeight="1" spans="1:12">
      <c r="A1" s="6" t="s">
        <v>493</v>
      </c>
      <c r="B1" s="6"/>
      <c r="C1" s="6"/>
      <c r="D1" s="6"/>
      <c r="E1" s="6"/>
      <c r="F1" s="6"/>
      <c r="G1" s="6"/>
      <c r="H1" s="6"/>
      <c r="I1" s="6"/>
      <c r="J1" s="6"/>
      <c r="K1" s="6"/>
      <c r="L1" s="6"/>
    </row>
    <row r="2" s="1" customFormat="1" ht="36.95" customHeight="1" spans="1:13">
      <c r="A2" s="7" t="s">
        <v>5</v>
      </c>
      <c r="B2" s="8" t="s">
        <v>91</v>
      </c>
      <c r="C2" s="8"/>
      <c r="D2" s="8"/>
      <c r="E2" s="9" t="s">
        <v>494</v>
      </c>
      <c r="F2" s="10" t="s">
        <v>495</v>
      </c>
      <c r="G2" s="10" t="s">
        <v>495</v>
      </c>
      <c r="H2" s="10" t="s">
        <v>496</v>
      </c>
      <c r="I2" s="10" t="s">
        <v>496</v>
      </c>
      <c r="J2" s="10" t="s">
        <v>497</v>
      </c>
      <c r="K2" s="10" t="s">
        <v>497</v>
      </c>
      <c r="L2" s="39" t="s">
        <v>10</v>
      </c>
      <c r="M2" s="40"/>
    </row>
    <row r="3" s="1" customFormat="1" ht="21.95" customHeight="1" spans="1:13">
      <c r="A3" s="11">
        <v>1</v>
      </c>
      <c r="B3" s="12" t="s">
        <v>101</v>
      </c>
      <c r="C3" s="13"/>
      <c r="D3" s="14"/>
      <c r="E3" s="10" t="s">
        <v>498</v>
      </c>
      <c r="F3" s="10" t="s">
        <v>499</v>
      </c>
      <c r="G3" s="10" t="s">
        <v>500</v>
      </c>
      <c r="H3" s="10" t="s">
        <v>501</v>
      </c>
      <c r="I3" s="10" t="s">
        <v>502</v>
      </c>
      <c r="J3" s="10" t="s">
        <v>503</v>
      </c>
      <c r="K3" s="10" t="s">
        <v>504</v>
      </c>
      <c r="L3" s="41"/>
      <c r="M3" s="40"/>
    </row>
    <row r="4" s="1" customFormat="1" ht="21.95" customHeight="1" spans="1:13">
      <c r="A4" s="11">
        <v>2</v>
      </c>
      <c r="B4" s="12"/>
      <c r="C4" s="13"/>
      <c r="D4" s="14"/>
      <c r="E4" s="10" t="s">
        <v>505</v>
      </c>
      <c r="F4" s="10" t="s">
        <v>506</v>
      </c>
      <c r="G4" s="10" t="s">
        <v>506</v>
      </c>
      <c r="H4" s="10" t="s">
        <v>506</v>
      </c>
      <c r="I4" s="10" t="s">
        <v>506</v>
      </c>
      <c r="J4" s="10" t="s">
        <v>506</v>
      </c>
      <c r="K4" s="10" t="s">
        <v>506</v>
      </c>
      <c r="L4" s="41"/>
      <c r="M4" s="40"/>
    </row>
    <row r="5" s="1" customFormat="1" ht="21.95" customHeight="1" spans="1:13">
      <c r="A5" s="11">
        <v>3</v>
      </c>
      <c r="B5" s="12"/>
      <c r="C5" s="13"/>
      <c r="D5" s="14"/>
      <c r="E5" s="10" t="s">
        <v>507</v>
      </c>
      <c r="F5" s="10" t="s">
        <v>508</v>
      </c>
      <c r="G5" s="10" t="s">
        <v>508</v>
      </c>
      <c r="H5" s="10" t="s">
        <v>508</v>
      </c>
      <c r="I5" s="10" t="s">
        <v>508</v>
      </c>
      <c r="J5" s="10" t="s">
        <v>508</v>
      </c>
      <c r="K5" s="10" t="s">
        <v>508</v>
      </c>
      <c r="L5" s="41"/>
      <c r="M5" s="40"/>
    </row>
    <row r="6" s="1" customFormat="1" ht="21.95" customHeight="1" spans="1:13">
      <c r="A6" s="11">
        <v>4</v>
      </c>
      <c r="B6" s="12"/>
      <c r="C6" s="13"/>
      <c r="D6" s="14"/>
      <c r="E6" s="15" t="s">
        <v>509</v>
      </c>
      <c r="F6" s="10">
        <v>2</v>
      </c>
      <c r="G6" s="10">
        <v>2</v>
      </c>
      <c r="H6" s="10">
        <v>2</v>
      </c>
      <c r="I6" s="10">
        <v>2</v>
      </c>
      <c r="J6" s="10">
        <v>2</v>
      </c>
      <c r="K6" s="10">
        <v>2</v>
      </c>
      <c r="L6" s="42"/>
      <c r="M6" s="40"/>
    </row>
    <row r="7" s="1" customFormat="1" ht="21.95" customHeight="1" spans="1:13">
      <c r="A7" s="11">
        <v>5</v>
      </c>
      <c r="B7" s="12"/>
      <c r="C7" s="13"/>
      <c r="D7" s="14"/>
      <c r="E7" s="15" t="s">
        <v>510</v>
      </c>
      <c r="F7" s="15">
        <v>0.5</v>
      </c>
      <c r="G7" s="15">
        <v>0.5</v>
      </c>
      <c r="H7" s="15">
        <v>0.5</v>
      </c>
      <c r="I7" s="15">
        <v>0.5</v>
      </c>
      <c r="J7" s="15">
        <v>0.5</v>
      </c>
      <c r="K7" s="15">
        <v>0.5</v>
      </c>
      <c r="L7" s="42"/>
      <c r="M7" s="40"/>
    </row>
    <row r="8" s="1" customFormat="1" ht="21.95" customHeight="1" spans="1:13">
      <c r="A8" s="11">
        <v>6</v>
      </c>
      <c r="B8" s="12"/>
      <c r="C8" s="13"/>
      <c r="D8" s="14"/>
      <c r="E8" s="15" t="s">
        <v>511</v>
      </c>
      <c r="F8" s="16">
        <v>2450</v>
      </c>
      <c r="G8" s="16">
        <v>1700</v>
      </c>
      <c r="H8" s="16">
        <v>5450</v>
      </c>
      <c r="I8" s="16">
        <v>5450</v>
      </c>
      <c r="J8" s="16">
        <v>5450</v>
      </c>
      <c r="K8" s="16">
        <v>5450</v>
      </c>
      <c r="L8" s="42"/>
      <c r="M8" s="40"/>
    </row>
    <row r="9" s="1" customFormat="1" ht="21.95" customHeight="1" spans="1:13">
      <c r="A9" s="11">
        <v>7</v>
      </c>
      <c r="B9" s="12"/>
      <c r="C9" s="13"/>
      <c r="D9" s="14"/>
      <c r="E9" s="17" t="s">
        <v>512</v>
      </c>
      <c r="F9" s="16">
        <v>1000</v>
      </c>
      <c r="G9" s="16">
        <v>1000</v>
      </c>
      <c r="H9" s="16">
        <v>1000</v>
      </c>
      <c r="I9" s="16">
        <v>1000</v>
      </c>
      <c r="J9" s="16">
        <v>1000</v>
      </c>
      <c r="K9" s="16">
        <v>1000</v>
      </c>
      <c r="L9" s="42"/>
      <c r="M9" s="40"/>
    </row>
    <row r="10" s="1" customFormat="1" ht="21.95" customHeight="1" spans="1:13">
      <c r="A10" s="11">
        <v>8</v>
      </c>
      <c r="B10" s="12"/>
      <c r="C10" s="13"/>
      <c r="D10" s="14"/>
      <c r="E10" s="17" t="s">
        <v>513</v>
      </c>
      <c r="F10" s="19"/>
      <c r="G10" s="19"/>
      <c r="H10" s="19"/>
      <c r="I10" s="19"/>
      <c r="J10" s="19"/>
      <c r="K10" s="19"/>
      <c r="L10" s="43" t="s">
        <v>174</v>
      </c>
      <c r="M10" s="40"/>
    </row>
    <row r="11" s="1" customFormat="1" ht="21.95" customHeight="1" spans="1:13">
      <c r="A11" s="11">
        <v>9</v>
      </c>
      <c r="B11" s="12"/>
      <c r="C11" s="13"/>
      <c r="D11" s="14"/>
      <c r="E11" s="17" t="s">
        <v>514</v>
      </c>
      <c r="F11" s="20" t="s">
        <v>515</v>
      </c>
      <c r="G11" s="20" t="s">
        <v>515</v>
      </c>
      <c r="H11" s="20" t="s">
        <v>515</v>
      </c>
      <c r="I11" s="20" t="s">
        <v>515</v>
      </c>
      <c r="J11" s="20" t="s">
        <v>515</v>
      </c>
      <c r="K11" s="20" t="s">
        <v>515</v>
      </c>
      <c r="L11" s="42"/>
      <c r="M11" s="40"/>
    </row>
    <row r="12" s="1" customFormat="1" ht="21.95" customHeight="1" spans="1:13">
      <c r="A12" s="11">
        <v>10</v>
      </c>
      <c r="B12" s="12"/>
      <c r="C12" s="13"/>
      <c r="D12" s="14"/>
      <c r="E12" s="17" t="s">
        <v>516</v>
      </c>
      <c r="F12" s="16">
        <v>2</v>
      </c>
      <c r="G12" s="16">
        <v>2</v>
      </c>
      <c r="H12" s="16">
        <v>2</v>
      </c>
      <c r="I12" s="16">
        <v>2</v>
      </c>
      <c r="J12" s="16">
        <v>2</v>
      </c>
      <c r="K12" s="16">
        <v>2</v>
      </c>
      <c r="L12" s="42"/>
      <c r="M12" s="40"/>
    </row>
    <row r="13" s="1" customFormat="1" ht="21.95" customHeight="1" spans="1:13">
      <c r="A13" s="11">
        <v>11</v>
      </c>
      <c r="B13" s="21" t="s">
        <v>173</v>
      </c>
      <c r="C13" s="21"/>
      <c r="D13" s="21"/>
      <c r="E13" s="15" t="s">
        <v>173</v>
      </c>
      <c r="F13" s="23"/>
      <c r="G13" s="23"/>
      <c r="H13" s="23"/>
      <c r="I13" s="23"/>
      <c r="J13" s="23"/>
      <c r="K13" s="23"/>
      <c r="L13" s="43" t="s">
        <v>174</v>
      </c>
      <c r="M13" s="40"/>
    </row>
    <row r="14" s="1" customFormat="1" ht="26.1" customHeight="1" spans="1:13">
      <c r="A14" s="11">
        <v>12</v>
      </c>
      <c r="B14" s="46" t="s">
        <v>175</v>
      </c>
      <c r="C14" s="15" t="s">
        <v>517</v>
      </c>
      <c r="D14" s="15"/>
      <c r="E14" s="47" t="s">
        <v>177</v>
      </c>
      <c r="F14" s="48"/>
      <c r="G14" s="48"/>
      <c r="H14" s="48"/>
      <c r="I14" s="48"/>
      <c r="J14" s="48"/>
      <c r="K14" s="48"/>
      <c r="L14" s="43" t="s">
        <v>174</v>
      </c>
      <c r="M14" s="40"/>
    </row>
    <row r="15" s="1" customFormat="1" ht="26.1" customHeight="1" spans="1:13">
      <c r="A15" s="11">
        <v>13</v>
      </c>
      <c r="B15" s="24"/>
      <c r="C15" s="49" t="s">
        <v>178</v>
      </c>
      <c r="D15" s="49"/>
      <c r="E15" s="49" t="s">
        <v>179</v>
      </c>
      <c r="F15" s="48"/>
      <c r="G15" s="48"/>
      <c r="H15" s="48"/>
      <c r="I15" s="48"/>
      <c r="J15" s="48"/>
      <c r="K15" s="48"/>
      <c r="L15" s="43" t="s">
        <v>174</v>
      </c>
      <c r="M15" s="40"/>
    </row>
    <row r="16" s="1" customFormat="1" ht="21.95" customHeight="1" spans="1:13">
      <c r="A16" s="11">
        <v>14</v>
      </c>
      <c r="B16" s="24"/>
      <c r="C16" s="15" t="s">
        <v>180</v>
      </c>
      <c r="D16" s="15"/>
      <c r="E16" s="49" t="s">
        <v>181</v>
      </c>
      <c r="F16" s="50"/>
      <c r="G16" s="50"/>
      <c r="H16" s="50"/>
      <c r="I16" s="50"/>
      <c r="J16" s="50"/>
      <c r="K16" s="50"/>
      <c r="L16" s="43" t="s">
        <v>174</v>
      </c>
      <c r="M16" s="40"/>
    </row>
    <row r="17" s="1" customFormat="1" ht="21.95" customHeight="1" spans="1:13">
      <c r="A17" s="11">
        <v>15</v>
      </c>
      <c r="B17" s="24"/>
      <c r="C17" s="15" t="s">
        <v>182</v>
      </c>
      <c r="D17" s="15"/>
      <c r="E17" s="49" t="s">
        <v>183</v>
      </c>
      <c r="F17" s="50"/>
      <c r="G17" s="50"/>
      <c r="H17" s="50"/>
      <c r="I17" s="50"/>
      <c r="J17" s="50"/>
      <c r="K17" s="50"/>
      <c r="L17" s="43" t="s">
        <v>174</v>
      </c>
      <c r="M17" s="40"/>
    </row>
    <row r="18" s="1" customFormat="1" ht="21.95" customHeight="1" spans="1:13">
      <c r="A18" s="11">
        <v>16</v>
      </c>
      <c r="B18" s="24"/>
      <c r="C18" s="27" t="s">
        <v>184</v>
      </c>
      <c r="D18" s="28"/>
      <c r="E18" s="51" t="s">
        <v>185</v>
      </c>
      <c r="F18" s="52">
        <f>F14+F16</f>
        <v>0</v>
      </c>
      <c r="G18" s="52">
        <f>G14+G16</f>
        <v>0</v>
      </c>
      <c r="H18" s="52">
        <f t="shared" ref="H18:K18" si="0">H14+H16</f>
        <v>0</v>
      </c>
      <c r="I18" s="52">
        <f t="shared" si="0"/>
        <v>0</v>
      </c>
      <c r="J18" s="52">
        <f t="shared" si="0"/>
        <v>0</v>
      </c>
      <c r="K18" s="52">
        <f t="shared" si="0"/>
        <v>0</v>
      </c>
      <c r="L18" s="59"/>
      <c r="M18" s="40"/>
    </row>
    <row r="19" s="1" customFormat="1" ht="21.95" customHeight="1" spans="1:13">
      <c r="A19" s="11">
        <v>17</v>
      </c>
      <c r="B19" s="24"/>
      <c r="C19" s="53"/>
      <c r="D19" s="54"/>
      <c r="E19" s="51" t="s">
        <v>179</v>
      </c>
      <c r="F19" s="52">
        <f>F15</f>
        <v>0</v>
      </c>
      <c r="G19" s="52">
        <f>G15</f>
        <v>0</v>
      </c>
      <c r="H19" s="52">
        <f t="shared" ref="H19:K19" si="1">H15</f>
        <v>0</v>
      </c>
      <c r="I19" s="52">
        <f t="shared" si="1"/>
        <v>0</v>
      </c>
      <c r="J19" s="52">
        <f t="shared" si="1"/>
        <v>0</v>
      </c>
      <c r="K19" s="52">
        <f t="shared" si="1"/>
        <v>0</v>
      </c>
      <c r="L19" s="59"/>
      <c r="M19" s="40"/>
    </row>
    <row r="20" s="1" customFormat="1" ht="21.95" customHeight="1" spans="1:13">
      <c r="A20" s="11">
        <v>18</v>
      </c>
      <c r="B20" s="24"/>
      <c r="C20" s="53"/>
      <c r="D20" s="54"/>
      <c r="E20" s="55" t="s">
        <v>186</v>
      </c>
      <c r="F20" s="52">
        <f>F17</f>
        <v>0</v>
      </c>
      <c r="G20" s="52">
        <f>G17</f>
        <v>0</v>
      </c>
      <c r="H20" s="52">
        <f t="shared" ref="H20:K20" si="2">H17</f>
        <v>0</v>
      </c>
      <c r="I20" s="52">
        <f t="shared" si="2"/>
        <v>0</v>
      </c>
      <c r="J20" s="52">
        <f t="shared" si="2"/>
        <v>0</v>
      </c>
      <c r="K20" s="52">
        <f t="shared" si="2"/>
        <v>0</v>
      </c>
      <c r="L20" s="59"/>
      <c r="M20" s="40"/>
    </row>
    <row r="21" s="1" customFormat="1" ht="21.95" customHeight="1" spans="1:13">
      <c r="A21" s="11">
        <v>19</v>
      </c>
      <c r="B21" s="24"/>
      <c r="C21" s="31"/>
      <c r="D21" s="32"/>
      <c r="E21" s="56" t="s">
        <v>187</v>
      </c>
      <c r="F21" s="34">
        <f>SUM(F18:F20)</f>
        <v>0</v>
      </c>
      <c r="G21" s="34">
        <f>SUM(G18:G20)</f>
        <v>0</v>
      </c>
      <c r="H21" s="34">
        <f t="shared" ref="H21:K21" si="3">SUM(H18:H20)</f>
        <v>0</v>
      </c>
      <c r="I21" s="34">
        <f t="shared" si="3"/>
        <v>0</v>
      </c>
      <c r="J21" s="34">
        <f t="shared" si="3"/>
        <v>0</v>
      </c>
      <c r="K21" s="34">
        <f t="shared" si="3"/>
        <v>0</v>
      </c>
      <c r="L21" s="56"/>
      <c r="M21" s="40"/>
    </row>
    <row r="22" s="1" customFormat="1" ht="21.95" customHeight="1" spans="1:13">
      <c r="A22" s="11">
        <v>20</v>
      </c>
      <c r="B22" s="24"/>
      <c r="C22" s="27" t="s">
        <v>188</v>
      </c>
      <c r="D22" s="28"/>
      <c r="E22" s="57" t="s">
        <v>189</v>
      </c>
      <c r="F22" s="58">
        <f>F18*F6</f>
        <v>0</v>
      </c>
      <c r="G22" s="58">
        <f>G18*G6</f>
        <v>0</v>
      </c>
      <c r="H22" s="58">
        <f t="shared" ref="H22:K22" si="4">H18*H6</f>
        <v>0</v>
      </c>
      <c r="I22" s="58">
        <f t="shared" si="4"/>
        <v>0</v>
      </c>
      <c r="J22" s="58">
        <f t="shared" si="4"/>
        <v>0</v>
      </c>
      <c r="K22" s="58">
        <f t="shared" si="4"/>
        <v>0</v>
      </c>
      <c r="L22" s="60"/>
      <c r="M22" s="40"/>
    </row>
    <row r="23" s="1" customFormat="1" ht="21.95" customHeight="1" spans="1:13">
      <c r="A23" s="11">
        <v>21</v>
      </c>
      <c r="B23" s="24"/>
      <c r="C23" s="53"/>
      <c r="D23" s="54"/>
      <c r="E23" s="57" t="s">
        <v>190</v>
      </c>
      <c r="F23" s="58">
        <f>F6*F19</f>
        <v>0</v>
      </c>
      <c r="G23" s="58">
        <f>G6*G19</f>
        <v>0</v>
      </c>
      <c r="H23" s="58">
        <f t="shared" ref="H23:K23" si="5">H6*H19</f>
        <v>0</v>
      </c>
      <c r="I23" s="58">
        <f t="shared" si="5"/>
        <v>0</v>
      </c>
      <c r="J23" s="58">
        <f t="shared" si="5"/>
        <v>0</v>
      </c>
      <c r="K23" s="58">
        <f t="shared" si="5"/>
        <v>0</v>
      </c>
      <c r="L23" s="60"/>
      <c r="M23" s="40"/>
    </row>
    <row r="24" s="1" customFormat="1" ht="21.95" customHeight="1" spans="1:13">
      <c r="A24" s="11">
        <v>22</v>
      </c>
      <c r="B24" s="24"/>
      <c r="C24" s="53"/>
      <c r="D24" s="54"/>
      <c r="E24" s="57" t="s">
        <v>191</v>
      </c>
      <c r="F24" s="58">
        <f>F20*F6</f>
        <v>0</v>
      </c>
      <c r="G24" s="58">
        <f>G20*G6</f>
        <v>0</v>
      </c>
      <c r="H24" s="58">
        <f t="shared" ref="H24:K24" si="6">H20*H6</f>
        <v>0</v>
      </c>
      <c r="I24" s="58">
        <f t="shared" si="6"/>
        <v>0</v>
      </c>
      <c r="J24" s="58">
        <f t="shared" si="6"/>
        <v>0</v>
      </c>
      <c r="K24" s="58">
        <f t="shared" si="6"/>
        <v>0</v>
      </c>
      <c r="L24" s="60"/>
      <c r="M24" s="40"/>
    </row>
    <row r="25" s="1" customFormat="1" ht="21.95" customHeight="1" spans="1:13">
      <c r="A25" s="11">
        <v>23</v>
      </c>
      <c r="B25" s="24"/>
      <c r="C25" s="53"/>
      <c r="D25" s="54"/>
      <c r="E25" s="33" t="s">
        <v>187</v>
      </c>
      <c r="F25" s="34">
        <f>SUM(F22:F24)</f>
        <v>0</v>
      </c>
      <c r="G25" s="34">
        <f>SUM(G22:G24)</f>
        <v>0</v>
      </c>
      <c r="H25" s="34">
        <f t="shared" ref="H25:K25" si="7">SUM(H22:H24)</f>
        <v>0</v>
      </c>
      <c r="I25" s="34">
        <f t="shared" si="7"/>
        <v>0</v>
      </c>
      <c r="J25" s="34">
        <f t="shared" si="7"/>
        <v>0</v>
      </c>
      <c r="K25" s="34">
        <f t="shared" si="7"/>
        <v>0</v>
      </c>
      <c r="L25" s="45"/>
      <c r="M25" s="40"/>
    </row>
    <row r="26" s="1" customFormat="1" ht="21.95" customHeight="1" spans="1:13">
      <c r="A26" s="11">
        <v>24</v>
      </c>
      <c r="B26" s="24"/>
      <c r="C26" s="31"/>
      <c r="D26" s="32"/>
      <c r="E26" s="33" t="s">
        <v>192</v>
      </c>
      <c r="F26" s="34">
        <f>SUM(F25:K25)</f>
        <v>0</v>
      </c>
      <c r="G26" s="35"/>
      <c r="H26" s="35"/>
      <c r="I26" s="35"/>
      <c r="J26" s="35"/>
      <c r="K26" s="35"/>
      <c r="L26" s="45"/>
      <c r="M26" s="40"/>
    </row>
    <row r="27" s="1" customFormat="1" ht="42" customHeight="1" spans="1:13">
      <c r="A27" s="11">
        <v>25</v>
      </c>
      <c r="B27" s="36"/>
      <c r="C27" s="31" t="s">
        <v>518</v>
      </c>
      <c r="D27" s="32"/>
      <c r="E27" s="37" t="s">
        <v>519</v>
      </c>
      <c r="F27" s="38"/>
      <c r="G27" s="38"/>
      <c r="H27" s="38"/>
      <c r="I27" s="38"/>
      <c r="J27" s="38"/>
      <c r="K27" s="38"/>
      <c r="L27" s="43" t="s">
        <v>174</v>
      </c>
      <c r="M27" s="40"/>
    </row>
  </sheetData>
  <mergeCells count="13">
    <mergeCell ref="A1:L1"/>
    <mergeCell ref="B2:D2"/>
    <mergeCell ref="B13:D13"/>
    <mergeCell ref="C14:D14"/>
    <mergeCell ref="C15:D15"/>
    <mergeCell ref="C16:D16"/>
    <mergeCell ref="C17:D17"/>
    <mergeCell ref="F26:K26"/>
    <mergeCell ref="C27:D27"/>
    <mergeCell ref="B14:B27"/>
    <mergeCell ref="C18:D21"/>
    <mergeCell ref="C22:D26"/>
    <mergeCell ref="B3:D1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17" sqref="K17"/>
    </sheetView>
  </sheetViews>
  <sheetFormatPr defaultColWidth="9" defaultRowHeight="14.25"/>
  <cols>
    <col min="1" max="2" width="4.75" style="2" customWidth="1"/>
    <col min="3" max="3" width="5.25" style="3" customWidth="1"/>
    <col min="4" max="4" width="14.25" style="2" customWidth="1"/>
    <col min="5" max="5" width="23" style="2" customWidth="1"/>
    <col min="6" max="11" width="20" style="2" customWidth="1"/>
    <col min="12" max="12" width="14" style="2" customWidth="1"/>
    <col min="13" max="13" width="9" style="4"/>
    <col min="14" max="261" width="9" style="5"/>
    <col min="262" max="263" width="4.75" style="5" customWidth="1"/>
    <col min="264" max="264" width="3.125" style="5" customWidth="1"/>
    <col min="265" max="265" width="15.625" style="5" customWidth="1"/>
    <col min="266" max="266" width="27.75" style="5" customWidth="1"/>
    <col min="267" max="267" width="18.5" style="5" customWidth="1"/>
    <col min="268" max="268" width="23.625" style="5" customWidth="1"/>
    <col min="269" max="517" width="9" style="5"/>
    <col min="518" max="519" width="4.75" style="5" customWidth="1"/>
    <col min="520" max="520" width="3.125" style="5" customWidth="1"/>
    <col min="521" max="521" width="15.625" style="5" customWidth="1"/>
    <col min="522" max="522" width="27.75" style="5" customWidth="1"/>
    <col min="523" max="523" width="18.5" style="5" customWidth="1"/>
    <col min="524" max="524" width="23.625" style="5" customWidth="1"/>
    <col min="525" max="773" width="9" style="5"/>
    <col min="774" max="775" width="4.75" style="5" customWidth="1"/>
    <col min="776" max="776" width="3.125" style="5" customWidth="1"/>
    <col min="777" max="777" width="15.625" style="5" customWidth="1"/>
    <col min="778" max="778" width="27.75" style="5" customWidth="1"/>
    <col min="779" max="779" width="18.5" style="5" customWidth="1"/>
    <col min="780" max="780" width="23.625" style="5" customWidth="1"/>
    <col min="781" max="1029" width="9" style="5"/>
    <col min="1030" max="1031" width="4.75" style="5" customWidth="1"/>
    <col min="1032" max="1032" width="3.125" style="5" customWidth="1"/>
    <col min="1033" max="1033" width="15.625" style="5" customWidth="1"/>
    <col min="1034" max="1034" width="27.75" style="5" customWidth="1"/>
    <col min="1035" max="1035" width="18.5" style="5" customWidth="1"/>
    <col min="1036" max="1036" width="23.625" style="5" customWidth="1"/>
    <col min="1037" max="1285" width="9" style="5"/>
    <col min="1286" max="1287" width="4.75" style="5" customWidth="1"/>
    <col min="1288" max="1288" width="3.125" style="5" customWidth="1"/>
    <col min="1289" max="1289" width="15.625" style="5" customWidth="1"/>
    <col min="1290" max="1290" width="27.75" style="5" customWidth="1"/>
    <col min="1291" max="1291" width="18.5" style="5" customWidth="1"/>
    <col min="1292" max="1292" width="23.625" style="5" customWidth="1"/>
    <col min="1293" max="1541" width="9" style="5"/>
    <col min="1542" max="1543" width="4.75" style="5" customWidth="1"/>
    <col min="1544" max="1544" width="3.125" style="5" customWidth="1"/>
    <col min="1545" max="1545" width="15.625" style="5" customWidth="1"/>
    <col min="1546" max="1546" width="27.75" style="5" customWidth="1"/>
    <col min="1547" max="1547" width="18.5" style="5" customWidth="1"/>
    <col min="1548" max="1548" width="23.625" style="5" customWidth="1"/>
    <col min="1549" max="1797" width="9" style="5"/>
    <col min="1798" max="1799" width="4.75" style="5" customWidth="1"/>
    <col min="1800" max="1800" width="3.125" style="5" customWidth="1"/>
    <col min="1801" max="1801" width="15.625" style="5" customWidth="1"/>
    <col min="1802" max="1802" width="27.75" style="5" customWidth="1"/>
    <col min="1803" max="1803" width="18.5" style="5" customWidth="1"/>
    <col min="1804" max="1804" width="23.625" style="5" customWidth="1"/>
    <col min="1805" max="2053" width="9" style="5"/>
    <col min="2054" max="2055" width="4.75" style="5" customWidth="1"/>
    <col min="2056" max="2056" width="3.125" style="5" customWidth="1"/>
    <col min="2057" max="2057" width="15.625" style="5" customWidth="1"/>
    <col min="2058" max="2058" width="27.75" style="5" customWidth="1"/>
    <col min="2059" max="2059" width="18.5" style="5" customWidth="1"/>
    <col min="2060" max="2060" width="23.625" style="5" customWidth="1"/>
    <col min="2061" max="2309" width="9" style="5"/>
    <col min="2310" max="2311" width="4.75" style="5" customWidth="1"/>
    <col min="2312" max="2312" width="3.125" style="5" customWidth="1"/>
    <col min="2313" max="2313" width="15.625" style="5" customWidth="1"/>
    <col min="2314" max="2314" width="27.75" style="5" customWidth="1"/>
    <col min="2315" max="2315" width="18.5" style="5" customWidth="1"/>
    <col min="2316" max="2316" width="23.625" style="5" customWidth="1"/>
    <col min="2317" max="2565" width="9" style="5"/>
    <col min="2566" max="2567" width="4.75" style="5" customWidth="1"/>
    <col min="2568" max="2568" width="3.125" style="5" customWidth="1"/>
    <col min="2569" max="2569" width="15.625" style="5" customWidth="1"/>
    <col min="2570" max="2570" width="27.75" style="5" customWidth="1"/>
    <col min="2571" max="2571" width="18.5" style="5" customWidth="1"/>
    <col min="2572" max="2572" width="23.625" style="5" customWidth="1"/>
    <col min="2573" max="2821" width="9" style="5"/>
    <col min="2822" max="2823" width="4.75" style="5" customWidth="1"/>
    <col min="2824" max="2824" width="3.125" style="5" customWidth="1"/>
    <col min="2825" max="2825" width="15.625" style="5" customWidth="1"/>
    <col min="2826" max="2826" width="27.75" style="5" customWidth="1"/>
    <col min="2827" max="2827" width="18.5" style="5" customWidth="1"/>
    <col min="2828" max="2828" width="23.625" style="5" customWidth="1"/>
    <col min="2829" max="3077" width="9" style="5"/>
    <col min="3078" max="3079" width="4.75" style="5" customWidth="1"/>
    <col min="3080" max="3080" width="3.125" style="5" customWidth="1"/>
    <col min="3081" max="3081" width="15.625" style="5" customWidth="1"/>
    <col min="3082" max="3082" width="27.75" style="5" customWidth="1"/>
    <col min="3083" max="3083" width="18.5" style="5" customWidth="1"/>
    <col min="3084" max="3084" width="23.625" style="5" customWidth="1"/>
    <col min="3085" max="3333" width="9" style="5"/>
    <col min="3334" max="3335" width="4.75" style="5" customWidth="1"/>
    <col min="3336" max="3336" width="3.125" style="5" customWidth="1"/>
    <col min="3337" max="3337" width="15.625" style="5" customWidth="1"/>
    <col min="3338" max="3338" width="27.75" style="5" customWidth="1"/>
    <col min="3339" max="3339" width="18.5" style="5" customWidth="1"/>
    <col min="3340" max="3340" width="23.625" style="5" customWidth="1"/>
    <col min="3341" max="3589" width="9" style="5"/>
    <col min="3590" max="3591" width="4.75" style="5" customWidth="1"/>
    <col min="3592" max="3592" width="3.125" style="5" customWidth="1"/>
    <col min="3593" max="3593" width="15.625" style="5" customWidth="1"/>
    <col min="3594" max="3594" width="27.75" style="5" customWidth="1"/>
    <col min="3595" max="3595" width="18.5" style="5" customWidth="1"/>
    <col min="3596" max="3596" width="23.625" style="5" customWidth="1"/>
    <col min="3597" max="3845" width="9" style="5"/>
    <col min="3846" max="3847" width="4.75" style="5" customWidth="1"/>
    <col min="3848" max="3848" width="3.125" style="5" customWidth="1"/>
    <col min="3849" max="3849" width="15.625" style="5" customWidth="1"/>
    <col min="3850" max="3850" width="27.75" style="5" customWidth="1"/>
    <col min="3851" max="3851" width="18.5" style="5" customWidth="1"/>
    <col min="3852" max="3852" width="23.625" style="5" customWidth="1"/>
    <col min="3853" max="4101" width="9" style="5"/>
    <col min="4102" max="4103" width="4.75" style="5" customWidth="1"/>
    <col min="4104" max="4104" width="3.125" style="5" customWidth="1"/>
    <col min="4105" max="4105" width="15.625" style="5" customWidth="1"/>
    <col min="4106" max="4106" width="27.75" style="5" customWidth="1"/>
    <col min="4107" max="4107" width="18.5" style="5" customWidth="1"/>
    <col min="4108" max="4108" width="23.625" style="5" customWidth="1"/>
    <col min="4109" max="4357" width="9" style="5"/>
    <col min="4358" max="4359" width="4.75" style="5" customWidth="1"/>
    <col min="4360" max="4360" width="3.125" style="5" customWidth="1"/>
    <col min="4361" max="4361" width="15.625" style="5" customWidth="1"/>
    <col min="4362" max="4362" width="27.75" style="5" customWidth="1"/>
    <col min="4363" max="4363" width="18.5" style="5" customWidth="1"/>
    <col min="4364" max="4364" width="23.625" style="5" customWidth="1"/>
    <col min="4365" max="4613" width="9" style="5"/>
    <col min="4614" max="4615" width="4.75" style="5" customWidth="1"/>
    <col min="4616" max="4616" width="3.125" style="5" customWidth="1"/>
    <col min="4617" max="4617" width="15.625" style="5" customWidth="1"/>
    <col min="4618" max="4618" width="27.75" style="5" customWidth="1"/>
    <col min="4619" max="4619" width="18.5" style="5" customWidth="1"/>
    <col min="4620" max="4620" width="23.625" style="5" customWidth="1"/>
    <col min="4621" max="4869" width="9" style="5"/>
    <col min="4870" max="4871" width="4.75" style="5" customWidth="1"/>
    <col min="4872" max="4872" width="3.125" style="5" customWidth="1"/>
    <col min="4873" max="4873" width="15.625" style="5" customWidth="1"/>
    <col min="4874" max="4874" width="27.75" style="5" customWidth="1"/>
    <col min="4875" max="4875" width="18.5" style="5" customWidth="1"/>
    <col min="4876" max="4876" width="23.625" style="5" customWidth="1"/>
    <col min="4877" max="5125" width="9" style="5"/>
    <col min="5126" max="5127" width="4.75" style="5" customWidth="1"/>
    <col min="5128" max="5128" width="3.125" style="5" customWidth="1"/>
    <col min="5129" max="5129" width="15.625" style="5" customWidth="1"/>
    <col min="5130" max="5130" width="27.75" style="5" customWidth="1"/>
    <col min="5131" max="5131" width="18.5" style="5" customWidth="1"/>
    <col min="5132" max="5132" width="23.625" style="5" customWidth="1"/>
    <col min="5133" max="5381" width="9" style="5"/>
    <col min="5382" max="5383" width="4.75" style="5" customWidth="1"/>
    <col min="5384" max="5384" width="3.125" style="5" customWidth="1"/>
    <col min="5385" max="5385" width="15.625" style="5" customWidth="1"/>
    <col min="5386" max="5386" width="27.75" style="5" customWidth="1"/>
    <col min="5387" max="5387" width="18.5" style="5" customWidth="1"/>
    <col min="5388" max="5388" width="23.625" style="5" customWidth="1"/>
    <col min="5389" max="5637" width="9" style="5"/>
    <col min="5638" max="5639" width="4.75" style="5" customWidth="1"/>
    <col min="5640" max="5640" width="3.125" style="5" customWidth="1"/>
    <col min="5641" max="5641" width="15.625" style="5" customWidth="1"/>
    <col min="5642" max="5642" width="27.75" style="5" customWidth="1"/>
    <col min="5643" max="5643" width="18.5" style="5" customWidth="1"/>
    <col min="5644" max="5644" width="23.625" style="5" customWidth="1"/>
    <col min="5645" max="5893" width="9" style="5"/>
    <col min="5894" max="5895" width="4.75" style="5" customWidth="1"/>
    <col min="5896" max="5896" width="3.125" style="5" customWidth="1"/>
    <col min="5897" max="5897" width="15.625" style="5" customWidth="1"/>
    <col min="5898" max="5898" width="27.75" style="5" customWidth="1"/>
    <col min="5899" max="5899" width="18.5" style="5" customWidth="1"/>
    <col min="5900" max="5900" width="23.625" style="5" customWidth="1"/>
    <col min="5901" max="6149" width="9" style="5"/>
    <col min="6150" max="6151" width="4.75" style="5" customWidth="1"/>
    <col min="6152" max="6152" width="3.125" style="5" customWidth="1"/>
    <col min="6153" max="6153" width="15.625" style="5" customWidth="1"/>
    <col min="6154" max="6154" width="27.75" style="5" customWidth="1"/>
    <col min="6155" max="6155" width="18.5" style="5" customWidth="1"/>
    <col min="6156" max="6156" width="23.625" style="5" customWidth="1"/>
    <col min="6157" max="6405" width="9" style="5"/>
    <col min="6406" max="6407" width="4.75" style="5" customWidth="1"/>
    <col min="6408" max="6408" width="3.125" style="5" customWidth="1"/>
    <col min="6409" max="6409" width="15.625" style="5" customWidth="1"/>
    <col min="6410" max="6410" width="27.75" style="5" customWidth="1"/>
    <col min="6411" max="6411" width="18.5" style="5" customWidth="1"/>
    <col min="6412" max="6412" width="23.625" style="5" customWidth="1"/>
    <col min="6413" max="6661" width="9" style="5"/>
    <col min="6662" max="6663" width="4.75" style="5" customWidth="1"/>
    <col min="6664" max="6664" width="3.125" style="5" customWidth="1"/>
    <col min="6665" max="6665" width="15.625" style="5" customWidth="1"/>
    <col min="6666" max="6666" width="27.75" style="5" customWidth="1"/>
    <col min="6667" max="6667" width="18.5" style="5" customWidth="1"/>
    <col min="6668" max="6668" width="23.625" style="5" customWidth="1"/>
    <col min="6669" max="6917" width="9" style="5"/>
    <col min="6918" max="6919" width="4.75" style="5" customWidth="1"/>
    <col min="6920" max="6920" width="3.125" style="5" customWidth="1"/>
    <col min="6921" max="6921" width="15.625" style="5" customWidth="1"/>
    <col min="6922" max="6922" width="27.75" style="5" customWidth="1"/>
    <col min="6923" max="6923" width="18.5" style="5" customWidth="1"/>
    <col min="6924" max="6924" width="23.625" style="5" customWidth="1"/>
    <col min="6925" max="7173" width="9" style="5"/>
    <col min="7174" max="7175" width="4.75" style="5" customWidth="1"/>
    <col min="7176" max="7176" width="3.125" style="5" customWidth="1"/>
    <col min="7177" max="7177" width="15.625" style="5" customWidth="1"/>
    <col min="7178" max="7178" width="27.75" style="5" customWidth="1"/>
    <col min="7179" max="7179" width="18.5" style="5" customWidth="1"/>
    <col min="7180" max="7180" width="23.625" style="5" customWidth="1"/>
    <col min="7181" max="7429" width="9" style="5"/>
    <col min="7430" max="7431" width="4.75" style="5" customWidth="1"/>
    <col min="7432" max="7432" width="3.125" style="5" customWidth="1"/>
    <col min="7433" max="7433" width="15.625" style="5" customWidth="1"/>
    <col min="7434" max="7434" width="27.75" style="5" customWidth="1"/>
    <col min="7435" max="7435" width="18.5" style="5" customWidth="1"/>
    <col min="7436" max="7436" width="23.625" style="5" customWidth="1"/>
    <col min="7437" max="7685" width="9" style="5"/>
    <col min="7686" max="7687" width="4.75" style="5" customWidth="1"/>
    <col min="7688" max="7688" width="3.125" style="5" customWidth="1"/>
    <col min="7689" max="7689" width="15.625" style="5" customWidth="1"/>
    <col min="7690" max="7690" width="27.75" style="5" customWidth="1"/>
    <col min="7691" max="7691" width="18.5" style="5" customWidth="1"/>
    <col min="7692" max="7692" width="23.625" style="5" customWidth="1"/>
    <col min="7693" max="7941" width="9" style="5"/>
    <col min="7942" max="7943" width="4.75" style="5" customWidth="1"/>
    <col min="7944" max="7944" width="3.125" style="5" customWidth="1"/>
    <col min="7945" max="7945" width="15.625" style="5" customWidth="1"/>
    <col min="7946" max="7946" width="27.75" style="5" customWidth="1"/>
    <col min="7947" max="7947" width="18.5" style="5" customWidth="1"/>
    <col min="7948" max="7948" width="23.625" style="5" customWidth="1"/>
    <col min="7949" max="8197" width="9" style="5"/>
    <col min="8198" max="8199" width="4.75" style="5" customWidth="1"/>
    <col min="8200" max="8200" width="3.125" style="5" customWidth="1"/>
    <col min="8201" max="8201" width="15.625" style="5" customWidth="1"/>
    <col min="8202" max="8202" width="27.75" style="5" customWidth="1"/>
    <col min="8203" max="8203" width="18.5" style="5" customWidth="1"/>
    <col min="8204" max="8204" width="23.625" style="5" customWidth="1"/>
    <col min="8205" max="8453" width="9" style="5"/>
    <col min="8454" max="8455" width="4.75" style="5" customWidth="1"/>
    <col min="8456" max="8456" width="3.125" style="5" customWidth="1"/>
    <col min="8457" max="8457" width="15.625" style="5" customWidth="1"/>
    <col min="8458" max="8458" width="27.75" style="5" customWidth="1"/>
    <col min="8459" max="8459" width="18.5" style="5" customWidth="1"/>
    <col min="8460" max="8460" width="23.625" style="5" customWidth="1"/>
    <col min="8461" max="8709" width="9" style="5"/>
    <col min="8710" max="8711" width="4.75" style="5" customWidth="1"/>
    <col min="8712" max="8712" width="3.125" style="5" customWidth="1"/>
    <col min="8713" max="8713" width="15.625" style="5" customWidth="1"/>
    <col min="8714" max="8714" width="27.75" style="5" customWidth="1"/>
    <col min="8715" max="8715" width="18.5" style="5" customWidth="1"/>
    <col min="8716" max="8716" width="23.625" style="5" customWidth="1"/>
    <col min="8717" max="8965" width="9" style="5"/>
    <col min="8966" max="8967" width="4.75" style="5" customWidth="1"/>
    <col min="8968" max="8968" width="3.125" style="5" customWidth="1"/>
    <col min="8969" max="8969" width="15.625" style="5" customWidth="1"/>
    <col min="8970" max="8970" width="27.75" style="5" customWidth="1"/>
    <col min="8971" max="8971" width="18.5" style="5" customWidth="1"/>
    <col min="8972" max="8972" width="23.625" style="5" customWidth="1"/>
    <col min="8973" max="9221" width="9" style="5"/>
    <col min="9222" max="9223" width="4.75" style="5" customWidth="1"/>
    <col min="9224" max="9224" width="3.125" style="5" customWidth="1"/>
    <col min="9225" max="9225" width="15.625" style="5" customWidth="1"/>
    <col min="9226" max="9226" width="27.75" style="5" customWidth="1"/>
    <col min="9227" max="9227" width="18.5" style="5" customWidth="1"/>
    <col min="9228" max="9228" width="23.625" style="5" customWidth="1"/>
    <col min="9229" max="9477" width="9" style="5"/>
    <col min="9478" max="9479" width="4.75" style="5" customWidth="1"/>
    <col min="9480" max="9480" width="3.125" style="5" customWidth="1"/>
    <col min="9481" max="9481" width="15.625" style="5" customWidth="1"/>
    <col min="9482" max="9482" width="27.75" style="5" customWidth="1"/>
    <col min="9483" max="9483" width="18.5" style="5" customWidth="1"/>
    <col min="9484" max="9484" width="23.625" style="5" customWidth="1"/>
    <col min="9485" max="9733" width="9" style="5"/>
    <col min="9734" max="9735" width="4.75" style="5" customWidth="1"/>
    <col min="9736" max="9736" width="3.125" style="5" customWidth="1"/>
    <col min="9737" max="9737" width="15.625" style="5" customWidth="1"/>
    <col min="9738" max="9738" width="27.75" style="5" customWidth="1"/>
    <col min="9739" max="9739" width="18.5" style="5" customWidth="1"/>
    <col min="9740" max="9740" width="23.625" style="5" customWidth="1"/>
    <col min="9741" max="9989" width="9" style="5"/>
    <col min="9990" max="9991" width="4.75" style="5" customWidth="1"/>
    <col min="9992" max="9992" width="3.125" style="5" customWidth="1"/>
    <col min="9993" max="9993" width="15.625" style="5" customWidth="1"/>
    <col min="9994" max="9994" width="27.75" style="5" customWidth="1"/>
    <col min="9995" max="9995" width="18.5" style="5" customWidth="1"/>
    <col min="9996" max="9996" width="23.625" style="5" customWidth="1"/>
    <col min="9997" max="10245" width="9" style="5"/>
    <col min="10246" max="10247" width="4.75" style="5" customWidth="1"/>
    <col min="10248" max="10248" width="3.125" style="5" customWidth="1"/>
    <col min="10249" max="10249" width="15.625" style="5" customWidth="1"/>
    <col min="10250" max="10250" width="27.75" style="5" customWidth="1"/>
    <col min="10251" max="10251" width="18.5" style="5" customWidth="1"/>
    <col min="10252" max="10252" width="23.625" style="5" customWidth="1"/>
    <col min="10253" max="10501" width="9" style="5"/>
    <col min="10502" max="10503" width="4.75" style="5" customWidth="1"/>
    <col min="10504" max="10504" width="3.125" style="5" customWidth="1"/>
    <col min="10505" max="10505" width="15.625" style="5" customWidth="1"/>
    <col min="10506" max="10506" width="27.75" style="5" customWidth="1"/>
    <col min="10507" max="10507" width="18.5" style="5" customWidth="1"/>
    <col min="10508" max="10508" width="23.625" style="5" customWidth="1"/>
    <col min="10509" max="10757" width="9" style="5"/>
    <col min="10758" max="10759" width="4.75" style="5" customWidth="1"/>
    <col min="10760" max="10760" width="3.125" style="5" customWidth="1"/>
    <col min="10761" max="10761" width="15.625" style="5" customWidth="1"/>
    <col min="10762" max="10762" width="27.75" style="5" customWidth="1"/>
    <col min="10763" max="10763" width="18.5" style="5" customWidth="1"/>
    <col min="10764" max="10764" width="23.625" style="5" customWidth="1"/>
    <col min="10765" max="11013" width="9" style="5"/>
    <col min="11014" max="11015" width="4.75" style="5" customWidth="1"/>
    <col min="11016" max="11016" width="3.125" style="5" customWidth="1"/>
    <col min="11017" max="11017" width="15.625" style="5" customWidth="1"/>
    <col min="11018" max="11018" width="27.75" style="5" customWidth="1"/>
    <col min="11019" max="11019" width="18.5" style="5" customWidth="1"/>
    <col min="11020" max="11020" width="23.625" style="5" customWidth="1"/>
    <col min="11021" max="11269" width="9" style="5"/>
    <col min="11270" max="11271" width="4.75" style="5" customWidth="1"/>
    <col min="11272" max="11272" width="3.125" style="5" customWidth="1"/>
    <col min="11273" max="11273" width="15.625" style="5" customWidth="1"/>
    <col min="11274" max="11274" width="27.75" style="5" customWidth="1"/>
    <col min="11275" max="11275" width="18.5" style="5" customWidth="1"/>
    <col min="11276" max="11276" width="23.625" style="5" customWidth="1"/>
    <col min="11277" max="11525" width="9" style="5"/>
    <col min="11526" max="11527" width="4.75" style="5" customWidth="1"/>
    <col min="11528" max="11528" width="3.125" style="5" customWidth="1"/>
    <col min="11529" max="11529" width="15.625" style="5" customWidth="1"/>
    <col min="11530" max="11530" width="27.75" style="5" customWidth="1"/>
    <col min="11531" max="11531" width="18.5" style="5" customWidth="1"/>
    <col min="11532" max="11532" width="23.625" style="5" customWidth="1"/>
    <col min="11533" max="11781" width="9" style="5"/>
    <col min="11782" max="11783" width="4.75" style="5" customWidth="1"/>
    <col min="11784" max="11784" width="3.125" style="5" customWidth="1"/>
    <col min="11785" max="11785" width="15.625" style="5" customWidth="1"/>
    <col min="11786" max="11786" width="27.75" style="5" customWidth="1"/>
    <col min="11787" max="11787" width="18.5" style="5" customWidth="1"/>
    <col min="11788" max="11788" width="23.625" style="5" customWidth="1"/>
    <col min="11789" max="12037" width="9" style="5"/>
    <col min="12038" max="12039" width="4.75" style="5" customWidth="1"/>
    <col min="12040" max="12040" width="3.125" style="5" customWidth="1"/>
    <col min="12041" max="12041" width="15.625" style="5" customWidth="1"/>
    <col min="12042" max="12042" width="27.75" style="5" customWidth="1"/>
    <col min="12043" max="12043" width="18.5" style="5" customWidth="1"/>
    <col min="12044" max="12044" width="23.625" style="5" customWidth="1"/>
    <col min="12045" max="12293" width="9" style="5"/>
    <col min="12294" max="12295" width="4.75" style="5" customWidth="1"/>
    <col min="12296" max="12296" width="3.125" style="5" customWidth="1"/>
    <col min="12297" max="12297" width="15.625" style="5" customWidth="1"/>
    <col min="12298" max="12298" width="27.75" style="5" customWidth="1"/>
    <col min="12299" max="12299" width="18.5" style="5" customWidth="1"/>
    <col min="12300" max="12300" width="23.625" style="5" customWidth="1"/>
    <col min="12301" max="12549" width="9" style="5"/>
    <col min="12550" max="12551" width="4.75" style="5" customWidth="1"/>
    <col min="12552" max="12552" width="3.125" style="5" customWidth="1"/>
    <col min="12553" max="12553" width="15.625" style="5" customWidth="1"/>
    <col min="12554" max="12554" width="27.75" style="5" customWidth="1"/>
    <col min="12555" max="12555" width="18.5" style="5" customWidth="1"/>
    <col min="12556" max="12556" width="23.625" style="5" customWidth="1"/>
    <col min="12557" max="12805" width="9" style="5"/>
    <col min="12806" max="12807" width="4.75" style="5" customWidth="1"/>
    <col min="12808" max="12808" width="3.125" style="5" customWidth="1"/>
    <col min="12809" max="12809" width="15.625" style="5" customWidth="1"/>
    <col min="12810" max="12810" width="27.75" style="5" customWidth="1"/>
    <col min="12811" max="12811" width="18.5" style="5" customWidth="1"/>
    <col min="12812" max="12812" width="23.625" style="5" customWidth="1"/>
    <col min="12813" max="13061" width="9" style="5"/>
    <col min="13062" max="13063" width="4.75" style="5" customWidth="1"/>
    <col min="13064" max="13064" width="3.125" style="5" customWidth="1"/>
    <col min="13065" max="13065" width="15.625" style="5" customWidth="1"/>
    <col min="13066" max="13066" width="27.75" style="5" customWidth="1"/>
    <col min="13067" max="13067" width="18.5" style="5" customWidth="1"/>
    <col min="13068" max="13068" width="23.625" style="5" customWidth="1"/>
    <col min="13069" max="13317" width="9" style="5"/>
    <col min="13318" max="13319" width="4.75" style="5" customWidth="1"/>
    <col min="13320" max="13320" width="3.125" style="5" customWidth="1"/>
    <col min="13321" max="13321" width="15.625" style="5" customWidth="1"/>
    <col min="13322" max="13322" width="27.75" style="5" customWidth="1"/>
    <col min="13323" max="13323" width="18.5" style="5" customWidth="1"/>
    <col min="13324" max="13324" width="23.625" style="5" customWidth="1"/>
    <col min="13325" max="13573" width="9" style="5"/>
    <col min="13574" max="13575" width="4.75" style="5" customWidth="1"/>
    <col min="13576" max="13576" width="3.125" style="5" customWidth="1"/>
    <col min="13577" max="13577" width="15.625" style="5" customWidth="1"/>
    <col min="13578" max="13578" width="27.75" style="5" customWidth="1"/>
    <col min="13579" max="13579" width="18.5" style="5" customWidth="1"/>
    <col min="13580" max="13580" width="23.625" style="5" customWidth="1"/>
    <col min="13581" max="13829" width="9" style="5"/>
    <col min="13830" max="13831" width="4.75" style="5" customWidth="1"/>
    <col min="13832" max="13832" width="3.125" style="5" customWidth="1"/>
    <col min="13833" max="13833" width="15.625" style="5" customWidth="1"/>
    <col min="13834" max="13834" width="27.75" style="5" customWidth="1"/>
    <col min="13835" max="13835" width="18.5" style="5" customWidth="1"/>
    <col min="13836" max="13836" width="23.625" style="5" customWidth="1"/>
    <col min="13837" max="14085" width="9" style="5"/>
    <col min="14086" max="14087" width="4.75" style="5" customWidth="1"/>
    <col min="14088" max="14088" width="3.125" style="5" customWidth="1"/>
    <col min="14089" max="14089" width="15.625" style="5" customWidth="1"/>
    <col min="14090" max="14090" width="27.75" style="5" customWidth="1"/>
    <col min="14091" max="14091" width="18.5" style="5" customWidth="1"/>
    <col min="14092" max="14092" width="23.625" style="5" customWidth="1"/>
    <col min="14093" max="14341" width="9" style="5"/>
    <col min="14342" max="14343" width="4.75" style="5" customWidth="1"/>
    <col min="14344" max="14344" width="3.125" style="5" customWidth="1"/>
    <col min="14345" max="14345" width="15.625" style="5" customWidth="1"/>
    <col min="14346" max="14346" width="27.75" style="5" customWidth="1"/>
    <col min="14347" max="14347" width="18.5" style="5" customWidth="1"/>
    <col min="14348" max="14348" width="23.625" style="5" customWidth="1"/>
    <col min="14349" max="14597" width="9" style="5"/>
    <col min="14598" max="14599" width="4.75" style="5" customWidth="1"/>
    <col min="14600" max="14600" width="3.125" style="5" customWidth="1"/>
    <col min="14601" max="14601" width="15.625" style="5" customWidth="1"/>
    <col min="14602" max="14602" width="27.75" style="5" customWidth="1"/>
    <col min="14603" max="14603" width="18.5" style="5" customWidth="1"/>
    <col min="14604" max="14604" width="23.625" style="5" customWidth="1"/>
    <col min="14605" max="14853" width="9" style="5"/>
    <col min="14854" max="14855" width="4.75" style="5" customWidth="1"/>
    <col min="14856" max="14856" width="3.125" style="5" customWidth="1"/>
    <col min="14857" max="14857" width="15.625" style="5" customWidth="1"/>
    <col min="14858" max="14858" width="27.75" style="5" customWidth="1"/>
    <col min="14859" max="14859" width="18.5" style="5" customWidth="1"/>
    <col min="14860" max="14860" width="23.625" style="5" customWidth="1"/>
    <col min="14861" max="15109" width="9" style="5"/>
    <col min="15110" max="15111" width="4.75" style="5" customWidth="1"/>
    <col min="15112" max="15112" width="3.125" style="5" customWidth="1"/>
    <col min="15113" max="15113" width="15.625" style="5" customWidth="1"/>
    <col min="15114" max="15114" width="27.75" style="5" customWidth="1"/>
    <col min="15115" max="15115" width="18.5" style="5" customWidth="1"/>
    <col min="15116" max="15116" width="23.625" style="5" customWidth="1"/>
    <col min="15117" max="15365" width="9" style="5"/>
    <col min="15366" max="15367" width="4.75" style="5" customWidth="1"/>
    <col min="15368" max="15368" width="3.125" style="5" customWidth="1"/>
    <col min="15369" max="15369" width="15.625" style="5" customWidth="1"/>
    <col min="15370" max="15370" width="27.75" style="5" customWidth="1"/>
    <col min="15371" max="15371" width="18.5" style="5" customWidth="1"/>
    <col min="15372" max="15372" width="23.625" style="5" customWidth="1"/>
    <col min="15373" max="15621" width="9" style="5"/>
    <col min="15622" max="15623" width="4.75" style="5" customWidth="1"/>
    <col min="15624" max="15624" width="3.125" style="5" customWidth="1"/>
    <col min="15625" max="15625" width="15.625" style="5" customWidth="1"/>
    <col min="15626" max="15626" width="27.75" style="5" customWidth="1"/>
    <col min="15627" max="15627" width="18.5" style="5" customWidth="1"/>
    <col min="15628" max="15628" width="23.625" style="5" customWidth="1"/>
    <col min="15629" max="15877" width="9" style="5"/>
    <col min="15878" max="15879" width="4.75" style="5" customWidth="1"/>
    <col min="15880" max="15880" width="3.125" style="5" customWidth="1"/>
    <col min="15881" max="15881" width="15.625" style="5" customWidth="1"/>
    <col min="15882" max="15882" width="27.75" style="5" customWidth="1"/>
    <col min="15883" max="15883" width="18.5" style="5" customWidth="1"/>
    <col min="15884" max="15884" width="23.625" style="5" customWidth="1"/>
    <col min="15885" max="16133" width="9" style="5"/>
    <col min="16134" max="16135" width="4.75" style="5" customWidth="1"/>
    <col min="16136" max="16136" width="3.125" style="5" customWidth="1"/>
    <col min="16137" max="16137" width="15.625" style="5" customWidth="1"/>
    <col min="16138" max="16138" width="27.75" style="5" customWidth="1"/>
    <col min="16139" max="16139" width="18.5" style="5" customWidth="1"/>
    <col min="16140" max="16140" width="23.625" style="5" customWidth="1"/>
    <col min="16141" max="16384" width="9" style="5"/>
  </cols>
  <sheetData>
    <row r="1" ht="30" customHeight="1" spans="1:12">
      <c r="A1" s="6" t="s">
        <v>493</v>
      </c>
      <c r="B1" s="6"/>
      <c r="C1" s="6"/>
      <c r="D1" s="6"/>
      <c r="E1" s="6"/>
      <c r="F1" s="6"/>
      <c r="G1" s="6"/>
      <c r="H1" s="6"/>
      <c r="I1" s="6"/>
      <c r="J1" s="6"/>
      <c r="K1" s="6"/>
      <c r="L1" s="6"/>
    </row>
    <row r="2" s="1" customFormat="1" ht="36" customHeight="1" spans="1:13">
      <c r="A2" s="7" t="s">
        <v>5</v>
      </c>
      <c r="B2" s="8" t="s">
        <v>91</v>
      </c>
      <c r="C2" s="8"/>
      <c r="D2" s="8"/>
      <c r="E2" s="9" t="s">
        <v>520</v>
      </c>
      <c r="F2" s="10" t="s">
        <v>495</v>
      </c>
      <c r="G2" s="10" t="s">
        <v>495</v>
      </c>
      <c r="H2" s="10" t="s">
        <v>496</v>
      </c>
      <c r="I2" s="10" t="s">
        <v>496</v>
      </c>
      <c r="J2" s="10" t="s">
        <v>497</v>
      </c>
      <c r="K2" s="10" t="s">
        <v>497</v>
      </c>
      <c r="L2" s="39" t="s">
        <v>10</v>
      </c>
      <c r="M2" s="40"/>
    </row>
    <row r="3" s="1" customFormat="1" ht="27" customHeight="1" spans="1:13">
      <c r="A3" s="11">
        <v>1</v>
      </c>
      <c r="B3" s="12" t="s">
        <v>101</v>
      </c>
      <c r="C3" s="13"/>
      <c r="D3" s="14"/>
      <c r="E3" s="10" t="s">
        <v>498</v>
      </c>
      <c r="F3" s="10" t="s">
        <v>499</v>
      </c>
      <c r="G3" s="10" t="s">
        <v>500</v>
      </c>
      <c r="H3" s="10" t="s">
        <v>501</v>
      </c>
      <c r="I3" s="10" t="s">
        <v>502</v>
      </c>
      <c r="J3" s="10" t="s">
        <v>503</v>
      </c>
      <c r="K3" s="10" t="s">
        <v>504</v>
      </c>
      <c r="L3" s="41"/>
      <c r="M3" s="40"/>
    </row>
    <row r="4" s="1" customFormat="1" ht="27" customHeight="1" spans="1:13">
      <c r="A4" s="11">
        <v>2</v>
      </c>
      <c r="B4" s="12"/>
      <c r="C4" s="13"/>
      <c r="D4" s="14"/>
      <c r="E4" s="10" t="s">
        <v>505</v>
      </c>
      <c r="F4" s="10" t="s">
        <v>506</v>
      </c>
      <c r="G4" s="10" t="s">
        <v>506</v>
      </c>
      <c r="H4" s="10" t="s">
        <v>506</v>
      </c>
      <c r="I4" s="10" t="s">
        <v>506</v>
      </c>
      <c r="J4" s="10" t="s">
        <v>506</v>
      </c>
      <c r="K4" s="10" t="s">
        <v>506</v>
      </c>
      <c r="L4" s="41"/>
      <c r="M4" s="40"/>
    </row>
    <row r="5" s="1" customFormat="1" ht="27" customHeight="1" spans="1:13">
      <c r="A5" s="11">
        <v>3</v>
      </c>
      <c r="B5" s="12"/>
      <c r="C5" s="13"/>
      <c r="D5" s="14"/>
      <c r="E5" s="10" t="s">
        <v>507</v>
      </c>
      <c r="F5" s="10" t="s">
        <v>508</v>
      </c>
      <c r="G5" s="10" t="s">
        <v>508</v>
      </c>
      <c r="H5" s="10" t="s">
        <v>508</v>
      </c>
      <c r="I5" s="10" t="s">
        <v>508</v>
      </c>
      <c r="J5" s="10" t="s">
        <v>508</v>
      </c>
      <c r="K5" s="10" t="s">
        <v>508</v>
      </c>
      <c r="L5" s="41"/>
      <c r="M5" s="40"/>
    </row>
    <row r="6" s="1" customFormat="1" ht="27" customHeight="1" spans="1:13">
      <c r="A6" s="11">
        <v>4</v>
      </c>
      <c r="B6" s="12"/>
      <c r="C6" s="13"/>
      <c r="D6" s="14"/>
      <c r="E6" s="15" t="s">
        <v>509</v>
      </c>
      <c r="F6" s="10">
        <v>2</v>
      </c>
      <c r="G6" s="10">
        <v>2</v>
      </c>
      <c r="H6" s="10">
        <v>2</v>
      </c>
      <c r="I6" s="10">
        <v>2</v>
      </c>
      <c r="J6" s="10">
        <v>2</v>
      </c>
      <c r="K6" s="10">
        <v>2</v>
      </c>
      <c r="L6" s="42"/>
      <c r="M6" s="40"/>
    </row>
    <row r="7" s="1" customFormat="1" ht="27" customHeight="1" spans="1:13">
      <c r="A7" s="11">
        <v>5</v>
      </c>
      <c r="B7" s="12"/>
      <c r="C7" s="13"/>
      <c r="D7" s="14"/>
      <c r="E7" s="15" t="s">
        <v>510</v>
      </c>
      <c r="F7" s="15">
        <v>0.5</v>
      </c>
      <c r="G7" s="15">
        <v>0.5</v>
      </c>
      <c r="H7" s="15">
        <v>0.5</v>
      </c>
      <c r="I7" s="15">
        <v>0.5</v>
      </c>
      <c r="J7" s="15">
        <v>0.5</v>
      </c>
      <c r="K7" s="15">
        <v>0.5</v>
      </c>
      <c r="L7" s="42"/>
      <c r="M7" s="40"/>
    </row>
    <row r="8" s="1" customFormat="1" ht="27" customHeight="1" spans="1:13">
      <c r="A8" s="11">
        <v>6</v>
      </c>
      <c r="B8" s="12"/>
      <c r="C8" s="13"/>
      <c r="D8" s="14"/>
      <c r="E8" s="15" t="s">
        <v>511</v>
      </c>
      <c r="F8" s="16">
        <v>2450</v>
      </c>
      <c r="G8" s="16">
        <v>1700</v>
      </c>
      <c r="H8" s="16">
        <v>5450</v>
      </c>
      <c r="I8" s="16">
        <v>5450</v>
      </c>
      <c r="J8" s="16">
        <v>5450</v>
      </c>
      <c r="K8" s="16">
        <v>5450</v>
      </c>
      <c r="L8" s="42"/>
      <c r="M8" s="40"/>
    </row>
    <row r="9" s="1" customFormat="1" ht="27" customHeight="1" spans="1:13">
      <c r="A9" s="11">
        <v>7</v>
      </c>
      <c r="B9" s="12"/>
      <c r="C9" s="13"/>
      <c r="D9" s="14"/>
      <c r="E9" s="17" t="s">
        <v>512</v>
      </c>
      <c r="F9" s="16">
        <v>1000</v>
      </c>
      <c r="G9" s="16">
        <v>1000</v>
      </c>
      <c r="H9" s="16">
        <v>1000</v>
      </c>
      <c r="I9" s="16">
        <v>1000</v>
      </c>
      <c r="J9" s="16">
        <v>1000</v>
      </c>
      <c r="K9" s="16">
        <v>1000</v>
      </c>
      <c r="L9" s="42"/>
      <c r="M9" s="40"/>
    </row>
    <row r="10" s="1" customFormat="1" ht="27" customHeight="1" spans="1:13">
      <c r="A10" s="11">
        <v>8</v>
      </c>
      <c r="B10" s="12"/>
      <c r="C10" s="13"/>
      <c r="D10" s="14"/>
      <c r="E10" s="18" t="s">
        <v>513</v>
      </c>
      <c r="F10" s="19"/>
      <c r="G10" s="19"/>
      <c r="H10" s="19"/>
      <c r="I10" s="19"/>
      <c r="J10" s="19"/>
      <c r="K10" s="19"/>
      <c r="L10" s="43" t="s">
        <v>174</v>
      </c>
      <c r="M10" s="40"/>
    </row>
    <row r="11" s="1" customFormat="1" ht="27" customHeight="1" spans="1:13">
      <c r="A11" s="11">
        <v>9</v>
      </c>
      <c r="B11" s="12"/>
      <c r="C11" s="13"/>
      <c r="D11" s="14"/>
      <c r="E11" s="17" t="s">
        <v>514</v>
      </c>
      <c r="F11" s="20" t="s">
        <v>515</v>
      </c>
      <c r="G11" s="20" t="s">
        <v>515</v>
      </c>
      <c r="H11" s="20" t="s">
        <v>515</v>
      </c>
      <c r="I11" s="20" t="s">
        <v>515</v>
      </c>
      <c r="J11" s="20" t="s">
        <v>515</v>
      </c>
      <c r="K11" s="20" t="s">
        <v>515</v>
      </c>
      <c r="L11" s="42"/>
      <c r="M11" s="40"/>
    </row>
    <row r="12" s="1" customFormat="1" ht="27" customHeight="1" spans="1:13">
      <c r="A12" s="11">
        <v>10</v>
      </c>
      <c r="B12" s="12"/>
      <c r="C12" s="13"/>
      <c r="D12" s="14"/>
      <c r="E12" s="17" t="s">
        <v>516</v>
      </c>
      <c r="F12" s="16">
        <v>2</v>
      </c>
      <c r="G12" s="16">
        <v>2</v>
      </c>
      <c r="H12" s="16">
        <v>2</v>
      </c>
      <c r="I12" s="16">
        <v>2</v>
      </c>
      <c r="J12" s="16">
        <v>2</v>
      </c>
      <c r="K12" s="16">
        <v>2</v>
      </c>
      <c r="L12" s="42"/>
      <c r="M12" s="40"/>
    </row>
    <row r="13" s="1" customFormat="1" ht="27" customHeight="1" spans="1:13">
      <c r="A13" s="11">
        <v>11</v>
      </c>
      <c r="B13" s="21" t="s">
        <v>173</v>
      </c>
      <c r="C13" s="21"/>
      <c r="D13" s="21"/>
      <c r="E13" s="22" t="s">
        <v>173</v>
      </c>
      <c r="F13" s="23"/>
      <c r="G13" s="23"/>
      <c r="H13" s="23"/>
      <c r="I13" s="23"/>
      <c r="J13" s="23"/>
      <c r="K13" s="23"/>
      <c r="L13" s="43" t="s">
        <v>174</v>
      </c>
      <c r="M13" s="40"/>
    </row>
    <row r="14" s="1" customFormat="1" ht="30" customHeight="1" spans="1:13">
      <c r="A14" s="11">
        <v>12</v>
      </c>
      <c r="B14" s="24" t="s">
        <v>205</v>
      </c>
      <c r="C14" s="15" t="s">
        <v>184</v>
      </c>
      <c r="D14" s="15"/>
      <c r="E14" s="25" t="s">
        <v>206</v>
      </c>
      <c r="F14" s="26"/>
      <c r="G14" s="26"/>
      <c r="H14" s="26"/>
      <c r="I14" s="26"/>
      <c r="J14" s="26"/>
      <c r="K14" s="26"/>
      <c r="L14" s="43" t="s">
        <v>174</v>
      </c>
      <c r="M14" s="40"/>
    </row>
    <row r="15" s="1" customFormat="1" ht="30" customHeight="1" spans="1:13">
      <c r="A15" s="11">
        <v>13</v>
      </c>
      <c r="B15" s="24"/>
      <c r="C15" s="27" t="s">
        <v>188</v>
      </c>
      <c r="D15" s="28"/>
      <c r="E15" s="29" t="s">
        <v>207</v>
      </c>
      <c r="F15" s="30">
        <f t="shared" ref="F15:K15" si="0">F14*F6</f>
        <v>0</v>
      </c>
      <c r="G15" s="30">
        <f t="shared" si="0"/>
        <v>0</v>
      </c>
      <c r="H15" s="30">
        <f t="shared" si="0"/>
        <v>0</v>
      </c>
      <c r="I15" s="30">
        <f t="shared" si="0"/>
        <v>0</v>
      </c>
      <c r="J15" s="30">
        <f t="shared" si="0"/>
        <v>0</v>
      </c>
      <c r="K15" s="30">
        <f t="shared" si="0"/>
        <v>0</v>
      </c>
      <c r="L15" s="44"/>
      <c r="M15" s="40"/>
    </row>
    <row r="16" s="1" customFormat="1" ht="30" customHeight="1" spans="1:13">
      <c r="A16" s="11">
        <v>14</v>
      </c>
      <c r="B16" s="24"/>
      <c r="C16" s="31"/>
      <c r="D16" s="32"/>
      <c r="E16" s="33" t="s">
        <v>192</v>
      </c>
      <c r="F16" s="34">
        <f>SUM(F15:K15)</f>
        <v>0</v>
      </c>
      <c r="G16" s="35"/>
      <c r="H16" s="35"/>
      <c r="I16" s="35"/>
      <c r="J16" s="35"/>
      <c r="K16" s="35"/>
      <c r="L16" s="45"/>
      <c r="M16" s="40"/>
    </row>
    <row r="17" s="1" customFormat="1" ht="42" customHeight="1" spans="1:13">
      <c r="A17" s="11">
        <v>15</v>
      </c>
      <c r="B17" s="36"/>
      <c r="C17" s="31" t="s">
        <v>518</v>
      </c>
      <c r="D17" s="32"/>
      <c r="E17" s="37" t="s">
        <v>519</v>
      </c>
      <c r="F17" s="38"/>
      <c r="G17" s="38"/>
      <c r="H17" s="38"/>
      <c r="I17" s="38"/>
      <c r="J17" s="38"/>
      <c r="K17" s="38"/>
      <c r="L17" s="43" t="s">
        <v>174</v>
      </c>
      <c r="M17" s="40"/>
    </row>
  </sheetData>
  <mergeCells count="9">
    <mergeCell ref="A1:L1"/>
    <mergeCell ref="B2:D2"/>
    <mergeCell ref="B13:D13"/>
    <mergeCell ref="C14:D14"/>
    <mergeCell ref="F16:K16"/>
    <mergeCell ref="C17:D17"/>
    <mergeCell ref="B14:B17"/>
    <mergeCell ref="B3:D12"/>
    <mergeCell ref="C15:D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汇总表</vt:lpstr>
      <vt:lpstr>报价要求</vt:lpstr>
      <vt:lpstr>08-03地块客梯供货清单报价表</vt:lpstr>
      <vt:lpstr>08-03地块客梯安装清单报价表</vt:lpstr>
      <vt:lpstr>08-04地块客梯供货清单报价表</vt:lpstr>
      <vt:lpstr>08-04地块客梯安装清单报价表</vt:lpstr>
      <vt:lpstr>08-06地块客梯供货清单报价表</vt:lpstr>
      <vt:lpstr>08-06地块客梯安装清单报价表</vt:lpstr>
      <vt:lpstr>05-05地块客梯供货清单报价表</vt:lpstr>
      <vt:lpstr>05-05地块客梯安装清单报价表</vt:lpstr>
      <vt:lpstr>05-06地块客梯供货清单报价表</vt:lpstr>
      <vt:lpstr>05-06地块客梯安装清单报价表</vt:lpstr>
      <vt:lpstr>05-07地块客梯供货清单报价表</vt:lpstr>
      <vt:lpstr>05-07地块客梯安装清单报价表</vt:lpstr>
      <vt:lpstr>05-08地块客梯供货清单报价表</vt:lpstr>
      <vt:lpstr>05-08地块客梯安装清单报价表</vt:lpstr>
      <vt:lpstr>05-09地块客梯供货清单报价表</vt:lpstr>
      <vt:lpstr>05-09地块客梯安装清单报价表</vt:lpstr>
      <vt:lpstr>07-02地块客梯供货清单报价表</vt:lpstr>
      <vt:lpstr>07-02地块客梯安装清单报价表</vt:lpstr>
      <vt:lpstr>04-07地块客梯供货清单报价表</vt:lpstr>
      <vt:lpstr>04-07地块客梯安装清单报价表</vt:lpstr>
      <vt:lpstr>04-08地块客梯供货清单报价表</vt:lpstr>
      <vt:lpstr>04-08地块客梯安装清单报价表</vt:lpstr>
      <vt:lpstr>扶梯供货清单报价表</vt:lpstr>
      <vt:lpstr>扶梯安装清单报价表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JD</cp:lastModifiedBy>
  <cp:revision>1</cp:revision>
  <dcterms:created xsi:type="dcterms:W3CDTF">2022-06-23T11:19:00Z</dcterms:created>
  <dcterms:modified xsi:type="dcterms:W3CDTF">2025-06-09T03:16:33Z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7E163460D69E42FAA6A59BAA8F0F5072_13</vt:lpwstr>
  </property>
  <property fmtid="{D5CDD505-2E9C-101B-9397-08002B2CF9AE}" pid="4" name="KSOReadingLayout">
    <vt:bool>true</vt:bool>
  </property>
</Properties>
</file>