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210" tabRatio="938" activeTab="2"/>
  </bookViews>
  <sheets>
    <sheet name="人员架构图" sheetId="1" r:id="rId1"/>
    <sheet name="报价汇总表 （新格式）" sheetId="7" r:id="rId2"/>
    <sheet name="附表一人员费用明细及报价 (新格式)" sheetId="10" r:id="rId3"/>
    <sheet name="附表二管理费用明细及报价" sheetId="9" r:id="rId4"/>
  </sheets>
  <definedNames>
    <definedName name="_xlnm._FilterDatabase" localSheetId="3" hidden="1">附表二管理费用明细及报价!$A$2:$E$8</definedName>
    <definedName name="_xlnm.Print_Area" localSheetId="0">人员架构图!$A$1:$F$4</definedName>
    <definedName name="_xlnm.Print_Area" localSheetId="1">'报价汇总表 （新格式）'!$A$1:$G$24</definedName>
    <definedName name="_xlnm.Print_Area" localSheetId="3">附表二管理费用明细及报价!$A$1:$E$8</definedName>
  </definedNames>
  <calcPr calcId="144525"/>
</workbook>
</file>

<file path=xl/sharedStrings.xml><?xml version="1.0" encoding="utf-8"?>
<sst xmlns="http://schemas.openxmlformats.org/spreadsheetml/2006/main" count="100" uniqueCount="81">
  <si>
    <t>人员配置表（长沙园区）</t>
  </si>
  <si>
    <t>部门</t>
  </si>
  <si>
    <t>岗位</t>
  </si>
  <si>
    <t>人数</t>
  </si>
  <si>
    <t>8H</t>
  </si>
  <si>
    <t>12H</t>
  </si>
  <si>
    <t>24H</t>
  </si>
  <si>
    <t>备注</t>
  </si>
  <si>
    <t>保洁员及绿化工</t>
  </si>
  <si>
    <t>●</t>
  </si>
  <si>
    <t>逢法定周末每日休半天</t>
  </si>
  <si>
    <t>合计</t>
  </si>
  <si>
    <t>报 价 汇 总（长沙园区）</t>
  </si>
  <si>
    <t>人员费用汇总</t>
  </si>
  <si>
    <t>详见附表一</t>
  </si>
  <si>
    <t>NO</t>
  </si>
  <si>
    <t>岗位数量</t>
  </si>
  <si>
    <t>人员数量</t>
  </si>
  <si>
    <t>人员单价
（月度）</t>
  </si>
  <si>
    <t>费用小计
（月度）</t>
  </si>
  <si>
    <t>费用合计
（年度）</t>
  </si>
  <si>
    <t>非24小时岗位，做六休一</t>
  </si>
  <si>
    <t>小计</t>
  </si>
  <si>
    <t>/</t>
  </si>
  <si>
    <t>上述价格均含税收和利润</t>
  </si>
  <si>
    <t>管理费用汇总</t>
  </si>
  <si>
    <t>详见附表二</t>
  </si>
  <si>
    <t>月度费用</t>
  </si>
  <si>
    <t>年费用</t>
  </si>
  <si>
    <t>费用说明</t>
  </si>
  <si>
    <t>环境管理费用</t>
  </si>
  <si>
    <t>汇总表</t>
  </si>
  <si>
    <t>建筑面积（㎡）：</t>
  </si>
  <si>
    <t>分/㎡/天</t>
  </si>
  <si>
    <t>备注说明</t>
  </si>
  <si>
    <t>人员费用</t>
  </si>
  <si>
    <t>管理费用</t>
  </si>
  <si>
    <t>说明：</t>
  </si>
  <si>
    <t>1、平均每月每平米费用</t>
  </si>
  <si>
    <t>2、税率：6%</t>
  </si>
  <si>
    <t>3、管理费：5%</t>
  </si>
  <si>
    <t>人员费用明细及报价（长沙园区）</t>
  </si>
  <si>
    <t>序号</t>
  </si>
  <si>
    <t>项目</t>
  </si>
  <si>
    <t>以下为每人每月费用明细</t>
  </si>
  <si>
    <t>税前工资</t>
  </si>
  <si>
    <t>平常加班费</t>
  </si>
  <si>
    <t>四金工资</t>
  </si>
  <si>
    <t>工作餐</t>
  </si>
  <si>
    <t>制服费</t>
  </si>
  <si>
    <t>住宿费</t>
  </si>
  <si>
    <t>员工保险</t>
  </si>
  <si>
    <t>节假日加班</t>
  </si>
  <si>
    <t>物业责任险</t>
  </si>
  <si>
    <t>高温费</t>
  </si>
  <si>
    <t>每人每月小计</t>
  </si>
  <si>
    <t>管理费4%</t>
  </si>
  <si>
    <t>税收6%</t>
  </si>
  <si>
    <t>以下为每人每月费用</t>
  </si>
  <si>
    <t>以下为每年费用总计</t>
  </si>
  <si>
    <t>保洁员及绿化工年费用</t>
  </si>
  <si>
    <t>综合维修工</t>
  </si>
  <si>
    <t>面积（㎡）：</t>
  </si>
  <si>
    <t>分摊费用（分/㎡/天）：</t>
  </si>
  <si>
    <t>管理费用明细及报价（长沙园区）</t>
  </si>
  <si>
    <t>类别</t>
  </si>
  <si>
    <t>年度费用</t>
  </si>
  <si>
    <t>主要细项或说明（所有报价含税和管理费）</t>
  </si>
  <si>
    <t>环境管理
费用</t>
  </si>
  <si>
    <t>1、公共区域绿化养护</t>
  </si>
  <si>
    <t>乙方负责绿化检查；公共区域绿化日常养护费用</t>
  </si>
  <si>
    <t>2、日常保洁耗材</t>
  </si>
  <si>
    <t>1.日常保洁工作所必备的保洁工器具（手推车、垃圾桶、抹布、拖布、扫帚、水桶等）配置、维护、更新费用支出。
2.日常环境保洁所需垃圾袋、清洁剂、空气清新剂、卫生间除臭剂等耗材支出费用。
3.保洁人员个人劳动防护用品、器具等采购、更换费用支出。
4.洗地车（物业自备）使用、维护、保养费用。</t>
  </si>
  <si>
    <t>3、防虫消杀灭害</t>
  </si>
  <si>
    <t>杀虫剂或颗粒药物、及其载体、提示标识等费用</t>
  </si>
  <si>
    <t>4、垃圾清运</t>
  </si>
  <si>
    <t>安全措施、清洗物品及其人工等费用。</t>
  </si>
  <si>
    <t>5、化粪池清理</t>
  </si>
  <si>
    <t>清理清洗、污物运输等费用</t>
  </si>
  <si>
    <t>费用小计</t>
  </si>
  <si>
    <t>此合计费用已经含税和管理费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</si>
</sst>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00_ "/>
    <numFmt numFmtId="179" formatCode="0_);[Red]\(0\)"/>
    <numFmt numFmtId="180" formatCode="0_ "/>
  </numFmts>
  <fonts count="4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仿宋_GB2312"/>
      <charset val="134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2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黑体"/>
      <charset val="134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1" borderId="24" applyNumberFormat="0" applyFon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1" fillId="15" borderId="27" applyNumberFormat="0" applyAlignment="0" applyProtection="0">
      <alignment vertical="center"/>
    </xf>
    <xf numFmtId="0" fontId="42" fillId="15" borderId="23" applyNumberFormat="0" applyAlignment="0" applyProtection="0">
      <alignment vertical="center"/>
    </xf>
    <xf numFmtId="0" fontId="43" fillId="16" borderId="28" applyNumberForma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1" fillId="0" borderId="0" xfId="0" applyFont="1" applyFill="1" applyAlignment="1"/>
    <xf numFmtId="177" fontId="1" fillId="0" borderId="0" xfId="0" applyNumberFormat="1" applyFont="1" applyFill="1" applyAlignment="1"/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76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>
      <alignment vertical="center"/>
    </xf>
    <xf numFmtId="0" fontId="4" fillId="0" borderId="0" xfId="0" applyFont="1" applyFill="1" applyAlignment="1"/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13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9" fontId="10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80" fontId="13" fillId="0" borderId="0" xfId="0" applyNumberFormat="1" applyFont="1" applyAlignment="1">
      <alignment horizontal="right" vertical="center"/>
    </xf>
    <xf numFmtId="10" fontId="13" fillId="0" borderId="0" xfId="0" applyNumberFormat="1" applyFont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9" xfId="0" applyFont="1" applyBorder="1" applyAlignment="1"/>
    <xf numFmtId="176" fontId="1" fillId="0" borderId="9" xfId="0" applyNumberFormat="1" applyFont="1" applyBorder="1" applyAlignment="1"/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76" fontId="0" fillId="0" borderId="0" xfId="0" applyNumberFormat="1" applyAlignment="1"/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0" fillId="0" borderId="4" xfId="0" applyBorder="1" applyAlignment="1"/>
    <xf numFmtId="0" fontId="10" fillId="0" borderId="15" xfId="0" applyFont="1" applyBorder="1" applyAlignment="1">
      <alignment horizontal="right" vertical="center"/>
    </xf>
    <xf numFmtId="177" fontId="18" fillId="4" borderId="16" xfId="0" applyNumberFormat="1" applyFont="1" applyFill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76" fontId="15" fillId="0" borderId="9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19" fillId="0" borderId="17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left" vertical="center"/>
    </xf>
    <xf numFmtId="176" fontId="23" fillId="0" borderId="7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24" fillId="0" borderId="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0" fillId="0" borderId="21" xfId="0" applyBorder="1">
      <alignment vertical="center"/>
    </xf>
    <xf numFmtId="176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10" fontId="0" fillId="0" borderId="0" xfId="0" applyNumberFormat="1" applyFill="1" applyBorder="1">
      <alignment vertical="center"/>
    </xf>
    <xf numFmtId="0" fontId="0" fillId="0" borderId="0" xfId="0" applyFill="1" applyBorder="1" applyAlignment="1"/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176" fontId="7" fillId="0" borderId="0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wrapText="1"/>
    </xf>
    <xf numFmtId="176" fontId="0" fillId="0" borderId="0" xfId="0" applyNumberFormat="1" applyFont="1" applyFill="1" applyBorder="1" applyAlignment="1">
      <alignment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6" fillId="5" borderId="1" xfId="0" applyFont="1" applyFill="1" applyBorder="1">
      <alignment vertical="center"/>
    </xf>
    <xf numFmtId="0" fontId="0" fillId="5" borderId="1" xfId="0" applyFill="1" applyBorder="1">
      <alignment vertical="center"/>
    </xf>
    <xf numFmtId="0" fontId="28" fillId="5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BDD7EE"/>
      <color rgb="00DDEBF7"/>
      <color rgb="00FF0000"/>
      <color rgb="00000000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4"/>
  <sheetViews>
    <sheetView workbookViewId="0">
      <selection activeCell="E8" sqref="E8"/>
    </sheetView>
  </sheetViews>
  <sheetFormatPr defaultColWidth="9" defaultRowHeight="14" outlineLevelRow="3"/>
  <cols>
    <col min="1" max="1" width="13.4545454545455" customWidth="1"/>
    <col min="2" max="6" width="11" customWidth="1"/>
    <col min="7" max="7" width="23.8181818181818" customWidth="1"/>
  </cols>
  <sheetData>
    <row r="1" ht="21" spans="1:7">
      <c r="A1" s="123" t="s">
        <v>0</v>
      </c>
      <c r="B1" s="124"/>
      <c r="C1" s="124"/>
      <c r="D1" s="124"/>
      <c r="E1" s="124"/>
      <c r="F1" s="125"/>
      <c r="G1" s="126"/>
    </row>
    <row r="2" ht="21.9" customHeight="1" spans="1:7">
      <c r="A2" s="127" t="s">
        <v>1</v>
      </c>
      <c r="B2" s="127" t="s">
        <v>2</v>
      </c>
      <c r="C2" s="127" t="s">
        <v>3</v>
      </c>
      <c r="D2" s="127" t="s">
        <v>4</v>
      </c>
      <c r="E2" s="127" t="s">
        <v>5</v>
      </c>
      <c r="F2" s="128" t="s">
        <v>6</v>
      </c>
      <c r="G2" s="128" t="s">
        <v>7</v>
      </c>
    </row>
    <row r="3" ht="21.9" customHeight="1" spans="1:7">
      <c r="A3" s="129" t="s">
        <v>8</v>
      </c>
      <c r="B3" s="130">
        <v>16</v>
      </c>
      <c r="C3" s="130">
        <v>16</v>
      </c>
      <c r="D3" s="131" t="s">
        <v>9</v>
      </c>
      <c r="E3" s="132"/>
      <c r="F3" s="131"/>
      <c r="G3" s="133" t="s">
        <v>10</v>
      </c>
    </row>
    <row r="4" ht="21.9" customHeight="1" spans="1:14">
      <c r="A4" s="127" t="s">
        <v>11</v>
      </c>
      <c r="B4" s="127">
        <f>SUM(B3:B3)</f>
        <v>16</v>
      </c>
      <c r="C4" s="127">
        <f>SUM(C3:C3)</f>
        <v>16</v>
      </c>
      <c r="D4" s="134"/>
      <c r="E4" s="134"/>
      <c r="F4" s="128"/>
      <c r="G4" s="135"/>
      <c r="N4" s="136"/>
    </row>
  </sheetData>
  <mergeCells count="1">
    <mergeCell ref="A1:F1"/>
  </mergeCells>
  <printOptions horizontalCentered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M31"/>
  <sheetViews>
    <sheetView workbookViewId="0">
      <selection activeCell="J14" sqref="J14"/>
    </sheetView>
  </sheetViews>
  <sheetFormatPr defaultColWidth="8.89090909090909" defaultRowHeight="21.9" customHeight="1"/>
  <cols>
    <col min="1" max="1" width="16.2181818181818" style="18" customWidth="1"/>
    <col min="2" max="2" width="13.5454545454545" style="18" customWidth="1"/>
    <col min="3" max="3" width="13.9090909090909" style="18" customWidth="1"/>
    <col min="4" max="4" width="11.4545454545455" style="18" customWidth="1"/>
    <col min="5" max="5" width="12.7272727272727" style="18" customWidth="1"/>
    <col min="6" max="6" width="13.5454545454545" style="18" customWidth="1"/>
    <col min="7" max="7" width="22.7272727272727" style="18" customWidth="1"/>
    <col min="8" max="8" width="9.18181818181818" style="43"/>
    <col min="9" max="13" width="9" style="43"/>
    <col min="14" max="16358" width="9" style="18"/>
    <col min="16359" max="16384" width="8.89090909090909" style="18"/>
  </cols>
  <sheetData>
    <row r="1" customFormat="1" ht="26" customHeight="1" spans="1:13">
      <c r="A1" s="44" t="s">
        <v>12</v>
      </c>
      <c r="B1" s="44"/>
      <c r="C1" s="44"/>
      <c r="D1" s="44"/>
      <c r="E1" s="44"/>
      <c r="F1" s="44"/>
      <c r="G1" s="44"/>
      <c r="H1" s="43"/>
      <c r="I1" s="43"/>
      <c r="J1" s="43"/>
      <c r="K1" s="43"/>
      <c r="L1" s="43"/>
      <c r="M1" s="43"/>
    </row>
    <row r="2" customHeight="1" spans="1:7">
      <c r="A2" s="45" t="s">
        <v>13</v>
      </c>
      <c r="B2" s="46"/>
      <c r="C2" s="46"/>
      <c r="D2" s="46"/>
      <c r="E2" s="46"/>
      <c r="F2" s="46"/>
      <c r="G2" s="47" t="s">
        <v>14</v>
      </c>
    </row>
    <row r="3" ht="29" customHeight="1" spans="1:7">
      <c r="A3" s="48" t="s">
        <v>15</v>
      </c>
      <c r="B3" s="38" t="s">
        <v>16</v>
      </c>
      <c r="C3" s="38" t="s">
        <v>17</v>
      </c>
      <c r="D3" s="22" t="s">
        <v>18</v>
      </c>
      <c r="E3" s="22" t="s">
        <v>19</v>
      </c>
      <c r="F3" s="22" t="s">
        <v>20</v>
      </c>
      <c r="G3" s="49" t="s">
        <v>7</v>
      </c>
    </row>
    <row r="4" ht="22" customHeight="1" spans="1:7">
      <c r="A4" s="48" t="s">
        <v>8</v>
      </c>
      <c r="B4" s="50">
        <f>人员架构图!B3</f>
        <v>16</v>
      </c>
      <c r="C4" s="51">
        <f>人员架构图!C3</f>
        <v>16</v>
      </c>
      <c r="D4" s="52">
        <f>'附表一人员费用明细及报价 (新格式)'!C19</f>
        <v>0</v>
      </c>
      <c r="E4" s="53">
        <f>D4*C4</f>
        <v>0</v>
      </c>
      <c r="F4" s="53">
        <f>E4*12</f>
        <v>0</v>
      </c>
      <c r="G4" s="54" t="s">
        <v>21</v>
      </c>
    </row>
    <row r="5" s="42" customFormat="1" ht="25.05" customHeight="1" spans="1:13">
      <c r="A5" s="55" t="s">
        <v>22</v>
      </c>
      <c r="B5" s="56">
        <f>SUM(B4:B4)</f>
        <v>16</v>
      </c>
      <c r="C5" s="56">
        <f>SUM(C4:C4)</f>
        <v>16</v>
      </c>
      <c r="D5" s="57"/>
      <c r="E5" s="40">
        <f>SUM(E4:E4)</f>
        <v>0</v>
      </c>
      <c r="F5" s="40">
        <f>SUM(F4:F4)</f>
        <v>0</v>
      </c>
      <c r="G5" s="58" t="s">
        <v>23</v>
      </c>
      <c r="H5" s="59"/>
      <c r="I5" s="59"/>
      <c r="J5" s="59"/>
      <c r="K5" s="59"/>
      <c r="L5" s="59"/>
      <c r="M5" s="59"/>
    </row>
    <row r="6" customHeight="1" spans="1:7">
      <c r="A6" s="60"/>
      <c r="B6" s="61"/>
      <c r="C6" s="61"/>
      <c r="D6" s="62" t="s">
        <v>24</v>
      </c>
      <c r="E6" s="62"/>
      <c r="F6" s="62"/>
      <c r="G6" s="63"/>
    </row>
    <row r="7" customHeight="1" spans="1:7">
      <c r="A7" s="64"/>
      <c r="B7" s="64"/>
      <c r="C7" s="64"/>
      <c r="D7" s="65"/>
      <c r="E7" s="65"/>
      <c r="F7" s="65"/>
      <c r="G7" s="66"/>
    </row>
    <row r="8" customHeight="1" spans="1:7">
      <c r="A8" s="67" t="s">
        <v>25</v>
      </c>
      <c r="B8" s="68"/>
      <c r="C8" s="68"/>
      <c r="D8" s="68"/>
      <c r="E8" s="68"/>
      <c r="F8" s="68"/>
      <c r="G8" s="47" t="s">
        <v>26</v>
      </c>
    </row>
    <row r="9" customHeight="1" spans="1:7">
      <c r="A9" s="48" t="s">
        <v>15</v>
      </c>
      <c r="B9" s="38" t="s">
        <v>27</v>
      </c>
      <c r="C9" s="38" t="s">
        <v>28</v>
      </c>
      <c r="D9" s="69" t="s">
        <v>29</v>
      </c>
      <c r="E9" s="70"/>
      <c r="F9" s="70"/>
      <c r="G9" s="71"/>
    </row>
    <row r="10" customHeight="1" spans="1:7">
      <c r="A10" s="72" t="s">
        <v>30</v>
      </c>
      <c r="B10" s="53">
        <f>附表二管理费用明细及报价!C8</f>
        <v>0</v>
      </c>
      <c r="C10" s="53">
        <f>B10*12</f>
        <v>0</v>
      </c>
      <c r="D10" s="69"/>
      <c r="E10" s="70"/>
      <c r="F10" s="70"/>
      <c r="G10" s="71"/>
    </row>
    <row r="11" customHeight="1" spans="1:7">
      <c r="A11" s="73" t="s">
        <v>11</v>
      </c>
      <c r="B11" s="74">
        <f>SUM(B10:B10)</f>
        <v>0</v>
      </c>
      <c r="C11" s="74">
        <f>SUM(C10:C10)</f>
        <v>0</v>
      </c>
      <c r="D11" s="75"/>
      <c r="E11" s="76"/>
      <c r="F11" s="76"/>
      <c r="G11" s="77"/>
    </row>
    <row r="12" customHeight="1" spans="1:7">
      <c r="A12" s="78"/>
      <c r="B12" s="79"/>
      <c r="C12" s="80"/>
      <c r="D12" s="81" t="s">
        <v>24</v>
      </c>
      <c r="E12" s="81"/>
      <c r="F12" s="81"/>
      <c r="G12" s="82"/>
    </row>
    <row r="13" customHeight="1" spans="3:3">
      <c r="C13" s="83"/>
    </row>
    <row r="14" customHeight="1" spans="1:7">
      <c r="A14" s="84" t="s">
        <v>31</v>
      </c>
      <c r="B14" s="85"/>
      <c r="C14" s="85"/>
      <c r="D14" s="86"/>
      <c r="E14" s="87"/>
      <c r="F14" s="87" t="s">
        <v>32</v>
      </c>
      <c r="G14" s="88">
        <v>251171.92</v>
      </c>
    </row>
    <row r="15" customHeight="1" spans="1:7">
      <c r="A15" s="48" t="s">
        <v>15</v>
      </c>
      <c r="B15" s="38" t="s">
        <v>27</v>
      </c>
      <c r="C15" s="38" t="s">
        <v>28</v>
      </c>
      <c r="D15" s="38" t="s">
        <v>33</v>
      </c>
      <c r="E15" s="69" t="s">
        <v>34</v>
      </c>
      <c r="F15" s="70"/>
      <c r="G15" s="71"/>
    </row>
    <row r="16" customHeight="1" spans="1:7">
      <c r="A16" s="72" t="s">
        <v>35</v>
      </c>
      <c r="B16" s="53">
        <f>C16/12</f>
        <v>0</v>
      </c>
      <c r="C16" s="53">
        <f>F5</f>
        <v>0</v>
      </c>
      <c r="D16" s="53">
        <f>C16/G14/365*100</f>
        <v>0</v>
      </c>
      <c r="E16" s="69"/>
      <c r="F16" s="70"/>
      <c r="G16" s="71"/>
    </row>
    <row r="17" customHeight="1" spans="1:7">
      <c r="A17" s="48" t="s">
        <v>36</v>
      </c>
      <c r="B17" s="53">
        <f>C17/12</f>
        <v>0</v>
      </c>
      <c r="C17" s="53">
        <f>C11</f>
        <v>0</v>
      </c>
      <c r="D17" s="53">
        <f>C17/G14/365*100</f>
        <v>0</v>
      </c>
      <c r="E17" s="69"/>
      <c r="F17" s="70"/>
      <c r="G17" s="71"/>
    </row>
    <row r="18" customHeight="1" spans="1:7">
      <c r="A18" s="73" t="s">
        <v>11</v>
      </c>
      <c r="B18" s="89">
        <f>SUM(B16:B17)</f>
        <v>0</v>
      </c>
      <c r="C18" s="89">
        <f>SUM(C16:C17)</f>
        <v>0</v>
      </c>
      <c r="D18" s="53">
        <f>SUM(D16:D17)</f>
        <v>0</v>
      </c>
      <c r="E18" s="69"/>
      <c r="F18" s="70"/>
      <c r="G18" s="71"/>
    </row>
    <row r="19" customHeight="1" spans="1:7">
      <c r="A19" s="90"/>
      <c r="B19" s="91"/>
      <c r="C19" s="91"/>
      <c r="D19" s="62" t="s">
        <v>24</v>
      </c>
      <c r="E19" s="62"/>
      <c r="F19" s="62"/>
      <c r="G19" s="92"/>
    </row>
    <row r="20" ht="22" customHeight="1" spans="1:7">
      <c r="A20" s="93"/>
      <c r="B20" s="94"/>
      <c r="C20" s="95"/>
      <c r="E20" s="96"/>
      <c r="F20" s="97"/>
      <c r="G20" s="98"/>
    </row>
    <row r="21" ht="22" customHeight="1" spans="1:7">
      <c r="A21" s="99" t="s">
        <v>37</v>
      </c>
      <c r="B21" s="100"/>
      <c r="C21" s="101"/>
      <c r="D21" s="101"/>
      <c r="E21" s="102"/>
      <c r="F21" s="103"/>
      <c r="G21" s="101"/>
    </row>
    <row r="22" ht="27" customHeight="1" spans="1:7">
      <c r="A22" s="104" t="s">
        <v>38</v>
      </c>
      <c r="B22" s="105">
        <f>C18/G14/12</f>
        <v>0</v>
      </c>
      <c r="C22" s="106"/>
      <c r="D22" s="106"/>
      <c r="E22" s="102"/>
      <c r="F22" s="103"/>
      <c r="G22" s="106"/>
    </row>
    <row r="23" customHeight="1" spans="1:7">
      <c r="A23" s="107" t="s">
        <v>39</v>
      </c>
      <c r="B23" s="108"/>
      <c r="C23" s="106"/>
      <c r="D23" s="106"/>
      <c r="E23" s="106"/>
      <c r="F23" s="106"/>
      <c r="G23" s="106"/>
    </row>
    <row r="24" customHeight="1" spans="1:7">
      <c r="A24" s="109" t="s">
        <v>40</v>
      </c>
      <c r="B24" s="110"/>
      <c r="C24" s="111"/>
      <c r="D24" s="112"/>
      <c r="E24" s="112"/>
      <c r="F24" s="112"/>
      <c r="G24" s="113"/>
    </row>
    <row r="25" customHeight="1" spans="3:7">
      <c r="C25" s="114"/>
      <c r="D25" s="115"/>
      <c r="E25" s="115"/>
      <c r="F25" s="115"/>
      <c r="G25" s="114"/>
    </row>
    <row r="26" customHeight="1" spans="3:7">
      <c r="C26" s="114"/>
      <c r="D26" s="115"/>
      <c r="E26" s="115"/>
      <c r="F26" s="116"/>
      <c r="G26" s="114"/>
    </row>
    <row r="27" customHeight="1" spans="3:7">
      <c r="C27" s="114"/>
      <c r="D27" s="115"/>
      <c r="E27" s="117"/>
      <c r="F27" s="118"/>
      <c r="G27" s="114"/>
    </row>
    <row r="28" customHeight="1" spans="3:7">
      <c r="C28" s="114"/>
      <c r="D28" s="119"/>
      <c r="E28" s="119"/>
      <c r="F28" s="120"/>
      <c r="G28" s="114"/>
    </row>
    <row r="29" customHeight="1" spans="3:7">
      <c r="C29" s="114"/>
      <c r="D29" s="121"/>
      <c r="E29" s="121"/>
      <c r="F29" s="121"/>
      <c r="G29" s="114"/>
    </row>
    <row r="30" customHeight="1" spans="3:7">
      <c r="C30" s="114"/>
      <c r="D30" s="121"/>
      <c r="E30" s="122"/>
      <c r="F30" s="121"/>
      <c r="G30" s="114"/>
    </row>
    <row r="31" customHeight="1" spans="3:7">
      <c r="C31" s="114"/>
      <c r="D31" s="121"/>
      <c r="E31" s="122"/>
      <c r="F31" s="121"/>
      <c r="G31" s="114"/>
    </row>
  </sheetData>
  <mergeCells count="11">
    <mergeCell ref="A1:G1"/>
    <mergeCell ref="D6:G6"/>
    <mergeCell ref="D9:G9"/>
    <mergeCell ref="D10:G10"/>
    <mergeCell ref="D11:G11"/>
    <mergeCell ref="D12:G12"/>
    <mergeCell ref="E15:G15"/>
    <mergeCell ref="E16:G16"/>
    <mergeCell ref="E17:G17"/>
    <mergeCell ref="E18:G18"/>
    <mergeCell ref="D19:G19"/>
  </mergeCells>
  <printOptions horizontalCentered="1"/>
  <pageMargins left="0.71" right="0.71" top="0.75" bottom="0.75" header="0.31" footer="0.31"/>
  <pageSetup paperSize="9" scale="8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workbookViewId="0">
      <pane ySplit="4" topLeftCell="A5" activePane="bottomLeft" state="frozen"/>
      <selection/>
      <selection pane="bottomLeft" activeCell="H18" sqref="H18"/>
    </sheetView>
  </sheetViews>
  <sheetFormatPr defaultColWidth="9" defaultRowHeight="23.15" customHeight="1"/>
  <cols>
    <col min="1" max="1" width="10.6363636363636" style="18" customWidth="1"/>
    <col min="2" max="2" width="12.5454545454545" style="18" customWidth="1"/>
    <col min="3" max="3" width="20" style="18" customWidth="1"/>
    <col min="4" max="4" width="20.0909090909091" style="18" customWidth="1"/>
    <col min="5" max="5" width="9" style="18" customWidth="1"/>
    <col min="6" max="16384" width="9" style="18"/>
  </cols>
  <sheetData>
    <row r="1" customHeight="1" spans="1:5">
      <c r="A1" s="19" t="s">
        <v>41</v>
      </c>
      <c r="B1" s="19"/>
      <c r="C1" s="19"/>
      <c r="D1" s="19"/>
      <c r="E1" s="20"/>
    </row>
    <row r="2" ht="29" customHeight="1" spans="1:4">
      <c r="A2" s="21" t="s">
        <v>42</v>
      </c>
      <c r="B2" s="21" t="s">
        <v>43</v>
      </c>
      <c r="C2" s="22" t="s">
        <v>8</v>
      </c>
      <c r="D2" s="21" t="s">
        <v>7</v>
      </c>
    </row>
    <row r="3" customHeight="1" spans="1:4">
      <c r="A3" s="21">
        <v>1</v>
      </c>
      <c r="B3" s="21" t="s">
        <v>16</v>
      </c>
      <c r="C3" s="23">
        <v>16</v>
      </c>
      <c r="D3" s="24"/>
    </row>
    <row r="4" customHeight="1" spans="1:4">
      <c r="A4" s="25">
        <v>2</v>
      </c>
      <c r="B4" s="25" t="s">
        <v>3</v>
      </c>
      <c r="C4" s="26">
        <v>16</v>
      </c>
      <c r="D4" s="27"/>
    </row>
    <row r="5" customHeight="1" spans="1:4">
      <c r="A5" s="21" t="s">
        <v>44</v>
      </c>
      <c r="B5" s="21"/>
      <c r="C5" s="21"/>
      <c r="D5" s="21"/>
    </row>
    <row r="6" customHeight="1" spans="1:4">
      <c r="A6" s="21">
        <v>3</v>
      </c>
      <c r="B6" s="21" t="s">
        <v>45</v>
      </c>
      <c r="C6" s="28"/>
      <c r="D6" s="29"/>
    </row>
    <row r="7" customHeight="1" spans="1:4">
      <c r="A7" s="21">
        <v>4</v>
      </c>
      <c r="B7" s="21" t="s">
        <v>46</v>
      </c>
      <c r="C7" s="28"/>
      <c r="D7" s="30"/>
    </row>
    <row r="8" customHeight="1" spans="1:4">
      <c r="A8" s="21">
        <v>5</v>
      </c>
      <c r="B8" s="21" t="s">
        <v>47</v>
      </c>
      <c r="C8" s="28"/>
      <c r="D8" s="29"/>
    </row>
    <row r="9" customHeight="1" spans="1:4">
      <c r="A9" s="21">
        <v>6</v>
      </c>
      <c r="B9" s="21" t="s">
        <v>48</v>
      </c>
      <c r="C9" s="28"/>
      <c r="D9" s="29"/>
    </row>
    <row r="10" customHeight="1" spans="1:4">
      <c r="A10" s="21">
        <v>7</v>
      </c>
      <c r="B10" s="21" t="s">
        <v>49</v>
      </c>
      <c r="C10" s="28"/>
      <c r="D10" s="29"/>
    </row>
    <row r="11" customHeight="1" spans="1:4">
      <c r="A11" s="21">
        <v>8</v>
      </c>
      <c r="B11" s="21" t="s">
        <v>50</v>
      </c>
      <c r="C11" s="28"/>
      <c r="D11" s="29"/>
    </row>
    <row r="12" customHeight="1" spans="1:4">
      <c r="A12" s="21">
        <v>9</v>
      </c>
      <c r="B12" s="21" t="s">
        <v>51</v>
      </c>
      <c r="C12" s="28"/>
      <c r="D12" s="29"/>
    </row>
    <row r="13" customHeight="1" spans="1:4">
      <c r="A13" s="21">
        <v>10</v>
      </c>
      <c r="B13" s="21" t="s">
        <v>52</v>
      </c>
      <c r="C13" s="28"/>
      <c r="D13" s="29"/>
    </row>
    <row r="14" customHeight="1" spans="1:4">
      <c r="A14" s="21">
        <v>11</v>
      </c>
      <c r="B14" s="21" t="s">
        <v>53</v>
      </c>
      <c r="C14" s="28"/>
      <c r="D14" s="29"/>
    </row>
    <row r="15" customHeight="1" spans="1:4">
      <c r="A15" s="21">
        <v>12</v>
      </c>
      <c r="B15" s="21" t="s">
        <v>54</v>
      </c>
      <c r="C15" s="28"/>
      <c r="D15" s="29"/>
    </row>
    <row r="16" customHeight="1" spans="1:4">
      <c r="A16" s="21">
        <v>13</v>
      </c>
      <c r="B16" s="31" t="s">
        <v>55</v>
      </c>
      <c r="C16" s="32">
        <f>SUM(C6:C15)</f>
        <v>0</v>
      </c>
      <c r="D16" s="29"/>
    </row>
    <row r="17" customHeight="1" spans="1:4">
      <c r="A17" s="21">
        <v>14</v>
      </c>
      <c r="B17" s="21" t="s">
        <v>56</v>
      </c>
      <c r="C17" s="33">
        <f>INT(C16*4%)</f>
        <v>0</v>
      </c>
      <c r="D17" s="29"/>
    </row>
    <row r="18" customHeight="1" spans="1:4">
      <c r="A18" s="21">
        <v>15</v>
      </c>
      <c r="B18" s="34" t="s">
        <v>57</v>
      </c>
      <c r="C18" s="35">
        <f>INT(SUM(C16:C17)*6%)</f>
        <v>0</v>
      </c>
      <c r="D18" s="29"/>
    </row>
    <row r="19" customHeight="1" spans="1:4">
      <c r="A19" s="21"/>
      <c r="B19" s="31" t="s">
        <v>11</v>
      </c>
      <c r="C19" s="32">
        <f>C16+C17+C18</f>
        <v>0</v>
      </c>
      <c r="D19" s="36"/>
    </row>
    <row r="20" customHeight="1" spans="1:5">
      <c r="A20" s="21" t="s">
        <v>58</v>
      </c>
      <c r="B20" s="21"/>
      <c r="C20" s="21"/>
      <c r="D20" s="21"/>
      <c r="E20" s="37"/>
    </row>
    <row r="21" customHeight="1" spans="1:5">
      <c r="A21" s="38" t="s">
        <v>8</v>
      </c>
      <c r="B21" s="38"/>
      <c r="C21" s="39">
        <f>C19</f>
        <v>0</v>
      </c>
      <c r="D21" s="23"/>
      <c r="E21" s="37"/>
    </row>
    <row r="22" customHeight="1" spans="1:5">
      <c r="A22" s="21" t="s">
        <v>59</v>
      </c>
      <c r="B22" s="21"/>
      <c r="C22" s="21"/>
      <c r="D22" s="21"/>
      <c r="E22" s="37"/>
    </row>
    <row r="23" ht="28" customHeight="1" spans="1:15">
      <c r="A23" s="22" t="s">
        <v>60</v>
      </c>
      <c r="B23" s="22" t="s">
        <v>61</v>
      </c>
      <c r="C23" s="40">
        <f>C21*C4*12</f>
        <v>0</v>
      </c>
      <c r="D23" s="21" t="s">
        <v>21</v>
      </c>
      <c r="E23" s="37"/>
      <c r="H23" s="20"/>
      <c r="I23" s="20"/>
      <c r="J23" s="20"/>
      <c r="K23" s="20"/>
      <c r="L23" s="20"/>
      <c r="M23" s="20"/>
      <c r="N23" s="20"/>
      <c r="O23" s="20"/>
    </row>
    <row r="24" customHeight="1" spans="1:15">
      <c r="A24" s="24" t="s">
        <v>62</v>
      </c>
      <c r="B24" s="24">
        <f>'报价汇总表 （新格式）'!G14</f>
        <v>251171.92</v>
      </c>
      <c r="C24" s="41" t="s">
        <v>63</v>
      </c>
      <c r="D24" s="41">
        <f>C23/B24/365*100</f>
        <v>0</v>
      </c>
      <c r="E24" s="37"/>
      <c r="H24" s="20"/>
      <c r="I24" s="20"/>
      <c r="J24" s="20"/>
      <c r="K24" s="20"/>
      <c r="L24" s="20"/>
      <c r="M24" s="20"/>
      <c r="N24" s="20"/>
      <c r="O24" s="20"/>
    </row>
    <row r="25" customHeight="1" spans="8:15">
      <c r="H25" s="20"/>
      <c r="I25" s="20"/>
      <c r="J25" s="20"/>
      <c r="K25" s="20"/>
      <c r="L25" s="20"/>
      <c r="M25" s="20"/>
      <c r="N25" s="20"/>
      <c r="O25" s="20"/>
    </row>
  </sheetData>
  <mergeCells count="6">
    <mergeCell ref="A1:D1"/>
    <mergeCell ref="A5:D5"/>
    <mergeCell ref="A20:D20"/>
    <mergeCell ref="A21:B21"/>
    <mergeCell ref="A22:D22"/>
    <mergeCell ref="A23:B23"/>
  </mergeCells>
  <printOptions horizontalCentered="1"/>
  <pageMargins left="0.31" right="0.31" top="0.75" bottom="0.75" header="0.31" footer="0.31"/>
  <pageSetup paperSize="9" scale="7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D11" sqref="D11"/>
    </sheetView>
  </sheetViews>
  <sheetFormatPr defaultColWidth="8.9" defaultRowHeight="21.9" customHeight="1" outlineLevelCol="4"/>
  <cols>
    <col min="1" max="1" width="7.75454545454545" style="1" customWidth="1"/>
    <col min="2" max="2" width="23.9" style="1"/>
    <col min="3" max="3" width="10.1" style="1" customWidth="1"/>
    <col min="4" max="4" width="14" style="2" customWidth="1"/>
    <col min="5" max="5" width="53.1" style="3" customWidth="1"/>
    <col min="6" max="6" width="9" style="1"/>
    <col min="7" max="7" width="12.6272727272727" style="1"/>
    <col min="8" max="252" width="9" style="1"/>
    <col min="253" max="16384" width="8.9" style="1"/>
  </cols>
  <sheetData>
    <row r="1" ht="27" customHeight="1" spans="1:5">
      <c r="A1" s="4" t="s">
        <v>64</v>
      </c>
      <c r="B1" s="4"/>
      <c r="C1" s="4"/>
      <c r="D1" s="4"/>
      <c r="E1" s="4"/>
    </row>
    <row r="2" customHeight="1" spans="1:5">
      <c r="A2" s="5" t="s">
        <v>65</v>
      </c>
      <c r="B2" s="5" t="s">
        <v>43</v>
      </c>
      <c r="C2" s="5" t="s">
        <v>27</v>
      </c>
      <c r="D2" s="6" t="s">
        <v>66</v>
      </c>
      <c r="E2" s="5" t="s">
        <v>67</v>
      </c>
    </row>
    <row r="3" ht="30" customHeight="1" spans="1:5">
      <c r="A3" s="7" t="s">
        <v>68</v>
      </c>
      <c r="B3" s="8" t="s">
        <v>69</v>
      </c>
      <c r="C3" s="9"/>
      <c r="D3" s="10">
        <f>C3*12</f>
        <v>0</v>
      </c>
      <c r="E3" s="11" t="s">
        <v>70</v>
      </c>
    </row>
    <row r="4" ht="81" customHeight="1" spans="1:5">
      <c r="A4" s="7"/>
      <c r="B4" s="12" t="s">
        <v>71</v>
      </c>
      <c r="C4" s="9"/>
      <c r="D4" s="10">
        <f>C4*12</f>
        <v>0</v>
      </c>
      <c r="E4" s="11" t="s">
        <v>72</v>
      </c>
    </row>
    <row r="5" customHeight="1" spans="1:5">
      <c r="A5" s="7"/>
      <c r="B5" s="8" t="s">
        <v>73</v>
      </c>
      <c r="C5" s="9"/>
      <c r="D5" s="10">
        <f>C5*12</f>
        <v>0</v>
      </c>
      <c r="E5" s="13" t="s">
        <v>74</v>
      </c>
    </row>
    <row r="6" ht="27" customHeight="1" spans="1:5">
      <c r="A6" s="7"/>
      <c r="B6" s="8" t="s">
        <v>75</v>
      </c>
      <c r="C6" s="9"/>
      <c r="D6" s="10">
        <f>C6*12</f>
        <v>0</v>
      </c>
      <c r="E6" s="11" t="s">
        <v>76</v>
      </c>
    </row>
    <row r="7" customHeight="1" spans="1:5">
      <c r="A7" s="7"/>
      <c r="B7" s="8" t="s">
        <v>77</v>
      </c>
      <c r="C7" s="9"/>
      <c r="D7" s="10">
        <f>C7*12</f>
        <v>0</v>
      </c>
      <c r="E7" s="13" t="s">
        <v>78</v>
      </c>
    </row>
    <row r="8" customHeight="1" spans="1:5">
      <c r="A8" s="7" t="s">
        <v>79</v>
      </c>
      <c r="B8" s="7"/>
      <c r="C8" s="14">
        <f>SUM(C3:C7)</f>
        <v>0</v>
      </c>
      <c r="D8" s="15">
        <f>SUM(D3:D7)</f>
        <v>0</v>
      </c>
      <c r="E8" s="16" t="s">
        <v>80</v>
      </c>
    </row>
    <row r="9" customHeight="1" spans="1:1">
      <c r="A9" s="17"/>
    </row>
  </sheetData>
  <mergeCells count="3">
    <mergeCell ref="A1:E1"/>
    <mergeCell ref="A8:B8"/>
    <mergeCell ref="A3:A7"/>
  </mergeCells>
  <printOptions horizontalCentered="1"/>
  <pageMargins left="0.71" right="0.71" top="0.75" bottom="0.75" header="0.31" footer="0.31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人员架构图</vt:lpstr>
      <vt:lpstr>报价汇总表 （新格式）</vt:lpstr>
      <vt:lpstr>附表一人员费用明细及报价 (新格式)</vt:lpstr>
      <vt:lpstr>附表二管理费用明细及报价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Caishucheng</dc:creator>
  <cp:lastModifiedBy>吴玉婷</cp:lastModifiedBy>
  <dcterms:created xsi:type="dcterms:W3CDTF">2016-08-24T03:30:00Z</dcterms:created>
  <cp:lastPrinted>2021-08-06T08:18:00Z</cp:lastPrinted>
  <dcterms:modified xsi:type="dcterms:W3CDTF">2026-08-20T06:45:01Z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BC53987DAA134D6E9C9FB171C2AD0DBF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