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30720" windowHeight="13380"/>
  </bookViews>
  <sheets>
    <sheet name="报价单" sheetId="1" r:id="rId1"/>
    <sheet name="深云-福田物品清单" sheetId="2" r:id="rId2"/>
    <sheet name="宝安-福田物品清单" sheetId="3" r:id="rId3"/>
  </sheets>
  <definedNames>
    <definedName name="_xlnm.Print_Area" localSheetId="0">报价单!$A$1:$K$12</definedName>
    <definedName name="。。" hidden="1">#REF!</definedName>
  </definedNames>
  <calcPr calcId="191029" fullPrecision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1" name="ID_24F2765DAF464B1587D1926B08CA6C3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140815" y="4851400"/>
          <a:ext cx="39014400" cy="29260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D873BB92C7E4428B83A294BE07A88B8C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088380" y="965200"/>
          <a:ext cx="5762625" cy="6200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42C2D0648C9444E38DA490D401A260B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084185" y="4318000"/>
          <a:ext cx="6200775" cy="8420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0997FA6702844F6BA63EBC996D8526F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88380" y="439420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46DEE4622E044C208714FDC164827AE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088380" y="553720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02ECECDF07974803BEAEB38DAE9A970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088380" y="2108200"/>
          <a:ext cx="7038975" cy="9039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8745FDA5A73F4A19856E5843B78B808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140815" y="6248400"/>
          <a:ext cx="39014400" cy="29260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937D1B4D9DD34472A66CA7EDED413B8A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051280" y="5541010"/>
          <a:ext cx="39014400" cy="29260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E88606789DE84A02BC17C11F63A042B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4140815" y="6946900"/>
          <a:ext cx="39014400" cy="29260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D6B1092F24FF4886B943CC5A06724B7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140815" y="7645400"/>
          <a:ext cx="39014400" cy="292608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<sst xmlns="http://schemas.openxmlformats.org/spreadsheetml/2006/main" count="184" uniqueCount="130">
  <si>
    <t>深圳国际交流中心宿舍物资搬运服务报价单</t>
  </si>
  <si>
    <t>序号</t>
  </si>
  <si>
    <t>服务类别</t>
  </si>
  <si>
    <t>服务要求（路程）</t>
  </si>
  <si>
    <t>数量</t>
  </si>
  <si>
    <t>计量单位</t>
  </si>
  <si>
    <t>备注</t>
  </si>
  <si>
    <t>不含税单价（元）</t>
  </si>
  <si>
    <t>含税单价（元）</t>
  </si>
  <si>
    <t>税率（%）</t>
  </si>
  <si>
    <t>不含税总价（元）</t>
  </si>
  <si>
    <t>含税总价（元）</t>
  </si>
  <si>
    <t>空调</t>
  </si>
  <si>
    <r>
      <rPr>
        <b/>
        <sz val="10"/>
        <color theme="1"/>
        <rFont val="宋体"/>
        <charset val="134"/>
        <scheme val="minor"/>
      </rPr>
      <t>1</t>
    </r>
    <r>
      <rPr>
        <b/>
        <sz val="10"/>
        <color theme="1"/>
        <rFont val="宋体"/>
        <charset val="134"/>
        <scheme val="minor"/>
      </rPr>
      <t>.5P</t>
    </r>
  </si>
  <si>
    <t>台</t>
  </si>
  <si>
    <t>深云拆卸费</t>
  </si>
  <si>
    <t>木床拆卸</t>
  </si>
  <si>
    <t>仅拆卸</t>
  </si>
  <si>
    <t>个</t>
  </si>
  <si>
    <t>铁床组装</t>
  </si>
  <si>
    <t>仅组装</t>
  </si>
  <si>
    <t>套</t>
  </si>
  <si>
    <t>4.2米*2.2米*2.2米</t>
  </si>
  <si>
    <t>15公里</t>
  </si>
  <si>
    <t>车</t>
  </si>
  <si>
    <t>南山文体公寓至
福田区八卦九路与八卦一路寓见公寓</t>
  </si>
  <si>
    <t>55公里</t>
  </si>
  <si>
    <t>深圳湾区会展酒店（宝安）至
福田区八卦九路与八卦一路寓见公寓</t>
  </si>
  <si>
    <t>人工费</t>
  </si>
  <si>
    <t>南山至福田</t>
  </si>
  <si>
    <t>深云木床、床垫、洗衣机、空调、木衣柜、电冰箱、热水器、沙发、床头柜、茶几生活用品搬至八卦岭（详见物品清单，清单第二页）</t>
  </si>
  <si>
    <t>宝安至福田</t>
  </si>
  <si>
    <t>宝安铁架床、床垫、床板、椅子、布草五件套、4门柜子、桌子、搬至八卦岭（详见物品清单，清单第三页）</t>
  </si>
  <si>
    <t>含税价合计（元）</t>
  </si>
  <si>
    <t>服务要求说明：
1、提供200人行李打包袋/箱子；
2、铁架床指定房间安装，每间3组，桌子每间2个，铁皮柜每间2个；
3、按约定时间完成搬运及组装，轻搬轻放，提供详细搬迁方案；
4、提供详细费用清单（含包装费、搬运费、拆装费），无隐形收费。</t>
  </si>
  <si>
    <t>报价单位（盖章）：     
供应商联系人：     
手机号码：     
邮箱：     
联系地址：</t>
  </si>
  <si>
    <r>
      <rPr>
        <b/>
        <sz val="7"/>
        <rFont val="Microsoft YaHei"/>
        <charset val="134"/>
      </rPr>
      <t>一、</t>
    </r>
  </si>
  <si>
    <r>
      <rPr>
        <b/>
        <sz val="7"/>
        <rFont val="Microsoft YaHei"/>
        <charset val="134"/>
      </rPr>
      <t>宿舍家具</t>
    </r>
  </si>
  <si>
    <t/>
  </si>
  <si>
    <r>
      <rPr>
        <b/>
        <sz val="7"/>
        <rFont val="Microsoft YaHei"/>
        <charset val="134"/>
      </rPr>
      <t>木床</t>
    </r>
  </si>
  <si>
    <r>
      <rPr>
        <b/>
        <sz val="7"/>
        <rFont val="Microsoft YaHei"/>
        <charset val="134"/>
      </rPr>
      <t>张</t>
    </r>
  </si>
  <si>
    <r>
      <rPr>
        <b/>
        <sz val="7"/>
        <rFont val="Arial"/>
        <charset val="134"/>
      </rPr>
      <t>1800*2000</t>
    </r>
  </si>
  <si>
    <r>
      <rPr>
        <b/>
        <sz val="7"/>
        <rFont val="Microsoft YaHei"/>
        <charset val="134"/>
      </rPr>
      <t>床头柜</t>
    </r>
  </si>
  <si>
    <r>
      <rPr>
        <b/>
        <sz val="7"/>
        <rFont val="Microsoft YaHei"/>
        <charset val="134"/>
      </rPr>
      <t>个</t>
    </r>
  </si>
  <si>
    <r>
      <rPr>
        <b/>
        <sz val="7"/>
        <rFont val="Arial"/>
        <charset val="134"/>
      </rPr>
      <t>450*450*450</t>
    </r>
  </si>
  <si>
    <r>
      <rPr>
        <b/>
        <sz val="7"/>
        <rFont val="Microsoft YaHei"/>
        <charset val="134"/>
      </rPr>
      <t>床垫</t>
    </r>
  </si>
  <si>
    <r>
      <rPr>
        <b/>
        <sz val="7"/>
        <rFont val="SimSun"/>
        <charset val="134"/>
      </rPr>
      <t>宽</t>
    </r>
    <r>
      <rPr>
        <b/>
        <sz val="7"/>
        <rFont val="Arial"/>
        <charset val="134"/>
      </rPr>
      <t>1800mm*</t>
    </r>
    <r>
      <rPr>
        <b/>
        <sz val="7"/>
        <rFont val="SimSun"/>
        <charset val="134"/>
      </rPr>
      <t>长</t>
    </r>
    <r>
      <rPr>
        <b/>
        <sz val="7"/>
        <rFont val="Arial"/>
        <charset val="134"/>
      </rPr>
      <t xml:space="preserve">2000mm*
</t>
    </r>
    <r>
      <rPr>
        <b/>
        <sz val="7"/>
        <rFont val="SimSun"/>
        <charset val="134"/>
      </rPr>
      <t>高</t>
    </r>
    <r>
      <rPr>
        <b/>
        <sz val="7"/>
        <rFont val="Arial"/>
        <charset val="134"/>
      </rPr>
      <t>210mm</t>
    </r>
  </si>
  <si>
    <r>
      <rPr>
        <b/>
        <sz val="7"/>
        <rFont val="Arial"/>
        <charset val="134"/>
      </rPr>
      <t>1500*2000</t>
    </r>
  </si>
  <si>
    <r>
      <rPr>
        <b/>
        <sz val="7"/>
        <rFont val="SimSun"/>
        <charset val="134"/>
      </rPr>
      <t>宽</t>
    </r>
    <r>
      <rPr>
        <b/>
        <sz val="7"/>
        <rFont val="Arial"/>
        <charset val="134"/>
      </rPr>
      <t>1500mm*</t>
    </r>
    <r>
      <rPr>
        <b/>
        <sz val="7"/>
        <rFont val="SimSun"/>
        <charset val="134"/>
      </rPr>
      <t>长</t>
    </r>
    <r>
      <rPr>
        <b/>
        <sz val="7"/>
        <rFont val="Arial"/>
        <charset val="134"/>
      </rPr>
      <t xml:space="preserve">2000mm*
</t>
    </r>
    <r>
      <rPr>
        <b/>
        <sz val="7"/>
        <rFont val="SimSun"/>
        <charset val="134"/>
      </rPr>
      <t>高</t>
    </r>
    <r>
      <rPr>
        <b/>
        <sz val="7"/>
        <rFont val="Arial"/>
        <charset val="134"/>
      </rPr>
      <t>210mm</t>
    </r>
  </si>
  <si>
    <r>
      <rPr>
        <b/>
        <sz val="7"/>
        <rFont val="SimSun"/>
        <charset val="134"/>
      </rPr>
      <t>张</t>
    </r>
  </si>
  <si>
    <r>
      <rPr>
        <b/>
        <sz val="7"/>
        <rFont val="SimSun"/>
        <charset val="134"/>
      </rPr>
      <t>宽</t>
    </r>
    <r>
      <rPr>
        <b/>
        <sz val="7"/>
        <rFont val="Arial"/>
        <charset val="134"/>
      </rPr>
      <t>1200mm*</t>
    </r>
    <r>
      <rPr>
        <b/>
        <sz val="7"/>
        <rFont val="SimSun"/>
        <charset val="134"/>
      </rPr>
      <t>长</t>
    </r>
    <r>
      <rPr>
        <b/>
        <sz val="7"/>
        <rFont val="Arial"/>
        <charset val="134"/>
      </rPr>
      <t xml:space="preserve">2000mm*
</t>
    </r>
    <r>
      <rPr>
        <b/>
        <sz val="7"/>
        <rFont val="SimSun"/>
        <charset val="134"/>
      </rPr>
      <t>高</t>
    </r>
    <r>
      <rPr>
        <b/>
        <sz val="7"/>
        <rFont val="Arial"/>
        <charset val="134"/>
      </rPr>
      <t>210mm</t>
    </r>
  </si>
  <si>
    <r>
      <rPr>
        <b/>
        <sz val="7"/>
        <rFont val="Microsoft YaHei"/>
        <charset val="134"/>
      </rPr>
      <t>书椅</t>
    </r>
  </si>
  <si>
    <r>
      <rPr>
        <b/>
        <sz val="7"/>
        <rFont val="Microsoft YaHei"/>
        <charset val="134"/>
      </rPr>
      <t>书桌</t>
    </r>
  </si>
  <si>
    <r>
      <rPr>
        <b/>
        <sz val="7"/>
        <rFont val="Arial"/>
        <charset val="134"/>
      </rPr>
      <t>1000*600*750</t>
    </r>
  </si>
  <si>
    <r>
      <rPr>
        <b/>
        <sz val="7"/>
        <rFont val="Microsoft YaHei"/>
        <charset val="134"/>
      </rPr>
      <t>茶几</t>
    </r>
  </si>
  <si>
    <r>
      <rPr>
        <b/>
        <sz val="7"/>
        <rFont val="Arial"/>
        <charset val="134"/>
      </rPr>
      <t>800*450*600</t>
    </r>
  </si>
  <si>
    <r>
      <rPr>
        <b/>
        <sz val="7"/>
        <rFont val="Microsoft YaHei"/>
        <charset val="134"/>
      </rPr>
      <t>沙发</t>
    </r>
  </si>
  <si>
    <r>
      <rPr>
        <b/>
        <sz val="7"/>
        <rFont val="Arial"/>
        <charset val="134"/>
      </rPr>
      <t>1200*450*900</t>
    </r>
  </si>
  <si>
    <r>
      <rPr>
        <b/>
        <sz val="7"/>
        <rFont val="SimSun"/>
        <charset val="134"/>
      </rPr>
      <t>衣柜</t>
    </r>
  </si>
  <si>
    <r>
      <rPr>
        <b/>
        <sz val="7"/>
        <rFont val="SimSun"/>
        <charset val="134"/>
      </rPr>
      <t>个</t>
    </r>
  </si>
  <si>
    <r>
      <rPr>
        <b/>
        <sz val="7"/>
        <rFont val="SimSun"/>
        <charset val="134"/>
      </rPr>
      <t>宽</t>
    </r>
    <r>
      <rPr>
        <b/>
        <sz val="7"/>
        <rFont val="Arial"/>
        <charset val="134"/>
      </rPr>
      <t>800*</t>
    </r>
    <r>
      <rPr>
        <b/>
        <sz val="7"/>
        <rFont val="SimSun"/>
        <charset val="134"/>
      </rPr>
      <t>深</t>
    </r>
    <r>
      <rPr>
        <b/>
        <sz val="7"/>
        <rFont val="Arial"/>
        <charset val="134"/>
      </rPr>
      <t>500*</t>
    </r>
    <r>
      <rPr>
        <b/>
        <sz val="7"/>
        <rFont val="SimSun"/>
        <charset val="134"/>
      </rPr>
      <t>高</t>
    </r>
    <r>
      <rPr>
        <b/>
        <sz val="7"/>
        <rFont val="Arial"/>
        <charset val="134"/>
      </rPr>
      <t xml:space="preserve">1900
</t>
    </r>
    <r>
      <rPr>
        <b/>
        <sz val="7"/>
        <rFont val="SimSun"/>
        <charset val="134"/>
      </rPr>
      <t>（后面10个按图定制）</t>
    </r>
  </si>
  <si>
    <r>
      <rPr>
        <b/>
        <sz val="7"/>
        <rFont val="SimSun"/>
        <charset val="134"/>
      </rPr>
      <t>玄关柜</t>
    </r>
  </si>
  <si>
    <r>
      <rPr>
        <b/>
        <sz val="7"/>
        <rFont val="SimSun"/>
        <charset val="134"/>
      </rPr>
      <t>宽</t>
    </r>
    <r>
      <rPr>
        <b/>
        <sz val="7"/>
        <rFont val="Arial"/>
        <charset val="134"/>
      </rPr>
      <t>800*</t>
    </r>
    <r>
      <rPr>
        <b/>
        <sz val="7"/>
        <rFont val="SimSun"/>
        <charset val="134"/>
      </rPr>
      <t>深</t>
    </r>
    <r>
      <rPr>
        <b/>
        <sz val="7"/>
        <rFont val="Arial"/>
        <charset val="134"/>
      </rPr>
      <t>500*</t>
    </r>
    <r>
      <rPr>
        <b/>
        <sz val="7"/>
        <rFont val="SimSun"/>
        <charset val="134"/>
      </rPr>
      <t>高</t>
    </r>
    <r>
      <rPr>
        <b/>
        <sz val="7"/>
        <rFont val="Arial"/>
        <charset val="134"/>
      </rPr>
      <t>1900</t>
    </r>
  </si>
  <si>
    <r>
      <rPr>
        <b/>
        <sz val="7"/>
        <rFont val="SimSun"/>
        <charset val="134"/>
      </rPr>
      <t>电磁炉</t>
    </r>
  </si>
  <si>
    <r>
      <rPr>
        <b/>
        <sz val="7"/>
        <rFont val="SimSun"/>
        <charset val="134"/>
      </rPr>
      <t xml:space="preserve">美的电磁炉350*450*50
</t>
    </r>
    <r>
      <rPr>
        <b/>
        <sz val="7"/>
        <rFont val="SimSun"/>
        <charset val="134"/>
      </rPr>
      <t>RT22E0103</t>
    </r>
  </si>
  <si>
    <r>
      <rPr>
        <b/>
        <sz val="7"/>
        <rFont val="SimSun"/>
        <charset val="134"/>
      </rPr>
      <t>电冰箱</t>
    </r>
  </si>
  <si>
    <r>
      <rPr>
        <b/>
        <sz val="7"/>
        <rFont val="SimSun"/>
        <charset val="134"/>
      </rPr>
      <t>台</t>
    </r>
  </si>
  <si>
    <r>
      <rPr>
        <b/>
        <sz val="7"/>
        <rFont val="SimSun"/>
        <charset val="134"/>
      </rPr>
      <t>美的冰箱</t>
    </r>
    <r>
      <rPr>
        <b/>
        <sz val="7"/>
        <rFont val="Arial"/>
        <charset val="134"/>
      </rPr>
      <t xml:space="preserve">220L    </t>
    </r>
    <r>
      <rPr>
        <b/>
        <sz val="7"/>
        <rFont val="SimSun"/>
        <charset val="134"/>
      </rPr>
      <t xml:space="preserve">（BCD-
</t>
    </r>
    <r>
      <rPr>
        <b/>
        <sz val="7"/>
        <rFont val="SimSun"/>
        <charset val="134"/>
      </rPr>
      <t>220TMA三门）</t>
    </r>
  </si>
  <si>
    <r>
      <rPr>
        <b/>
        <sz val="7"/>
        <rFont val="Microsoft YaHei"/>
        <charset val="134"/>
      </rPr>
      <t>塑料胶凳</t>
    </r>
  </si>
  <si>
    <r>
      <rPr>
        <b/>
        <sz val="7"/>
        <rFont val="Microsoft YaHei"/>
        <charset val="134"/>
      </rPr>
      <t>折叠餐桌</t>
    </r>
  </si>
  <si>
    <r>
      <rPr>
        <b/>
        <sz val="7"/>
        <rFont val="Arial"/>
        <charset val="134"/>
      </rPr>
      <t>1000*500*750</t>
    </r>
  </si>
  <si>
    <r>
      <rPr>
        <b/>
        <sz val="7"/>
        <rFont val="Microsoft YaHei"/>
        <charset val="134"/>
      </rPr>
      <t>厨柜架</t>
    </r>
  </si>
  <si>
    <r>
      <rPr>
        <b/>
        <sz val="7"/>
        <rFont val="Arial"/>
        <charset val="134"/>
      </rPr>
      <t>1200*420*750</t>
    </r>
  </si>
  <si>
    <r>
      <rPr>
        <b/>
        <sz val="7"/>
        <rFont val="Microsoft YaHei"/>
        <charset val="134"/>
      </rPr>
      <t>厨房置物架</t>
    </r>
  </si>
  <si>
    <r>
      <rPr>
        <b/>
        <sz val="7"/>
        <rFont val="Arial"/>
        <charset val="134"/>
      </rPr>
      <t>4</t>
    </r>
    <r>
      <rPr>
        <b/>
        <sz val="7"/>
        <rFont val="Microsoft YaHei"/>
        <charset val="134"/>
      </rPr>
      <t>层</t>
    </r>
  </si>
  <si>
    <r>
      <rPr>
        <b/>
        <sz val="7"/>
        <rFont val="Microsoft YaHei"/>
        <charset val="134"/>
      </rPr>
      <t>员工活动室</t>
    </r>
  </si>
  <si>
    <r>
      <rPr>
        <b/>
        <sz val="7"/>
        <rFont val="SimSun"/>
        <charset val="134"/>
      </rPr>
      <t>大长桌+椅凳套装</t>
    </r>
  </si>
  <si>
    <r>
      <rPr>
        <b/>
        <sz val="7"/>
        <rFont val="SimSun"/>
        <charset val="134"/>
      </rPr>
      <t>套</t>
    </r>
  </si>
  <si>
    <r>
      <rPr>
        <b/>
        <sz val="7"/>
        <rFont val="Arial"/>
        <charset val="134"/>
      </rPr>
      <t>2000*800*750</t>
    </r>
  </si>
  <si>
    <r>
      <rPr>
        <b/>
        <sz val="7"/>
        <rFont val="SimSun"/>
        <charset val="134"/>
      </rPr>
      <t>洽谈桌椅套装</t>
    </r>
  </si>
  <si>
    <r>
      <rPr>
        <b/>
        <sz val="7"/>
        <rFont val="Arial"/>
        <charset val="134"/>
      </rPr>
      <t>600*700</t>
    </r>
  </si>
  <si>
    <r>
      <rPr>
        <b/>
        <sz val="7"/>
        <rFont val="SimSun"/>
        <charset val="134"/>
      </rPr>
      <t>书架</t>
    </r>
  </si>
  <si>
    <r>
      <rPr>
        <b/>
        <sz val="7"/>
        <rFont val="Arial"/>
        <charset val="134"/>
      </rPr>
      <t>1800*600*240</t>
    </r>
    <r>
      <rPr>
        <b/>
        <sz val="7"/>
        <rFont val="SimSun"/>
        <charset val="134"/>
      </rPr>
      <t>，</t>
    </r>
    <r>
      <rPr>
        <b/>
        <sz val="7"/>
        <rFont val="Arial"/>
        <charset val="134"/>
      </rPr>
      <t>6</t>
    </r>
    <r>
      <rPr>
        <b/>
        <sz val="7"/>
        <rFont val="SimSun"/>
        <charset val="134"/>
      </rPr>
      <t>层</t>
    </r>
  </si>
  <si>
    <r>
      <rPr>
        <b/>
        <sz val="7"/>
        <rFont val="SimSun"/>
        <charset val="134"/>
      </rPr>
      <t>沙发</t>
    </r>
  </si>
  <si>
    <r>
      <rPr>
        <b/>
        <sz val="7"/>
        <rFont val="Arial"/>
        <charset val="134"/>
      </rPr>
      <t>3200*800*850</t>
    </r>
    <r>
      <rPr>
        <b/>
        <sz val="7"/>
        <rFont val="SimSun"/>
        <charset val="134"/>
      </rPr>
      <t>，乳胶坐垫</t>
    </r>
  </si>
  <si>
    <r>
      <rPr>
        <b/>
        <sz val="7"/>
        <rFont val="SimSun"/>
        <charset val="134"/>
      </rPr>
      <t>茶几</t>
    </r>
  </si>
  <si>
    <r>
      <rPr>
        <b/>
        <sz val="7"/>
        <rFont val="Arial"/>
        <charset val="134"/>
      </rPr>
      <t>1200*600*420</t>
    </r>
    <r>
      <rPr>
        <b/>
        <sz val="7"/>
        <rFont val="SimSun"/>
        <charset val="134"/>
      </rPr>
      <t>，双层</t>
    </r>
  </si>
  <si>
    <r>
      <rPr>
        <b/>
        <sz val="7"/>
        <rFont val="Microsoft YaHei"/>
        <charset val="134"/>
      </rPr>
      <t>宿舍家电</t>
    </r>
  </si>
  <si>
    <r>
      <rPr>
        <b/>
        <sz val="7"/>
        <rFont val="Microsoft YaHei"/>
        <charset val="134"/>
      </rPr>
      <t>空调</t>
    </r>
  </si>
  <si>
    <r>
      <rPr>
        <b/>
        <sz val="7"/>
        <rFont val="Microsoft YaHei"/>
        <charset val="134"/>
      </rPr>
      <t>台</t>
    </r>
  </si>
  <si>
    <r>
      <rPr>
        <b/>
        <sz val="7"/>
        <rFont val="Microsoft YaHei"/>
        <charset val="134"/>
      </rPr>
      <t>美的</t>
    </r>
    <r>
      <rPr>
        <b/>
        <sz val="7"/>
        <rFont val="Arial"/>
        <charset val="134"/>
      </rPr>
      <t>1.5</t>
    </r>
    <r>
      <rPr>
        <b/>
        <sz val="7"/>
        <rFont val="Microsoft YaHei"/>
        <charset val="134"/>
      </rPr>
      <t>匹</t>
    </r>
    <r>
      <rPr>
        <b/>
        <sz val="7"/>
        <rFont val="Arial"/>
        <charset val="134"/>
      </rPr>
      <t xml:space="preserve">KFR-
</t>
    </r>
    <r>
      <rPr>
        <b/>
        <sz val="7"/>
        <rFont val="Arial"/>
        <charset val="134"/>
      </rPr>
      <t>35GW/N8KS1-1Q</t>
    </r>
  </si>
  <si>
    <r>
      <rPr>
        <b/>
        <sz val="7"/>
        <rFont val="Microsoft YaHei"/>
        <charset val="134"/>
      </rPr>
      <t>燃气热水器</t>
    </r>
  </si>
  <si>
    <r>
      <rPr>
        <b/>
        <sz val="7"/>
        <rFont val="Microsoft YaHei"/>
        <charset val="134"/>
      </rPr>
      <t>万家乐</t>
    </r>
    <r>
      <rPr>
        <b/>
        <sz val="7"/>
        <rFont val="Arial"/>
        <charset val="134"/>
      </rPr>
      <t xml:space="preserve">13L  JSQ26-
</t>
    </r>
    <r>
      <rPr>
        <b/>
        <sz val="7"/>
        <rFont val="Arial"/>
        <charset val="134"/>
      </rPr>
      <t>13TP1(F)</t>
    </r>
  </si>
  <si>
    <r>
      <rPr>
        <b/>
        <sz val="7"/>
        <rFont val="Microsoft YaHei"/>
        <charset val="134"/>
      </rPr>
      <t>洗衣机</t>
    </r>
  </si>
  <si>
    <r>
      <rPr>
        <b/>
        <sz val="7"/>
        <rFont val="Microsoft YaHei"/>
        <charset val="134"/>
      </rPr>
      <t>美的</t>
    </r>
    <r>
      <rPr>
        <b/>
        <sz val="7"/>
        <rFont val="Arial"/>
        <charset val="134"/>
      </rPr>
      <t xml:space="preserve">10KG
</t>
    </r>
    <r>
      <rPr>
        <b/>
        <sz val="7"/>
        <rFont val="Arial"/>
        <charset val="134"/>
      </rPr>
      <t>(MG100V36T</t>
    </r>
    <r>
      <rPr>
        <b/>
        <sz val="7"/>
        <rFont val="SimSun"/>
        <charset val="134"/>
      </rPr>
      <t>，滚筒）</t>
    </r>
  </si>
  <si>
    <r>
      <rPr>
        <b/>
        <sz val="7"/>
        <rFont val="Microsoft YaHei"/>
        <charset val="134"/>
      </rPr>
      <t>美的10</t>
    </r>
    <r>
      <rPr>
        <b/>
        <sz val="7"/>
        <rFont val="Arial"/>
        <charset val="134"/>
      </rPr>
      <t>KG MB10V37T</t>
    </r>
  </si>
  <si>
    <r>
      <rPr>
        <b/>
        <sz val="7"/>
        <rFont val="Microsoft YaHei"/>
        <charset val="134"/>
      </rPr>
      <t>电视机</t>
    </r>
  </si>
  <si>
    <r>
      <rPr>
        <b/>
        <sz val="7"/>
        <rFont val="Arial"/>
        <charset val="134"/>
      </rPr>
      <t>60</t>
    </r>
    <r>
      <rPr>
        <b/>
        <sz val="7"/>
        <rFont val="Microsoft YaHei"/>
        <charset val="134"/>
      </rPr>
      <t xml:space="preserve">寸，含挂壁支架
</t>
    </r>
    <r>
      <rPr>
        <b/>
        <sz val="7"/>
        <rFont val="Arial"/>
        <charset val="134"/>
      </rPr>
      <t>60V58F PRO</t>
    </r>
  </si>
  <si>
    <t>物品</t>
  </si>
  <si>
    <t>单位</t>
  </si>
  <si>
    <t>规格参数</t>
  </si>
  <si>
    <t>总体需求数量</t>
  </si>
  <si>
    <t>图片</t>
  </si>
  <si>
    <t>需求数量</t>
  </si>
  <si>
    <t>总数量</t>
  </si>
  <si>
    <t>铁架床(上下铺）</t>
  </si>
  <si>
    <t>90*198cm 钢架壁厚不小于1.2MM，单层承重200KG</t>
  </si>
  <si>
    <t>无需拆卸
需安装</t>
  </si>
  <si>
    <t>床板</t>
  </si>
  <si>
    <t>块</t>
  </si>
  <si>
    <t xml:space="preserve">45*198cm </t>
  </si>
  <si>
    <t>床垫</t>
  </si>
  <si>
    <t>90*198cm</t>
  </si>
  <si>
    <t>桌子</t>
  </si>
  <si>
    <t>张</t>
  </si>
  <si>
    <t>120*60*75cm</t>
  </si>
  <si>
    <t>牛角倚</t>
  </si>
  <si>
    <t>泰旭嘉  加强加厚款</t>
  </si>
  <si>
    <t>四门柜子</t>
  </si>
  <si>
    <t>钢制储物柜 高1800*宽850*深420mm四门带锁 0.8mm铁制</t>
  </si>
  <si>
    <t>浅蓝色格子被套</t>
  </si>
  <si>
    <t>155*220cm,100%棉，200T蓝色小格子</t>
  </si>
  <si>
    <t>浅蓝色床单</t>
  </si>
  <si>
    <t>160*230cm,100%棉,200T蓝色</t>
  </si>
  <si>
    <t>浅蓝色格子枕套</t>
  </si>
  <si>
    <t xml:space="preserve">45*70+5cm,100%棉 ,50*77cm,100%棉200T蓝色小格子 </t>
  </si>
  <si>
    <t>被芯</t>
  </si>
  <si>
    <t>150*210cm,白色加厚涤棉材料，子被：内充整棉，含面料350g/㎡，母被：内充整棉含面料400g/㎡</t>
  </si>
  <si>
    <t>枕芯</t>
  </si>
  <si>
    <t xml:space="preserve"> 48*74白色加厚涤棉材料，羽丝棉总重1000克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</si>
</sst>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 [$￥-804]* #,##0.00_ ;_ [$￥-804]* \-#,##0.00_ ;_ [$￥-804]* &quot;-&quot;??_ ;_ @_ "/>
    <numFmt numFmtId="177" formatCode="[$-409]dd/mmm/yy;@"/>
    <numFmt numFmtId="178" formatCode="0_ "/>
  </numFmts>
  <fonts count="34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0000"/>
      <name val="Arial"/>
      <charset val="204"/>
    </font>
    <font>
      <b/>
      <sz val="7"/>
      <color rgb="FF000000"/>
      <name val="Microsoft YaHei"/>
      <charset val="134"/>
    </font>
    <font>
      <b/>
      <sz val="7"/>
      <color rgb="FF000000"/>
      <name val="Arial"/>
      <charset val="134"/>
    </font>
    <font>
      <sz val="11"/>
      <color rgb="FF000000"/>
      <name val="宋体"/>
      <charset val="204"/>
    </font>
    <font>
      <b/>
      <sz val="7"/>
      <color rgb="FF000000"/>
      <name val="宋体"/>
      <charset val="134"/>
    </font>
    <font>
      <b/>
      <sz val="7"/>
      <color rgb="FF000000"/>
      <name val="SimSun"/>
      <charset val="134"/>
    </font>
    <font>
      <b/>
      <sz val="20"/>
      <color theme="1"/>
      <name val="宋体"/>
      <charset val="134"/>
      <scheme val="minor"/>
    </font>
    <font>
      <b/>
      <sz val="10"/>
      <color theme="1"/>
      <name val="宋体"/>
      <charset val="134"/>
      <scheme val="minor"/>
    </font>
    <font>
      <sz val="14"/>
      <color rgb="FF1C1F23"/>
      <name val="Segoe UI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b/>
      <sz val="7"/>
      <name val="SimSun"/>
      <charset val="134"/>
    </font>
    <font>
      <b/>
      <sz val="7"/>
      <name val="Arial"/>
      <charset val="134"/>
    </font>
    <font>
      <b/>
      <sz val="7"/>
      <name val="Microsoft YaHei"/>
      <charset val="134"/>
    </font>
  </fonts>
  <fills count="37">
    <fill>
      <patternFill patternType="none"/>
    </fill>
    <fill>
      <patternFill patternType="gray125"/>
    </fill>
    <fill>
      <patternFill patternType="solid">
        <fgColor theme="5" tint="0.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3" tint="0.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thin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6" borderId="11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12" applyNumberFormat="0" applyFill="0" applyAlignment="0" applyProtection="0">
      <alignment vertical="center"/>
    </xf>
    <xf numFmtId="0" fontId="17" fillId="0" borderId="12" applyNumberFormat="0" applyFill="0" applyAlignment="0" applyProtection="0">
      <alignment vertical="center"/>
    </xf>
    <xf numFmtId="0" fontId="18" fillId="0" borderId="13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7" borderId="14" applyNumberFormat="0" applyAlignment="0" applyProtection="0">
      <alignment vertical="center"/>
    </xf>
    <xf numFmtId="0" fontId="20" fillId="8" borderId="15" applyNumberFormat="0" applyAlignment="0" applyProtection="0">
      <alignment vertical="center"/>
    </xf>
    <xf numFmtId="0" fontId="21" fillId="8" borderId="14" applyNumberFormat="0" applyAlignment="0" applyProtection="0">
      <alignment vertical="center"/>
    </xf>
    <xf numFmtId="0" fontId="22" fillId="9" borderId="16" applyNumberFormat="0" applyAlignment="0" applyProtection="0">
      <alignment vertical="center"/>
    </xf>
    <xf numFmtId="0" fontId="23" fillId="0" borderId="17" applyNumberFormat="0" applyFill="0" applyAlignment="0" applyProtection="0">
      <alignment vertical="center"/>
    </xf>
    <xf numFmtId="0" fontId="24" fillId="0" borderId="18" applyNumberFormat="0" applyFill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6" fillId="11" borderId="0" applyNumberFormat="0" applyBorder="0" applyAlignment="0" applyProtection="0">
      <alignment vertical="center"/>
    </xf>
    <xf numFmtId="0" fontId="27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8" fillId="33" borderId="0" applyNumberFormat="0" applyBorder="0" applyAlignment="0" applyProtection="0">
      <alignment vertical="center"/>
    </xf>
    <xf numFmtId="0" fontId="29" fillId="34" borderId="0" applyNumberFormat="0" applyBorder="0" applyAlignment="0" applyProtection="0">
      <alignment vertical="center"/>
    </xf>
    <xf numFmtId="0" fontId="29" fillId="35" borderId="0" applyNumberFormat="0" applyBorder="0" applyAlignment="0" applyProtection="0">
      <alignment vertical="center"/>
    </xf>
    <xf numFmtId="0" fontId="28" fillId="36" borderId="0" applyNumberFormat="0" applyBorder="0" applyAlignment="0" applyProtection="0">
      <alignment vertical="center"/>
    </xf>
    <xf numFmtId="176" fontId="30" fillId="0" borderId="0"/>
  </cellStyleXfs>
  <cellXfs count="59">
    <xf numFmtId="0" fontId="0" fillId="0" borderId="0" xfId="0">
      <alignment vertical="center"/>
    </xf>
    <xf numFmtId="177" fontId="1" fillId="0" borderId="0" xfId="0" applyNumberFormat="1" applyFont="1" applyFill="1" applyAlignment="1">
      <alignment horizontal="center" vertical="center"/>
    </xf>
    <xf numFmtId="177" fontId="1" fillId="0" borderId="0" xfId="0" applyNumberFormat="1" applyFont="1" applyAlignment="1">
      <alignment horizontal="center" vertical="center"/>
    </xf>
    <xf numFmtId="0" fontId="1" fillId="2" borderId="1" xfId="0" applyNumberFormat="1" applyFont="1" applyFill="1" applyBorder="1" applyAlignment="1">
      <alignment horizontal="center" vertical="center"/>
    </xf>
    <xf numFmtId="0" fontId="1" fillId="2" borderId="2" xfId="0" applyNumberFormat="1" applyFont="1" applyFill="1" applyBorder="1" applyAlignment="1">
      <alignment horizontal="center" vertical="center"/>
    </xf>
    <xf numFmtId="177" fontId="1" fillId="2" borderId="2" xfId="0" applyNumberFormat="1" applyFont="1" applyFill="1" applyBorder="1" applyAlignment="1">
      <alignment horizontal="center" vertical="center"/>
    </xf>
    <xf numFmtId="0" fontId="1" fillId="0" borderId="0" xfId="0" applyNumberFormat="1" applyFont="1" applyFill="1" applyAlignment="1">
      <alignment horizontal="center" vertical="center"/>
    </xf>
    <xf numFmtId="0" fontId="1" fillId="2" borderId="3" xfId="0" applyNumberFormat="1" applyFont="1" applyFill="1" applyBorder="1" applyAlignment="1">
      <alignment horizontal="center" vertical="center"/>
    </xf>
    <xf numFmtId="177" fontId="1" fillId="2" borderId="3" xfId="0" applyNumberFormat="1" applyFont="1" applyFill="1" applyBorder="1" applyAlignment="1">
      <alignment horizontal="center" vertical="center"/>
    </xf>
    <xf numFmtId="0" fontId="1" fillId="0" borderId="1" xfId="0" applyNumberFormat="1" applyFont="1" applyFill="1" applyBorder="1" applyAlignment="1">
      <alignment horizontal="center" vertical="center"/>
    </xf>
    <xf numFmtId="0" fontId="1" fillId="0" borderId="1" xfId="0" applyNumberFormat="1" applyFont="1" applyFill="1" applyBorder="1" applyAlignment="1">
      <alignment horizontal="center" vertical="center" wrapText="1"/>
    </xf>
    <xf numFmtId="0" fontId="1" fillId="3" borderId="1" xfId="0" applyNumberFormat="1" applyFont="1" applyFill="1" applyBorder="1" applyAlignment="1">
      <alignment horizontal="center" vertical="center"/>
    </xf>
    <xf numFmtId="178" fontId="1" fillId="3" borderId="1" xfId="0" applyNumberFormat="1" applyFont="1" applyFill="1" applyBorder="1" applyAlignment="1">
      <alignment horizontal="center" vertical="center"/>
    </xf>
    <xf numFmtId="0" fontId="1" fillId="0" borderId="0" xfId="0" applyNumberFormat="1" applyFont="1" applyFill="1" applyAlignment="1">
      <alignment horizontal="center" vertical="center" wrapText="1"/>
    </xf>
    <xf numFmtId="177" fontId="1" fillId="0" borderId="0" xfId="0" applyNumberFormat="1" applyFont="1" applyFill="1" applyAlignment="1">
      <alignment horizontal="center" vertical="center" wrapText="1"/>
    </xf>
    <xf numFmtId="178" fontId="1" fillId="0" borderId="0" xfId="0" applyNumberFormat="1" applyFont="1" applyFill="1" applyAlignment="1">
      <alignment horizontal="center" vertical="center" wrapText="1"/>
    </xf>
    <xf numFmtId="177" fontId="1" fillId="0" borderId="1" xfId="0" applyNumberFormat="1" applyFont="1" applyFill="1" applyBorder="1" applyAlignment="1">
      <alignment horizontal="center" vertical="center"/>
    </xf>
    <xf numFmtId="177" fontId="1" fillId="0" borderId="1" xfId="0" applyNumberFormat="1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left" vertical="top" wrapText="1"/>
    </xf>
    <xf numFmtId="0" fontId="2" fillId="0" borderId="0" xfId="0" applyFont="1" applyFill="1" applyBorder="1" applyAlignment="1">
      <alignment horizontal="center" vertical="center" wrapText="1"/>
    </xf>
    <xf numFmtId="0" fontId="3" fillId="0" borderId="4" xfId="0" applyNumberFormat="1" applyFont="1" applyFill="1" applyBorder="1" applyAlignment="1">
      <alignment horizontal="center" wrapText="1"/>
    </xf>
    <xf numFmtId="0" fontId="3" fillId="0" borderId="5" xfId="0" applyNumberFormat="1" applyFont="1" applyFill="1" applyBorder="1" applyAlignment="1">
      <alignment horizontal="center" vertical="top" wrapText="1"/>
    </xf>
    <xf numFmtId="0" fontId="2" fillId="0" borderId="5" xfId="0" applyNumberFormat="1" applyFont="1" applyFill="1" applyBorder="1" applyAlignment="1">
      <alignment horizontal="left" vertical="top" wrapText="1"/>
    </xf>
    <xf numFmtId="0" fontId="3" fillId="0" borderId="6" xfId="0" applyNumberFormat="1" applyFont="1" applyFill="1" applyBorder="1" applyAlignment="1">
      <alignment horizontal="center" vertical="center" wrapText="1"/>
    </xf>
    <xf numFmtId="178" fontId="4" fillId="0" borderId="4" xfId="0" applyNumberFormat="1" applyFont="1" applyFill="1" applyBorder="1" applyAlignment="1">
      <alignment horizontal="center" vertical="center" wrapText="1"/>
    </xf>
    <xf numFmtId="0" fontId="3" fillId="0" borderId="5" xfId="0" applyNumberFormat="1" applyFont="1" applyFill="1" applyBorder="1" applyAlignment="1">
      <alignment horizontal="center" vertical="center" wrapText="1"/>
    </xf>
    <xf numFmtId="0" fontId="4" fillId="0" borderId="5" xfId="0" applyNumberFormat="1" applyFont="1" applyFill="1" applyBorder="1" applyAlignment="1">
      <alignment horizontal="center" vertical="center" wrapText="1"/>
    </xf>
    <xf numFmtId="178" fontId="4" fillId="0" borderId="5" xfId="0" applyNumberFormat="1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178" fontId="6" fillId="0" borderId="5" xfId="0" applyNumberFormat="1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>
      <alignment horizontal="center" vertical="center" wrapText="1"/>
    </xf>
    <xf numFmtId="0" fontId="7" fillId="0" borderId="7" xfId="0" applyNumberFormat="1" applyFont="1" applyFill="1" applyBorder="1" applyAlignment="1">
      <alignment horizontal="center" vertical="center" wrapText="1"/>
    </xf>
    <xf numFmtId="178" fontId="4" fillId="0" borderId="7" xfId="0" applyNumberFormat="1" applyFont="1" applyFill="1" applyBorder="1" applyAlignment="1">
      <alignment horizontal="center" vertical="center" wrapText="1"/>
    </xf>
    <xf numFmtId="0" fontId="2" fillId="0" borderId="7" xfId="0" applyNumberFormat="1" applyFont="1" applyFill="1" applyBorder="1" applyAlignment="1">
      <alignment horizontal="left" vertical="top" wrapText="1"/>
    </xf>
    <xf numFmtId="0" fontId="7" fillId="0" borderId="6" xfId="0" applyNumberFormat="1" applyFont="1" applyFill="1" applyBorder="1" applyAlignment="1">
      <alignment horizontal="center" vertical="center" wrapText="1"/>
    </xf>
    <xf numFmtId="0" fontId="4" fillId="0" borderId="6" xfId="0" applyNumberFormat="1" applyFont="1" applyFill="1" applyBorder="1" applyAlignment="1">
      <alignment horizontal="center" vertical="center" wrapText="1"/>
    </xf>
    <xf numFmtId="178" fontId="4" fillId="0" borderId="6" xfId="0" applyNumberFormat="1" applyFont="1" applyFill="1" applyBorder="1" applyAlignment="1">
      <alignment horizontal="center" vertical="center" wrapText="1"/>
    </xf>
    <xf numFmtId="0" fontId="2" fillId="0" borderId="6" xfId="0" applyNumberFormat="1" applyFont="1" applyFill="1" applyBorder="1" applyAlignment="1">
      <alignment horizontal="left" vertical="top" wrapText="1"/>
    </xf>
    <xf numFmtId="0" fontId="0" fillId="0" borderId="0" xfId="0" applyAlignment="1">
      <alignment horizontal="center" vertical="center" wrapText="1"/>
    </xf>
    <xf numFmtId="43" fontId="0" fillId="0" borderId="0" xfId="0" applyNumberFormat="1" applyAlignment="1">
      <alignment horizontal="center" vertical="center" wrapText="1"/>
    </xf>
    <xf numFmtId="9" fontId="0" fillId="0" borderId="0" xfId="3" applyAlignment="1">
      <alignment horizontal="center" vertical="center" wrapText="1"/>
    </xf>
    <xf numFmtId="0" fontId="8" fillId="0" borderId="8" xfId="0" applyFont="1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43" fontId="0" fillId="0" borderId="8" xfId="0" applyNumberFormat="1" applyBorder="1" applyAlignment="1">
      <alignment horizontal="center" vertical="center" wrapText="1"/>
    </xf>
    <xf numFmtId="9" fontId="0" fillId="0" borderId="8" xfId="3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43" fontId="9" fillId="0" borderId="1" xfId="0" applyNumberFormat="1" applyFont="1" applyBorder="1" applyAlignment="1">
      <alignment horizontal="center" vertical="center" wrapText="1"/>
    </xf>
    <xf numFmtId="43" fontId="9" fillId="4" borderId="1" xfId="0" applyNumberFormat="1" applyFont="1" applyFill="1" applyBorder="1" applyAlignment="1">
      <alignment horizontal="center" vertical="center" wrapText="1"/>
    </xf>
    <xf numFmtId="9" fontId="9" fillId="0" borderId="1" xfId="3" applyFont="1" applyBorder="1" applyAlignment="1">
      <alignment horizontal="center" vertical="center" wrapText="1"/>
    </xf>
    <xf numFmtId="0" fontId="10" fillId="0" borderId="0" xfId="0" applyFont="1">
      <alignment vertical="center"/>
    </xf>
    <xf numFmtId="9" fontId="9" fillId="0" borderId="1" xfId="3" applyNumberFormat="1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43" fontId="0" fillId="0" borderId="9" xfId="0" applyNumberFormat="1" applyBorder="1" applyAlignment="1">
      <alignment vertical="center" wrapText="1"/>
    </xf>
    <xf numFmtId="43" fontId="0" fillId="0" borderId="10" xfId="0" applyNumberFormat="1" applyBorder="1" applyAlignment="1">
      <alignment vertical="center" wrapText="1"/>
    </xf>
    <xf numFmtId="43" fontId="0" fillId="0" borderId="10" xfId="3" applyNumberFormat="1" applyBorder="1" applyAlignment="1">
      <alignment vertical="center" wrapText="1"/>
    </xf>
    <xf numFmtId="43" fontId="1" fillId="5" borderId="1" xfId="0" applyNumberFormat="1" applyFont="1" applyFill="1" applyBorder="1" applyAlignment="1">
      <alignment vertical="center" wrapText="1"/>
    </xf>
    <xf numFmtId="43" fontId="1" fillId="4" borderId="1" xfId="0" applyNumberFormat="1" applyFont="1" applyFill="1" applyBorder="1" applyAlignment="1">
      <alignment vertical="center" wrapText="1"/>
    </xf>
    <xf numFmtId="0" fontId="0" fillId="0" borderId="1" xfId="0" applyBorder="1" applyAlignment="1">
      <alignment horizontal="left" vertical="top" wrapText="1"/>
    </xf>
    <xf numFmtId="0" fontId="0" fillId="0" borderId="1" xfId="0" applyBorder="1" applyAlignment="1">
      <alignment horizontal="left"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_Q-28 Chinese Kitchen Utensil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38.png"/><Relationship Id="rId8" Type="http://schemas.openxmlformats.org/officeDocument/2006/relationships/image" Target="media/image37.png"/><Relationship Id="rId7" Type="http://schemas.openxmlformats.org/officeDocument/2006/relationships/image" Target="media/image36.png"/><Relationship Id="rId6" Type="http://schemas.openxmlformats.org/officeDocument/2006/relationships/image" Target="media/image35.png"/><Relationship Id="rId5" Type="http://schemas.openxmlformats.org/officeDocument/2006/relationships/image" Target="media/image34.png"/><Relationship Id="rId4" Type="http://schemas.openxmlformats.org/officeDocument/2006/relationships/image" Target="media/image33.png"/><Relationship Id="rId3" Type="http://schemas.openxmlformats.org/officeDocument/2006/relationships/image" Target="media/image32.png"/><Relationship Id="rId2" Type="http://schemas.openxmlformats.org/officeDocument/2006/relationships/image" Target="media/image31.png"/><Relationship Id="rId10" Type="http://schemas.openxmlformats.org/officeDocument/2006/relationships/image" Target="media/image39.png"/><Relationship Id="rId1" Type="http://schemas.openxmlformats.org/officeDocument/2006/relationships/image" Target="media/image30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5</xdr:col>
      <xdr:colOff>78739</xdr:colOff>
      <xdr:row>13</xdr:row>
      <xdr:rowOff>21590</xdr:rowOff>
    </xdr:from>
    <xdr:ext cx="584200" cy="873760"/>
    <xdr:pic>
      <xdr:nvPicPr>
        <xdr:cNvPr id="2" name="image1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6300" y="8571230"/>
          <a:ext cx="584200" cy="873760"/>
        </a:xfrm>
        <a:prstGeom prst="rect">
          <a:avLst/>
        </a:prstGeom>
      </xdr:spPr>
    </xdr:pic>
    <xdr:clientData/>
  </xdr:oneCellAnchor>
  <xdr:oneCellAnchor>
    <xdr:from>
      <xdr:col>5</xdr:col>
      <xdr:colOff>22225</xdr:colOff>
      <xdr:row>3</xdr:row>
      <xdr:rowOff>302895</xdr:rowOff>
    </xdr:from>
    <xdr:ext cx="696594" cy="588644"/>
    <xdr:pic>
      <xdr:nvPicPr>
        <xdr:cNvPr id="3" name="image2"/>
        <xdr:cNvPicPr>
          <a:picLocks noChangeAspect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0420" y="1598295"/>
          <a:ext cx="695960" cy="588010"/>
        </a:xfrm>
        <a:prstGeom prst="rect">
          <a:avLst/>
        </a:prstGeom>
      </xdr:spPr>
    </xdr:pic>
    <xdr:clientData/>
  </xdr:oneCellAnchor>
  <xdr:oneCellAnchor>
    <xdr:from>
      <xdr:col>5</xdr:col>
      <xdr:colOff>29844</xdr:colOff>
      <xdr:row>4</xdr:row>
      <xdr:rowOff>54610</xdr:rowOff>
    </xdr:from>
    <xdr:ext cx="664844" cy="481965"/>
    <xdr:pic>
      <xdr:nvPicPr>
        <xdr:cNvPr id="4" name="image3"/>
        <xdr:cNvPicPr>
          <a:picLocks noChangeAspect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7405" y="2296160"/>
          <a:ext cx="664845" cy="481965"/>
        </a:xfrm>
        <a:prstGeom prst="rect">
          <a:avLst/>
        </a:prstGeom>
      </xdr:spPr>
    </xdr:pic>
    <xdr:clientData/>
  </xdr:oneCellAnchor>
  <xdr:oneCellAnchor>
    <xdr:from>
      <xdr:col>5</xdr:col>
      <xdr:colOff>69850</xdr:colOff>
      <xdr:row>7</xdr:row>
      <xdr:rowOff>251459</xdr:rowOff>
    </xdr:from>
    <xdr:ext cx="600709" cy="431800"/>
    <xdr:pic>
      <xdr:nvPicPr>
        <xdr:cNvPr id="5" name="image4"/>
        <xdr:cNvPicPr>
          <a:picLocks noChangeAspect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8045" y="4721860"/>
          <a:ext cx="600075" cy="431800"/>
        </a:xfrm>
        <a:prstGeom prst="rect">
          <a:avLst/>
        </a:prstGeom>
      </xdr:spPr>
    </xdr:pic>
    <xdr:clientData/>
  </xdr:oneCellAnchor>
  <xdr:oneCellAnchor>
    <xdr:from>
      <xdr:col>5</xdr:col>
      <xdr:colOff>72389</xdr:colOff>
      <xdr:row>1</xdr:row>
      <xdr:rowOff>112395</xdr:rowOff>
    </xdr:from>
    <xdr:ext cx="596265" cy="394970"/>
    <xdr:pic>
      <xdr:nvPicPr>
        <xdr:cNvPr id="6" name="image5"/>
        <xdr:cNvPicPr>
          <a:picLocks noChangeAspect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9950" y="293370"/>
          <a:ext cx="596265" cy="394970"/>
        </a:xfrm>
        <a:prstGeom prst="rect">
          <a:avLst/>
        </a:prstGeom>
      </xdr:spPr>
    </xdr:pic>
    <xdr:clientData/>
  </xdr:oneCellAnchor>
  <xdr:oneCellAnchor>
    <xdr:from>
      <xdr:col>5</xdr:col>
      <xdr:colOff>78739</xdr:colOff>
      <xdr:row>6</xdr:row>
      <xdr:rowOff>77469</xdr:rowOff>
    </xdr:from>
    <xdr:ext cx="584200" cy="379729"/>
    <xdr:pic>
      <xdr:nvPicPr>
        <xdr:cNvPr id="7" name="image6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6300" y="4014470"/>
          <a:ext cx="584200" cy="379730"/>
        </a:xfrm>
        <a:prstGeom prst="rect">
          <a:avLst/>
        </a:prstGeom>
      </xdr:spPr>
    </xdr:pic>
    <xdr:clientData/>
  </xdr:oneCellAnchor>
  <xdr:oneCellAnchor>
    <xdr:from>
      <xdr:col>5</xdr:col>
      <xdr:colOff>78739</xdr:colOff>
      <xdr:row>8</xdr:row>
      <xdr:rowOff>102235</xdr:rowOff>
    </xdr:from>
    <xdr:ext cx="584200" cy="379729"/>
    <xdr:pic>
      <xdr:nvPicPr>
        <xdr:cNvPr id="8" name="image7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6300" y="5506720"/>
          <a:ext cx="584200" cy="379095"/>
        </a:xfrm>
        <a:prstGeom prst="rect">
          <a:avLst/>
        </a:prstGeom>
      </xdr:spPr>
    </xdr:pic>
    <xdr:clientData/>
  </xdr:oneCellAnchor>
  <xdr:oneCellAnchor>
    <xdr:from>
      <xdr:col>5</xdr:col>
      <xdr:colOff>96519</xdr:colOff>
      <xdr:row>12</xdr:row>
      <xdr:rowOff>167639</xdr:rowOff>
    </xdr:from>
    <xdr:ext cx="547369" cy="332740"/>
    <xdr:pic>
      <xdr:nvPicPr>
        <xdr:cNvPr id="9" name="image8"/>
        <xdr:cNvPicPr>
          <a:picLocks noChangeAspect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4080" y="8049895"/>
          <a:ext cx="547370" cy="332740"/>
        </a:xfrm>
        <a:prstGeom prst="rect">
          <a:avLst/>
        </a:prstGeom>
      </xdr:spPr>
    </xdr:pic>
    <xdr:clientData/>
  </xdr:oneCellAnchor>
  <xdr:oneCellAnchor>
    <xdr:from>
      <xdr:col>5</xdr:col>
      <xdr:colOff>107950</xdr:colOff>
      <xdr:row>11</xdr:row>
      <xdr:rowOff>196214</xdr:rowOff>
    </xdr:from>
    <xdr:ext cx="524509" cy="303529"/>
    <xdr:pic>
      <xdr:nvPicPr>
        <xdr:cNvPr id="10" name="image9"/>
        <xdr:cNvPicPr>
          <a:picLocks noChangeAspect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145" y="7383780"/>
          <a:ext cx="523875" cy="303530"/>
        </a:xfrm>
        <a:prstGeom prst="rect">
          <a:avLst/>
        </a:prstGeom>
      </xdr:spPr>
    </xdr:pic>
    <xdr:clientData/>
  </xdr:oneCellAnchor>
  <xdr:oneCellAnchor>
    <xdr:from>
      <xdr:col>5</xdr:col>
      <xdr:colOff>36194</xdr:colOff>
      <xdr:row>10</xdr:row>
      <xdr:rowOff>45084</xdr:rowOff>
    </xdr:from>
    <xdr:ext cx="433069" cy="364490"/>
    <xdr:pic>
      <xdr:nvPicPr>
        <xdr:cNvPr id="11" name="image10"/>
        <xdr:cNvPicPr>
          <a:picLocks noChangeAspect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3755" y="6565900"/>
          <a:ext cx="433070" cy="364490"/>
        </a:xfrm>
        <a:prstGeom prst="rect">
          <a:avLst/>
        </a:prstGeom>
      </xdr:spPr>
    </xdr:pic>
    <xdr:clientData/>
  </xdr:oneCellAnchor>
  <xdr:oneCellAnchor>
    <xdr:from>
      <xdr:col>7</xdr:col>
      <xdr:colOff>0</xdr:colOff>
      <xdr:row>13</xdr:row>
      <xdr:rowOff>367029</xdr:rowOff>
    </xdr:from>
    <xdr:ext cx="317500" cy="429894"/>
    <xdr:pic>
      <xdr:nvPicPr>
        <xdr:cNvPr id="12" name="image11"/>
        <xdr:cNvPicPr>
          <a:picLocks noChangeAspect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6700" y="8916035"/>
          <a:ext cx="317500" cy="429895"/>
        </a:xfrm>
        <a:prstGeom prst="rect">
          <a:avLst/>
        </a:prstGeom>
      </xdr:spPr>
    </xdr:pic>
    <xdr:clientData/>
  </xdr:oneCellAnchor>
  <xdr:oneCellAnchor>
    <xdr:from>
      <xdr:col>5</xdr:col>
      <xdr:colOff>69850</xdr:colOff>
      <xdr:row>9</xdr:row>
      <xdr:rowOff>25400</xdr:rowOff>
    </xdr:from>
    <xdr:ext cx="325120" cy="361950"/>
    <xdr:pic>
      <xdr:nvPicPr>
        <xdr:cNvPr id="13" name="image12"/>
        <xdr:cNvPicPr>
          <a:picLocks noChangeAspect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8045" y="6013450"/>
          <a:ext cx="325120" cy="361950"/>
        </a:xfrm>
        <a:prstGeom prst="rect">
          <a:avLst/>
        </a:prstGeom>
      </xdr:spPr>
    </xdr:pic>
    <xdr:clientData/>
  </xdr:oneCellAnchor>
  <xdr:oneCellAnchor>
    <xdr:from>
      <xdr:col>5</xdr:col>
      <xdr:colOff>81914</xdr:colOff>
      <xdr:row>5</xdr:row>
      <xdr:rowOff>52705</xdr:rowOff>
    </xdr:from>
    <xdr:ext cx="356870" cy="335915"/>
    <xdr:pic>
      <xdr:nvPicPr>
        <xdr:cNvPr id="14" name="image13"/>
        <xdr:cNvPicPr>
          <a:picLocks noChangeAspect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9475" y="3288030"/>
          <a:ext cx="356870" cy="335915"/>
        </a:xfrm>
        <a:prstGeom prst="rect">
          <a:avLst/>
        </a:prstGeom>
      </xdr:spPr>
    </xdr:pic>
    <xdr:clientData/>
  </xdr:oneCellAnchor>
  <xdr:oneCellAnchor>
    <xdr:from>
      <xdr:col>5</xdr:col>
      <xdr:colOff>75564</xdr:colOff>
      <xdr:row>2</xdr:row>
      <xdr:rowOff>21590</xdr:rowOff>
    </xdr:from>
    <xdr:ext cx="355600" cy="330200"/>
    <xdr:pic>
      <xdr:nvPicPr>
        <xdr:cNvPr id="15" name="image14"/>
        <xdr:cNvPicPr>
          <a:picLocks noChangeAspect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3125" y="821690"/>
          <a:ext cx="355600" cy="330200"/>
        </a:xfrm>
        <a:prstGeom prst="rect">
          <a:avLst/>
        </a:prstGeom>
      </xdr:spPr>
    </xdr:pic>
    <xdr:clientData/>
  </xdr:oneCellAnchor>
  <xdr:oneCellAnchor>
    <xdr:from>
      <xdr:col>5</xdr:col>
      <xdr:colOff>133350</xdr:colOff>
      <xdr:row>24</xdr:row>
      <xdr:rowOff>23495</xdr:rowOff>
    </xdr:from>
    <xdr:ext cx="473075" cy="754380"/>
    <xdr:pic>
      <xdr:nvPicPr>
        <xdr:cNvPr id="16" name="image15"/>
        <xdr:cNvPicPr>
          <a:picLocks noChangeAspect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71545" y="13864590"/>
          <a:ext cx="473075" cy="754380"/>
        </a:xfrm>
        <a:prstGeom prst="rect">
          <a:avLst/>
        </a:prstGeom>
      </xdr:spPr>
    </xdr:pic>
    <xdr:clientData/>
  </xdr:oneCellAnchor>
  <xdr:oneCellAnchor>
    <xdr:from>
      <xdr:col>5</xdr:col>
      <xdr:colOff>25400</xdr:colOff>
      <xdr:row>26</xdr:row>
      <xdr:rowOff>0</xdr:rowOff>
    </xdr:from>
    <xdr:ext cx="688975" cy="366395"/>
    <xdr:pic>
      <xdr:nvPicPr>
        <xdr:cNvPr id="17" name="image16"/>
        <xdr:cNvPicPr>
          <a:picLocks noChangeAspect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3595" y="15212695"/>
          <a:ext cx="688975" cy="366395"/>
        </a:xfrm>
        <a:prstGeom prst="rect">
          <a:avLst/>
        </a:prstGeom>
      </xdr:spPr>
    </xdr:pic>
    <xdr:clientData/>
  </xdr:oneCellAnchor>
  <xdr:oneCellAnchor>
    <xdr:from>
      <xdr:col>5</xdr:col>
      <xdr:colOff>88264</xdr:colOff>
      <xdr:row>22</xdr:row>
      <xdr:rowOff>194310</xdr:rowOff>
    </xdr:from>
    <xdr:ext cx="563880" cy="411480"/>
    <xdr:pic>
      <xdr:nvPicPr>
        <xdr:cNvPr id="18" name="image17"/>
        <xdr:cNvPicPr>
          <a:picLocks noChangeAspect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5825" y="12435205"/>
          <a:ext cx="563880" cy="411480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16</xdr:row>
      <xdr:rowOff>27305</xdr:rowOff>
    </xdr:from>
    <xdr:ext cx="439419" cy="419100"/>
    <xdr:pic>
      <xdr:nvPicPr>
        <xdr:cNvPr id="19" name="image18"/>
        <xdr:cNvPicPr>
          <a:picLocks noChangeAspect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6295" y="10492740"/>
          <a:ext cx="438785" cy="419100"/>
        </a:xfrm>
        <a:prstGeom prst="rect">
          <a:avLst/>
        </a:prstGeom>
      </xdr:spPr>
    </xdr:pic>
    <xdr:clientData/>
  </xdr:oneCellAnchor>
  <xdr:oneCellAnchor>
    <xdr:from>
      <xdr:col>5</xdr:col>
      <xdr:colOff>107950</xdr:colOff>
      <xdr:row>15</xdr:row>
      <xdr:rowOff>40005</xdr:rowOff>
    </xdr:from>
    <xdr:ext cx="524509" cy="326390"/>
    <xdr:pic>
      <xdr:nvPicPr>
        <xdr:cNvPr id="22" name="image21"/>
        <xdr:cNvPicPr>
          <a:picLocks noChangeAspect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6145" y="10099040"/>
          <a:ext cx="523875" cy="326390"/>
        </a:xfrm>
        <a:prstGeom prst="rect">
          <a:avLst/>
        </a:prstGeom>
      </xdr:spPr>
    </xdr:pic>
    <xdr:clientData/>
  </xdr:oneCellAnchor>
  <xdr:oneCellAnchor>
    <xdr:from>
      <xdr:col>5</xdr:col>
      <xdr:colOff>22225</xdr:colOff>
      <xdr:row>23</xdr:row>
      <xdr:rowOff>238759</xdr:rowOff>
    </xdr:from>
    <xdr:ext cx="489584" cy="317500"/>
    <xdr:pic>
      <xdr:nvPicPr>
        <xdr:cNvPr id="23" name="image22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0420" y="13279120"/>
          <a:ext cx="488950" cy="317500"/>
        </a:xfrm>
        <a:prstGeom prst="rect">
          <a:avLst/>
        </a:prstGeom>
      </xdr:spPr>
    </xdr:pic>
    <xdr:clientData/>
  </xdr:oneCellAnchor>
  <xdr:oneCellAnchor>
    <xdr:from>
      <xdr:col>5</xdr:col>
      <xdr:colOff>212725</xdr:colOff>
      <xdr:row>17</xdr:row>
      <xdr:rowOff>21590</xdr:rowOff>
    </xdr:from>
    <xdr:ext cx="315595" cy="365759"/>
    <xdr:pic>
      <xdr:nvPicPr>
        <xdr:cNvPr id="27" name="image26"/>
        <xdr:cNvPicPr>
          <a:picLocks noChangeAspect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0920" y="10991215"/>
          <a:ext cx="315595" cy="365125"/>
        </a:xfrm>
        <a:prstGeom prst="rect">
          <a:avLst/>
        </a:prstGeom>
      </xdr:spPr>
    </xdr:pic>
    <xdr:clientData/>
  </xdr:oneCellAnchor>
  <xdr:oneCellAnchor>
    <xdr:from>
      <xdr:col>5</xdr:col>
      <xdr:colOff>113029</xdr:colOff>
      <xdr:row>14</xdr:row>
      <xdr:rowOff>26034</xdr:rowOff>
    </xdr:from>
    <xdr:ext cx="224154" cy="447040"/>
    <xdr:pic>
      <xdr:nvPicPr>
        <xdr:cNvPr id="31" name="image30"/>
        <xdr:cNvPicPr>
          <a:picLocks noChangeAspect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0590" y="9490710"/>
          <a:ext cx="224155" cy="447040"/>
        </a:xfrm>
        <a:prstGeom prst="rect">
          <a:avLst/>
        </a:prstGeom>
      </xdr:spPr>
    </xdr:pic>
    <xdr:clientData/>
  </xdr:oneCellAnchor>
  <xdr:oneCellAnchor>
    <xdr:from>
      <xdr:col>5</xdr:col>
      <xdr:colOff>276225</xdr:colOff>
      <xdr:row>19</xdr:row>
      <xdr:rowOff>21590</xdr:rowOff>
    </xdr:from>
    <xdr:ext cx="187960" cy="184785"/>
    <xdr:pic>
      <xdr:nvPicPr>
        <xdr:cNvPr id="33" name="image32"/>
        <xdr:cNvPicPr>
          <a:picLocks noChangeAspect="1"/>
        </xdr:cNvPicPr>
      </xdr:nvPicPr>
      <xdr:blipFill>
        <a:blip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4420" y="11626215"/>
          <a:ext cx="187960" cy="184785"/>
        </a:xfrm>
        <a:prstGeom prst="rect">
          <a:avLst/>
        </a:prstGeom>
      </xdr:spPr>
    </xdr:pic>
    <xdr:clientData/>
  </xdr:oneCellAnchor>
  <xdr:oneCellAnchor>
    <xdr:from>
      <xdr:col>5</xdr:col>
      <xdr:colOff>292100</xdr:colOff>
      <xdr:row>20</xdr:row>
      <xdr:rowOff>21590</xdr:rowOff>
    </xdr:from>
    <xdr:ext cx="157479" cy="186054"/>
    <xdr:pic>
      <xdr:nvPicPr>
        <xdr:cNvPr id="34" name="image33"/>
        <xdr:cNvPicPr>
          <a:picLocks noChangeAspect="1"/>
        </xdr:cNvPicPr>
      </xdr:nvPicPr>
      <xdr:blipFill>
        <a:blip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0295" y="11852910"/>
          <a:ext cx="156845" cy="185420"/>
        </a:xfrm>
        <a:prstGeom prst="rect">
          <a:avLst/>
        </a:prstGeom>
      </xdr:spPr>
    </xdr:pic>
    <xdr:clientData/>
  </xdr:oneCellAnchor>
  <xdr:oneCellAnchor>
    <xdr:from>
      <xdr:col>5</xdr:col>
      <xdr:colOff>300354</xdr:colOff>
      <xdr:row>18</xdr:row>
      <xdr:rowOff>21590</xdr:rowOff>
    </xdr:from>
    <xdr:ext cx="139064" cy="184785"/>
    <xdr:pic>
      <xdr:nvPicPr>
        <xdr:cNvPr id="35" name="image34"/>
        <xdr:cNvPicPr>
          <a:picLocks noChangeAspect="1"/>
        </xdr:cNvPicPr>
      </xdr:nvPicPr>
      <xdr:blipFill>
        <a:blip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7915" y="11399520"/>
          <a:ext cx="139065" cy="184785"/>
        </a:xfrm>
        <a:prstGeom prst="rect">
          <a:avLst/>
        </a:prstGeom>
      </xdr:spPr>
    </xdr:pic>
    <xdr:clientData/>
  </xdr:oneCellAnchor>
  <xdr:oneCellAnchor>
    <xdr:from>
      <xdr:col>5</xdr:col>
      <xdr:colOff>38100</xdr:colOff>
      <xdr:row>26</xdr:row>
      <xdr:rowOff>139700</xdr:rowOff>
    </xdr:from>
    <xdr:ext cx="664844" cy="388620"/>
    <xdr:pic>
      <xdr:nvPicPr>
        <xdr:cNvPr id="38" name="image37"/>
        <xdr:cNvPicPr>
          <a:picLocks noChangeAspect="1"/>
        </xdr:cNvPicPr>
      </xdr:nvPicPr>
      <xdr:blipFill>
        <a:blip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6295" y="15352395"/>
          <a:ext cx="664210" cy="388620"/>
        </a:xfrm>
        <a:prstGeom prst="rect">
          <a:avLst/>
        </a:prstGeom>
      </xdr:spPr>
    </xdr:pic>
    <xdr:clientData/>
  </xdr:oneCellAnchor>
  <xdr:oneCellAnchor>
    <xdr:from>
      <xdr:col>5</xdr:col>
      <xdr:colOff>99694</xdr:colOff>
      <xdr:row>31</xdr:row>
      <xdr:rowOff>86360</xdr:rowOff>
    </xdr:from>
    <xdr:ext cx="541019" cy="412115"/>
    <xdr:pic>
      <xdr:nvPicPr>
        <xdr:cNvPr id="39" name="image38"/>
        <xdr:cNvPicPr>
          <a:picLocks noChangeAspect="1"/>
        </xdr:cNvPicPr>
      </xdr:nvPicPr>
      <xdr:blipFill>
        <a:blip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37255" y="17712690"/>
          <a:ext cx="541020" cy="412115"/>
        </a:xfrm>
        <a:prstGeom prst="rect">
          <a:avLst/>
        </a:prstGeom>
      </xdr:spPr>
    </xdr:pic>
    <xdr:clientData/>
  </xdr:oneCellAnchor>
  <xdr:oneCellAnchor>
    <xdr:from>
      <xdr:col>5</xdr:col>
      <xdr:colOff>22225</xdr:colOff>
      <xdr:row>30</xdr:row>
      <xdr:rowOff>21590</xdr:rowOff>
    </xdr:from>
    <xdr:ext cx="528955" cy="314959"/>
    <xdr:pic>
      <xdr:nvPicPr>
        <xdr:cNvPr id="42" name="image41"/>
        <xdr:cNvPicPr>
          <a:picLocks noChangeAspect="1"/>
        </xdr:cNvPicPr>
      </xdr:nvPicPr>
      <xdr:blipFill>
        <a:blip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0420" y="17114520"/>
          <a:ext cx="528955" cy="314325"/>
        </a:xfrm>
        <a:prstGeom prst="rect">
          <a:avLst/>
        </a:prstGeom>
      </xdr:spPr>
    </xdr:pic>
    <xdr:clientData/>
  </xdr:oneCellAnchor>
  <xdr:oneCellAnchor>
    <xdr:from>
      <xdr:col>5</xdr:col>
      <xdr:colOff>103504</xdr:colOff>
      <xdr:row>32</xdr:row>
      <xdr:rowOff>75564</xdr:rowOff>
    </xdr:from>
    <xdr:ext cx="533400" cy="321945"/>
    <xdr:pic>
      <xdr:nvPicPr>
        <xdr:cNvPr id="43" name="image42"/>
        <xdr:cNvPicPr>
          <a:picLocks noChangeAspect="1"/>
        </xdr:cNvPicPr>
      </xdr:nvPicPr>
      <xdr:blipFill>
        <a:blip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1065" y="18284825"/>
          <a:ext cx="533400" cy="321945"/>
        </a:xfrm>
        <a:prstGeom prst="rect">
          <a:avLst/>
        </a:prstGeom>
      </xdr:spPr>
    </xdr:pic>
    <xdr:clientData/>
  </xdr:oneCellAnchor>
  <xdr:oneCellAnchor>
    <xdr:from>
      <xdr:col>5</xdr:col>
      <xdr:colOff>47625</xdr:colOff>
      <xdr:row>28</xdr:row>
      <xdr:rowOff>189229</xdr:rowOff>
    </xdr:from>
    <xdr:ext cx="646430" cy="228600"/>
    <xdr:pic>
      <xdr:nvPicPr>
        <xdr:cNvPr id="45" name="image44"/>
        <xdr:cNvPicPr>
          <a:picLocks noChangeAspect="1"/>
        </xdr:cNvPicPr>
      </xdr:nvPicPr>
      <xdr:blipFill>
        <a:blip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5820" y="16257270"/>
          <a:ext cx="646430" cy="228600"/>
        </a:xfrm>
        <a:prstGeom prst="rect">
          <a:avLst/>
        </a:prstGeom>
      </xdr:spPr>
    </xdr:pic>
    <xdr:clientData/>
  </xdr:oneCellAnchor>
  <xdr:oneCellAnchor>
    <xdr:from>
      <xdr:col>5</xdr:col>
      <xdr:colOff>52069</xdr:colOff>
      <xdr:row>29</xdr:row>
      <xdr:rowOff>55880</xdr:rowOff>
    </xdr:from>
    <xdr:ext cx="356870" cy="323215"/>
    <xdr:pic>
      <xdr:nvPicPr>
        <xdr:cNvPr id="47" name="image46"/>
        <xdr:cNvPicPr>
          <a:picLocks noChangeAspect="1"/>
        </xdr:cNvPicPr>
      </xdr:nvPicPr>
      <xdr:blipFill>
        <a:blip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9630" y="16730980"/>
          <a:ext cx="356870" cy="323215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N12"/>
  <sheetViews>
    <sheetView tabSelected="1" zoomScale="115" zoomScaleNormal="115" workbookViewId="0">
      <pane xSplit="4" ySplit="2" topLeftCell="E3" activePane="bottomRight" state="frozen"/>
      <selection/>
      <selection pane="topRight"/>
      <selection pane="bottomLeft"/>
      <selection pane="bottomRight" activeCell="F9" sqref="F9"/>
    </sheetView>
  </sheetViews>
  <sheetFormatPr defaultColWidth="9" defaultRowHeight="14.4"/>
  <cols>
    <col min="1" max="1" width="4.77777777777778" style="38" customWidth="1"/>
    <col min="2" max="2" width="24.4444444444444" style="38" customWidth="1"/>
    <col min="3" max="3" width="10.75" style="38" customWidth="1"/>
    <col min="4" max="5" width="9" style="38"/>
    <col min="6" max="6" width="41.8333333333333" style="38" customWidth="1"/>
    <col min="7" max="8" width="10.6666666666667" style="39"/>
    <col min="9" max="9" width="9" style="40"/>
    <col min="10" max="11" width="14.4444444444444" style="39"/>
  </cols>
  <sheetData>
    <row r="1" ht="32.25" customHeight="1" spans="1:14">
      <c r="A1" s="41" t="s">
        <v>0</v>
      </c>
      <c r="B1" s="42"/>
      <c r="C1" s="42"/>
      <c r="D1" s="42"/>
      <c r="E1" s="42"/>
      <c r="F1" s="42"/>
      <c r="G1" s="43"/>
      <c r="H1" s="43"/>
      <c r="I1" s="44"/>
      <c r="J1" s="43"/>
      <c r="K1" s="43"/>
    </row>
    <row r="2" ht="47.1" customHeight="1" spans="1:14">
      <c r="A2" s="45" t="s">
        <v>1</v>
      </c>
      <c r="B2" s="45" t="s">
        <v>2</v>
      </c>
      <c r="C2" s="45" t="s">
        <v>3</v>
      </c>
      <c r="D2" s="45" t="s">
        <v>4</v>
      </c>
      <c r="E2" s="45" t="s">
        <v>5</v>
      </c>
      <c r="F2" s="45" t="s">
        <v>6</v>
      </c>
      <c r="G2" s="46" t="s">
        <v>7</v>
      </c>
      <c r="H2" s="47" t="s">
        <v>8</v>
      </c>
      <c r="I2" s="48" t="s">
        <v>9</v>
      </c>
      <c r="J2" s="46" t="s">
        <v>10</v>
      </c>
      <c r="K2" s="46" t="s">
        <v>11</v>
      </c>
      <c r="N2" s="49"/>
    </row>
    <row r="3" ht="35.25" customHeight="1" spans="1:14">
      <c r="A3" s="45">
        <v>1</v>
      </c>
      <c r="B3" s="45" t="s">
        <v>12</v>
      </c>
      <c r="C3" s="45" t="s">
        <v>13</v>
      </c>
      <c r="D3" s="45">
        <v>3</v>
      </c>
      <c r="E3" s="45" t="s">
        <v>14</v>
      </c>
      <c r="F3" s="45" t="s">
        <v>15</v>
      </c>
      <c r="G3" s="46">
        <f t="shared" ref="G3:G9" si="0">H3/(1+I3)</f>
        <v>0</v>
      </c>
      <c r="H3" s="47"/>
      <c r="I3" s="50"/>
      <c r="J3" s="46">
        <f t="shared" ref="J3:J9" si="1">G3*D3</f>
        <v>0</v>
      </c>
      <c r="K3" s="46">
        <f t="shared" ref="K3:K9" si="2">H3*D3</f>
        <v>0</v>
      </c>
      <c r="N3" s="49"/>
    </row>
    <row r="4" ht="35.25" customHeight="1" spans="1:14">
      <c r="A4" s="45">
        <v>2</v>
      </c>
      <c r="B4" s="45" t="s">
        <v>16</v>
      </c>
      <c r="C4" s="45" t="s">
        <v>17</v>
      </c>
      <c r="D4" s="45">
        <v>40</v>
      </c>
      <c r="E4" s="45" t="s">
        <v>18</v>
      </c>
      <c r="F4" s="45"/>
      <c r="G4" s="46">
        <f t="shared" si="0"/>
        <v>0</v>
      </c>
      <c r="H4" s="47"/>
      <c r="I4" s="50"/>
      <c r="J4" s="46">
        <f t="shared" si="1"/>
        <v>0</v>
      </c>
      <c r="K4" s="46">
        <f t="shared" si="2"/>
        <v>0</v>
      </c>
      <c r="N4" s="49"/>
    </row>
    <row r="5" ht="37.5" customHeight="1" spans="1:14">
      <c r="A5" s="45">
        <v>5</v>
      </c>
      <c r="B5" s="45" t="s">
        <v>19</v>
      </c>
      <c r="C5" s="45" t="s">
        <v>20</v>
      </c>
      <c r="D5" s="45">
        <v>200</v>
      </c>
      <c r="E5" s="45" t="s">
        <v>21</v>
      </c>
      <c r="F5" s="45"/>
      <c r="G5" s="46">
        <f t="shared" si="0"/>
        <v>0</v>
      </c>
      <c r="H5" s="47"/>
      <c r="I5" s="50"/>
      <c r="J5" s="46">
        <f t="shared" si="1"/>
        <v>0</v>
      </c>
      <c r="K5" s="46">
        <f t="shared" si="2"/>
        <v>0</v>
      </c>
      <c r="N5" s="49"/>
    </row>
    <row r="6" ht="37.5" customHeight="1" spans="1:14">
      <c r="A6" s="45">
        <v>6</v>
      </c>
      <c r="B6" s="45" t="s">
        <v>22</v>
      </c>
      <c r="C6" s="45" t="s">
        <v>23</v>
      </c>
      <c r="D6" s="45"/>
      <c r="E6" s="45" t="s">
        <v>24</v>
      </c>
      <c r="F6" s="45" t="s">
        <v>25</v>
      </c>
      <c r="G6" s="46">
        <f t="shared" si="0"/>
        <v>0</v>
      </c>
      <c r="H6" s="47"/>
      <c r="I6" s="50"/>
      <c r="J6" s="46">
        <f t="shared" si="1"/>
        <v>0</v>
      </c>
      <c r="K6" s="46">
        <f t="shared" si="2"/>
        <v>0</v>
      </c>
      <c r="N6" s="49"/>
    </row>
    <row r="7" ht="33" customHeight="1" spans="1:14">
      <c r="A7" s="45">
        <v>7</v>
      </c>
      <c r="B7" s="45" t="s">
        <v>22</v>
      </c>
      <c r="C7" s="45" t="s">
        <v>26</v>
      </c>
      <c r="D7" s="45"/>
      <c r="E7" s="45" t="s">
        <v>24</v>
      </c>
      <c r="F7" s="45" t="s">
        <v>27</v>
      </c>
      <c r="G7" s="46">
        <f t="shared" si="0"/>
        <v>0</v>
      </c>
      <c r="H7" s="47"/>
      <c r="I7" s="50"/>
      <c r="J7" s="46">
        <f t="shared" si="1"/>
        <v>0</v>
      </c>
      <c r="K7" s="46">
        <f t="shared" si="2"/>
        <v>0</v>
      </c>
    </row>
    <row r="8" ht="69" customHeight="1" spans="1:14">
      <c r="A8" s="45">
        <v>8</v>
      </c>
      <c r="B8" s="45" t="s">
        <v>28</v>
      </c>
      <c r="C8" s="45" t="s">
        <v>29</v>
      </c>
      <c r="D8" s="45"/>
      <c r="E8" s="45"/>
      <c r="F8" s="45" t="s">
        <v>30</v>
      </c>
      <c r="G8" s="46">
        <f t="shared" si="0"/>
        <v>0</v>
      </c>
      <c r="H8" s="47"/>
      <c r="I8" s="50"/>
      <c r="J8" s="46">
        <f t="shared" si="1"/>
        <v>0</v>
      </c>
      <c r="K8" s="46">
        <f t="shared" si="2"/>
        <v>0</v>
      </c>
    </row>
    <row r="9" ht="71.25" customHeight="1" spans="1:14">
      <c r="A9" s="45">
        <v>9</v>
      </c>
      <c r="B9" s="45" t="s">
        <v>28</v>
      </c>
      <c r="C9" s="45" t="s">
        <v>31</v>
      </c>
      <c r="D9" s="45"/>
      <c r="E9" s="45"/>
      <c r="F9" s="45" t="s">
        <v>32</v>
      </c>
      <c r="G9" s="46">
        <f t="shared" si="0"/>
        <v>0</v>
      </c>
      <c r="H9" s="47"/>
      <c r="I9" s="50"/>
      <c r="J9" s="46">
        <f t="shared" si="1"/>
        <v>0</v>
      </c>
      <c r="K9" s="46">
        <f t="shared" si="2"/>
        <v>0</v>
      </c>
    </row>
    <row r="10" ht="45" customHeight="1" spans="1:14">
      <c r="A10" s="51"/>
      <c r="B10" s="51" t="s">
        <v>33</v>
      </c>
      <c r="C10" s="52"/>
      <c r="D10" s="53"/>
      <c r="E10" s="53"/>
      <c r="F10" s="53"/>
      <c r="G10" s="53"/>
      <c r="H10" s="53"/>
      <c r="I10" s="54"/>
      <c r="J10" s="55">
        <f>SUM(J3:J9)</f>
        <v>0</v>
      </c>
      <c r="K10" s="56">
        <f>SUM(K3:K9)</f>
        <v>0</v>
      </c>
    </row>
    <row r="11" ht="78" customHeight="1" spans="1:14">
      <c r="A11" s="57" t="s">
        <v>34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</row>
    <row r="12" ht="97" customHeight="1" spans="1:14">
      <c r="A12" s="58" t="s">
        <v>35</v>
      </c>
      <c r="B12" s="58"/>
      <c r="C12" s="58"/>
      <c r="D12" s="58"/>
      <c r="E12" s="58"/>
      <c r="F12" s="58"/>
      <c r="G12" s="58"/>
      <c r="H12" s="58"/>
      <c r="I12" s="58"/>
      <c r="J12" s="58"/>
      <c r="K12" s="58"/>
    </row>
  </sheetData>
  <mergeCells count="3">
    <mergeCell ref="A1:K1"/>
    <mergeCell ref="A11:K11"/>
    <mergeCell ref="A12:K12"/>
  </mergeCells>
  <printOptions horizontalCentered="1"/>
  <pageMargins left="0.708661417322835" right="0.708661417322835" top="0.748031496062992" bottom="0.748031496062992" header="0.31496062992126" footer="0.31496062992126"/>
  <pageSetup paperSize="9" scale="62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:H33"/>
  <sheetViews>
    <sheetView workbookViewId="0">
      <selection activeCell="D12" sqref="D12"/>
    </sheetView>
  </sheetViews>
  <sheetFormatPr defaultColWidth="10" defaultRowHeight="14.4" outlineLevelCol="7"/>
  <cols>
    <col min="1" max="1" width="3.81481481481481" style="18" customWidth="1"/>
    <col min="2" max="2" width="13.8888888888889" style="18" customWidth="1"/>
    <col min="3" max="3" width="4.03703703703704" style="18" customWidth="1"/>
    <col min="4" max="4" width="18.2685185185185" style="18" customWidth="1"/>
    <col min="5" max="5" width="8.66666666666667" style="18" customWidth="1"/>
    <col min="6" max="6" width="7.11111111111111" style="18" customWidth="1"/>
    <col min="7" max="7" width="3.65740740740741" style="18" customWidth="1"/>
    <col min="8" max="8" width="10" style="19"/>
    <col min="9" max="16375" width="10" style="18"/>
  </cols>
  <sheetData>
    <row r="1" s="18" customFormat="1" ht="14.25" customHeight="1" spans="1:8">
      <c r="A1" s="20" t="s">
        <v>36</v>
      </c>
      <c r="B1" s="21" t="s">
        <v>37</v>
      </c>
      <c r="C1" s="22"/>
      <c r="D1" s="22"/>
      <c r="E1" s="23" t="s">
        <v>4</v>
      </c>
      <c r="F1" s="22"/>
      <c r="G1" s="22" t="s">
        <v>38</v>
      </c>
      <c r="H1" s="19"/>
    </row>
    <row r="2" s="18" customFormat="1" ht="48.75" customHeight="1" spans="1:8">
      <c r="A2" s="24">
        <v>1</v>
      </c>
      <c r="B2" s="25" t="s">
        <v>39</v>
      </c>
      <c r="C2" s="25" t="s">
        <v>40</v>
      </c>
      <c r="D2" s="26" t="s">
        <v>41</v>
      </c>
      <c r="E2" s="27">
        <v>3</v>
      </c>
      <c r="F2" s="22"/>
      <c r="G2" s="22" t="s">
        <v>38</v>
      </c>
      <c r="H2" s="28"/>
    </row>
    <row r="3" s="18" customFormat="1" ht="39" customHeight="1" spans="1:8">
      <c r="A3" s="24">
        <v>2</v>
      </c>
      <c r="B3" s="25" t="s">
        <v>42</v>
      </c>
      <c r="C3" s="25" t="s">
        <v>43</v>
      </c>
      <c r="D3" s="26" t="s">
        <v>44</v>
      </c>
      <c r="E3" s="27">
        <v>3</v>
      </c>
      <c r="F3" s="22"/>
      <c r="G3" s="22" t="s">
        <v>38</v>
      </c>
      <c r="H3" s="19"/>
    </row>
    <row r="4" s="18" customFormat="1" ht="74.5" customHeight="1" spans="1:8">
      <c r="A4" s="24">
        <v>3</v>
      </c>
      <c r="B4" s="25" t="s">
        <v>45</v>
      </c>
      <c r="C4" s="25" t="s">
        <v>40</v>
      </c>
      <c r="D4" s="26" t="s">
        <v>46</v>
      </c>
      <c r="E4" s="27">
        <v>3</v>
      </c>
      <c r="F4" s="22"/>
      <c r="G4" s="22" t="s">
        <v>38</v>
      </c>
      <c r="H4" s="19"/>
    </row>
    <row r="5" s="18" customFormat="1" ht="78.25" customHeight="1" spans="1:8">
      <c r="A5" s="24">
        <v>4</v>
      </c>
      <c r="B5" s="25" t="s">
        <v>39</v>
      </c>
      <c r="C5" s="25" t="s">
        <v>40</v>
      </c>
      <c r="D5" s="26" t="s">
        <v>47</v>
      </c>
      <c r="E5" s="27">
        <v>10</v>
      </c>
      <c r="F5" s="22"/>
      <c r="G5" s="22" t="s">
        <v>38</v>
      </c>
      <c r="H5" s="19"/>
    </row>
    <row r="6" s="18" customFormat="1" ht="55.3" customHeight="1" spans="1:8">
      <c r="A6" s="24">
        <v>5</v>
      </c>
      <c r="B6" s="25" t="s">
        <v>42</v>
      </c>
      <c r="C6" s="25" t="s">
        <v>43</v>
      </c>
      <c r="D6" s="26" t="s">
        <v>44</v>
      </c>
      <c r="E6" s="29">
        <v>10</v>
      </c>
      <c r="F6" s="22"/>
      <c r="G6" s="22" t="s">
        <v>38</v>
      </c>
      <c r="H6" s="19"/>
    </row>
    <row r="7" s="18" customFormat="1" ht="42" customHeight="1" spans="1:8">
      <c r="A7" s="24">
        <v>6</v>
      </c>
      <c r="B7" s="25" t="s">
        <v>45</v>
      </c>
      <c r="C7" s="25" t="s">
        <v>40</v>
      </c>
      <c r="D7" s="26" t="s">
        <v>48</v>
      </c>
      <c r="E7" s="27">
        <v>10</v>
      </c>
      <c r="F7" s="22"/>
      <c r="G7" s="22" t="s">
        <v>38</v>
      </c>
      <c r="H7" s="19"/>
    </row>
    <row r="8" s="18" customFormat="1" ht="73.5" customHeight="1" spans="1:8">
      <c r="A8" s="24">
        <v>7</v>
      </c>
      <c r="B8" s="25" t="s">
        <v>39</v>
      </c>
      <c r="C8" s="30" t="s">
        <v>49</v>
      </c>
      <c r="D8" s="26" t="s">
        <v>50</v>
      </c>
      <c r="E8" s="27">
        <v>40</v>
      </c>
      <c r="F8" s="22"/>
      <c r="G8" s="22" t="s">
        <v>38</v>
      </c>
      <c r="H8" s="19"/>
    </row>
    <row r="9" s="18" customFormat="1" ht="45.95" customHeight="1" spans="1:8">
      <c r="A9" s="24">
        <v>8</v>
      </c>
      <c r="B9" s="25" t="s">
        <v>45</v>
      </c>
      <c r="C9" s="25" t="s">
        <v>40</v>
      </c>
      <c r="D9" s="26" t="s">
        <v>50</v>
      </c>
      <c r="E9" s="27">
        <v>40</v>
      </c>
      <c r="F9" s="22"/>
      <c r="G9" s="22" t="s">
        <v>38</v>
      </c>
      <c r="H9" s="19"/>
    </row>
    <row r="10" s="18" customFormat="1" ht="42" customHeight="1" spans="1:8">
      <c r="A10" s="24">
        <v>9</v>
      </c>
      <c r="B10" s="25" t="s">
        <v>51</v>
      </c>
      <c r="C10" s="25" t="s">
        <v>40</v>
      </c>
      <c r="D10" s="22"/>
      <c r="E10" s="27">
        <v>3</v>
      </c>
      <c r="F10" s="22"/>
      <c r="G10" s="22" t="s">
        <v>38</v>
      </c>
      <c r="H10" s="19"/>
    </row>
    <row r="11" s="18" customFormat="1" ht="52.5" customHeight="1" spans="1:8">
      <c r="A11" s="24">
        <v>10</v>
      </c>
      <c r="B11" s="25" t="s">
        <v>52</v>
      </c>
      <c r="C11" s="25" t="s">
        <v>40</v>
      </c>
      <c r="D11" s="26" t="s">
        <v>53</v>
      </c>
      <c r="E11" s="27">
        <v>3</v>
      </c>
      <c r="F11" s="22"/>
      <c r="G11" s="22" t="s">
        <v>38</v>
      </c>
      <c r="H11" s="19"/>
    </row>
    <row r="12" s="18" customFormat="1" ht="54.7" customHeight="1" spans="1:8">
      <c r="A12" s="24">
        <v>11</v>
      </c>
      <c r="B12" s="25" t="s">
        <v>54</v>
      </c>
      <c r="C12" s="25" t="s">
        <v>40</v>
      </c>
      <c r="D12" s="26" t="s">
        <v>55</v>
      </c>
      <c r="E12" s="27">
        <v>3</v>
      </c>
      <c r="F12" s="22"/>
      <c r="G12" s="22" t="s">
        <v>38</v>
      </c>
      <c r="H12" s="19"/>
    </row>
    <row r="13" s="18" customFormat="1" ht="52.5" customHeight="1" spans="1:8">
      <c r="A13" s="24">
        <v>12</v>
      </c>
      <c r="B13" s="25" t="s">
        <v>56</v>
      </c>
      <c r="C13" s="25" t="s">
        <v>40</v>
      </c>
      <c r="D13" s="26" t="s">
        <v>57</v>
      </c>
      <c r="E13" s="27">
        <v>3</v>
      </c>
      <c r="F13" s="22"/>
      <c r="G13" s="22" t="s">
        <v>38</v>
      </c>
      <c r="H13" s="19"/>
    </row>
    <row r="14" s="18" customFormat="1" ht="72.1" customHeight="1" spans="1:8">
      <c r="A14" s="24">
        <v>13</v>
      </c>
      <c r="B14" s="31" t="s">
        <v>58</v>
      </c>
      <c r="C14" s="31" t="s">
        <v>59</v>
      </c>
      <c r="D14" s="31" t="s">
        <v>60</v>
      </c>
      <c r="E14" s="32">
        <v>13</v>
      </c>
      <c r="F14" s="33"/>
      <c r="G14" s="33" t="s">
        <v>38</v>
      </c>
      <c r="H14" s="19"/>
    </row>
    <row r="15" s="18" customFormat="1" ht="46.75" customHeight="1" spans="1:8">
      <c r="A15" s="24">
        <v>14</v>
      </c>
      <c r="B15" s="34" t="s">
        <v>61</v>
      </c>
      <c r="C15" s="34" t="s">
        <v>59</v>
      </c>
      <c r="D15" s="35" t="s">
        <v>62</v>
      </c>
      <c r="E15" s="36">
        <v>3</v>
      </c>
      <c r="F15" s="37"/>
      <c r="G15" s="37"/>
      <c r="H15" s="19"/>
    </row>
    <row r="16" s="18" customFormat="1" ht="32" customHeight="1" spans="1:8">
      <c r="A16" s="24">
        <v>15</v>
      </c>
      <c r="B16" s="30" t="s">
        <v>63</v>
      </c>
      <c r="C16" s="30" t="s">
        <v>59</v>
      </c>
      <c r="D16" s="30" t="s">
        <v>64</v>
      </c>
      <c r="E16" s="27">
        <v>2</v>
      </c>
      <c r="F16" s="22"/>
      <c r="G16" s="22"/>
      <c r="H16" s="19"/>
    </row>
    <row r="17" s="18" customFormat="1" ht="39.7" customHeight="1" spans="1:8">
      <c r="A17" s="24">
        <v>16</v>
      </c>
      <c r="B17" s="30" t="s">
        <v>65</v>
      </c>
      <c r="C17" s="30" t="s">
        <v>66</v>
      </c>
      <c r="D17" s="30" t="s">
        <v>67</v>
      </c>
      <c r="E17" s="27">
        <v>6</v>
      </c>
      <c r="F17" s="22"/>
      <c r="G17" s="22"/>
      <c r="H17" s="19"/>
    </row>
    <row r="18" s="18" customFormat="1" ht="32.15" customHeight="1" spans="1:8">
      <c r="A18" s="24">
        <v>17</v>
      </c>
      <c r="B18" s="25" t="s">
        <v>68</v>
      </c>
      <c r="C18" s="25" t="s">
        <v>40</v>
      </c>
      <c r="D18" s="22"/>
      <c r="E18" s="27">
        <v>10</v>
      </c>
      <c r="F18" s="22"/>
      <c r="G18" s="22"/>
      <c r="H18" s="19"/>
    </row>
    <row r="19" s="18" customFormat="1" ht="17.85" customHeight="1" spans="1:8">
      <c r="A19" s="24">
        <v>18</v>
      </c>
      <c r="B19" s="25" t="s">
        <v>69</v>
      </c>
      <c r="C19" s="25" t="s">
        <v>40</v>
      </c>
      <c r="D19" s="26" t="s">
        <v>70</v>
      </c>
      <c r="E19" s="27">
        <v>2</v>
      </c>
      <c r="F19" s="22"/>
      <c r="G19" s="22"/>
      <c r="H19" s="19"/>
    </row>
    <row r="20" s="18" customFormat="1" ht="17.85" customHeight="1" spans="1:8">
      <c r="A20" s="24">
        <v>19</v>
      </c>
      <c r="B20" s="25" t="s">
        <v>71</v>
      </c>
      <c r="C20" s="25" t="s">
        <v>43</v>
      </c>
      <c r="D20" s="26" t="s">
        <v>72</v>
      </c>
      <c r="E20" s="27">
        <v>2</v>
      </c>
      <c r="F20" s="22"/>
      <c r="G20" s="22"/>
      <c r="H20" s="19"/>
    </row>
    <row r="21" s="18" customFormat="1" ht="18" customHeight="1" spans="1:8">
      <c r="A21" s="24">
        <v>20</v>
      </c>
      <c r="B21" s="25" t="s">
        <v>73</v>
      </c>
      <c r="C21" s="25" t="s">
        <v>43</v>
      </c>
      <c r="D21" s="25" t="s">
        <v>74</v>
      </c>
      <c r="E21" s="27">
        <v>2</v>
      </c>
      <c r="F21" s="22"/>
      <c r="G21" s="22"/>
      <c r="H21" s="19"/>
    </row>
    <row r="22" s="18" customFormat="1" ht="14.25" customHeight="1" spans="1:8">
      <c r="A22" s="24">
        <v>21</v>
      </c>
      <c r="B22" s="25" t="s">
        <v>75</v>
      </c>
      <c r="C22" s="22"/>
      <c r="D22" s="22"/>
      <c r="E22" s="22"/>
      <c r="F22" s="22"/>
      <c r="G22" s="22"/>
      <c r="H22" s="19"/>
    </row>
    <row r="23" s="18" customFormat="1" ht="63" customHeight="1" spans="1:8">
      <c r="A23" s="24">
        <v>22</v>
      </c>
      <c r="B23" s="30" t="s">
        <v>76</v>
      </c>
      <c r="C23" s="30" t="s">
        <v>77</v>
      </c>
      <c r="D23" s="26" t="s">
        <v>78</v>
      </c>
      <c r="E23" s="27">
        <v>1</v>
      </c>
      <c r="F23" s="22"/>
      <c r="G23" s="22"/>
      <c r="H23" s="19"/>
    </row>
    <row r="24" s="18" customFormat="1" ht="63" customHeight="1" spans="1:8">
      <c r="A24" s="24">
        <v>23</v>
      </c>
      <c r="B24" s="30" t="s">
        <v>79</v>
      </c>
      <c r="C24" s="30" t="s">
        <v>77</v>
      </c>
      <c r="D24" s="26" t="s">
        <v>80</v>
      </c>
      <c r="E24" s="27">
        <v>2</v>
      </c>
      <c r="F24" s="22"/>
      <c r="G24" s="22"/>
      <c r="H24" s="19"/>
    </row>
    <row r="25" s="18" customFormat="1" ht="63" customHeight="1" spans="1:8">
      <c r="A25" s="24">
        <v>24</v>
      </c>
      <c r="B25" s="30" t="s">
        <v>81</v>
      </c>
      <c r="C25" s="22"/>
      <c r="D25" s="30" t="s">
        <v>82</v>
      </c>
      <c r="E25" s="27">
        <v>6</v>
      </c>
      <c r="F25" s="22"/>
      <c r="G25" s="22"/>
      <c r="H25" s="19"/>
    </row>
    <row r="26" s="18" customFormat="1" ht="45" customHeight="1" spans="1:8">
      <c r="A26" s="24">
        <v>25</v>
      </c>
      <c r="B26" s="31" t="s">
        <v>83</v>
      </c>
      <c r="C26" s="33"/>
      <c r="D26" s="31" t="s">
        <v>84</v>
      </c>
      <c r="E26" s="32">
        <v>1</v>
      </c>
      <c r="F26" s="33"/>
      <c r="G26" s="33"/>
      <c r="H26" s="19"/>
    </row>
    <row r="27" s="18" customFormat="1" ht="52.5" customHeight="1" spans="1:8">
      <c r="A27" s="24">
        <v>26</v>
      </c>
      <c r="B27" s="34" t="s">
        <v>85</v>
      </c>
      <c r="C27" s="37"/>
      <c r="D27" s="34" t="s">
        <v>86</v>
      </c>
      <c r="E27" s="36">
        <v>1</v>
      </c>
      <c r="F27" s="37"/>
      <c r="G27" s="37"/>
      <c r="H27" s="19"/>
    </row>
    <row r="28" s="18" customFormat="1" ht="14.9" customHeight="1" spans="1:8">
      <c r="A28" s="24">
        <v>27</v>
      </c>
      <c r="B28" s="25" t="s">
        <v>87</v>
      </c>
      <c r="C28" s="22"/>
      <c r="D28" s="22"/>
      <c r="E28" s="22"/>
      <c r="F28" s="22"/>
      <c r="G28" s="22"/>
      <c r="H28" s="19"/>
    </row>
    <row r="29" s="18" customFormat="1" ht="47.75" customHeight="1" spans="1:8">
      <c r="A29" s="24">
        <v>28</v>
      </c>
      <c r="B29" s="25" t="s">
        <v>88</v>
      </c>
      <c r="C29" s="25" t="s">
        <v>89</v>
      </c>
      <c r="D29" s="26" t="s">
        <v>90</v>
      </c>
      <c r="E29" s="27">
        <v>3</v>
      </c>
      <c r="F29" s="22"/>
      <c r="G29" s="22"/>
      <c r="H29" s="19"/>
    </row>
    <row r="30" s="18" customFormat="1" ht="32.9" customHeight="1" spans="1:8">
      <c r="A30" s="24">
        <v>29</v>
      </c>
      <c r="B30" s="25" t="s">
        <v>91</v>
      </c>
      <c r="C30" s="25" t="s">
        <v>89</v>
      </c>
      <c r="D30" s="26" t="s">
        <v>92</v>
      </c>
      <c r="E30" s="27">
        <v>3</v>
      </c>
      <c r="F30" s="22"/>
      <c r="G30" s="22"/>
      <c r="H30" s="19"/>
    </row>
    <row r="31" s="18" customFormat="1" ht="42" customHeight="1" spans="1:8">
      <c r="A31" s="24">
        <v>30</v>
      </c>
      <c r="B31" s="25" t="s">
        <v>93</v>
      </c>
      <c r="C31" s="25" t="s">
        <v>89</v>
      </c>
      <c r="D31" s="30" t="s">
        <v>94</v>
      </c>
      <c r="E31" s="27">
        <v>3</v>
      </c>
      <c r="F31" s="22"/>
      <c r="G31" s="22"/>
      <c r="H31" s="19"/>
    </row>
    <row r="32" s="18" customFormat="1" ht="45.95" customHeight="1" spans="1:8">
      <c r="A32" s="24">
        <v>31</v>
      </c>
      <c r="B32" s="25" t="s">
        <v>93</v>
      </c>
      <c r="C32" s="25" t="s">
        <v>89</v>
      </c>
      <c r="D32" s="26" t="s">
        <v>95</v>
      </c>
      <c r="E32" s="27">
        <v>45</v>
      </c>
      <c r="F32" s="22"/>
      <c r="G32" s="22"/>
      <c r="H32" s="19"/>
    </row>
    <row r="33" s="18" customFormat="1" ht="37.2" customHeight="1" spans="1:8">
      <c r="A33" s="24">
        <v>32</v>
      </c>
      <c r="B33" s="25" t="s">
        <v>96</v>
      </c>
      <c r="C33" s="25" t="s">
        <v>89</v>
      </c>
      <c r="D33" s="26" t="s">
        <v>97</v>
      </c>
      <c r="E33" s="27">
        <v>4</v>
      </c>
      <c r="F33" s="22"/>
      <c r="G33" s="22"/>
      <c r="H33" s="19"/>
    </row>
  </sheetData>
  <mergeCells count="33">
    <mergeCell ref="F1:G1"/>
    <mergeCell ref="F2:G2"/>
    <mergeCell ref="F3:G3"/>
    <mergeCell ref="F4:G4"/>
    <mergeCell ref="F5:G5"/>
    <mergeCell ref="F6:G6"/>
    <mergeCell ref="F7:G7"/>
    <mergeCell ref="F8:G8"/>
    <mergeCell ref="F9:G9"/>
    <mergeCell ref="F10:G10"/>
    <mergeCell ref="F11:G11"/>
    <mergeCell ref="F12:G12"/>
    <mergeCell ref="F13:G13"/>
    <mergeCell ref="F14:G14"/>
    <mergeCell ref="F15:G15"/>
    <mergeCell ref="F16:G16"/>
    <mergeCell ref="F17:G17"/>
    <mergeCell ref="F18:G18"/>
    <mergeCell ref="F19:G19"/>
    <mergeCell ref="F20:G20"/>
    <mergeCell ref="F21:G21"/>
    <mergeCell ref="F22:G22"/>
    <mergeCell ref="F23:G23"/>
    <mergeCell ref="F24:G24"/>
    <mergeCell ref="F25:G25"/>
    <mergeCell ref="F26:G26"/>
    <mergeCell ref="F27:G27"/>
    <mergeCell ref="F28:G28"/>
    <mergeCell ref="F29:G29"/>
    <mergeCell ref="F30:G30"/>
    <mergeCell ref="F31:G31"/>
    <mergeCell ref="F32:G32"/>
    <mergeCell ref="F33:G33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:H13"/>
  <sheetViews>
    <sheetView workbookViewId="0">
      <selection activeCell="J6" sqref="J6"/>
    </sheetView>
  </sheetViews>
  <sheetFormatPr defaultColWidth="13.6666666666667" defaultRowHeight="25" customHeight="1" outlineLevelCol="7"/>
  <cols>
    <col min="1" max="1" width="24.3055555555556" style="1" customWidth="1"/>
    <col min="2" max="2" width="15.6851851851852" style="1" customWidth="1"/>
    <col min="3" max="3" width="46.4074074074074" style="1" customWidth="1"/>
    <col min="4" max="5" width="17.3703703703704" style="1" customWidth="1"/>
    <col min="6" max="6" width="21.037037037037" style="1" customWidth="1"/>
    <col min="7" max="7" width="2.61111111111111" style="1" customWidth="1"/>
    <col min="8" max="16367" width="13.6666666666667" style="1" customWidth="1"/>
    <col min="16368" max="16374" width="13.6666666666667" style="1"/>
    <col min="16375" max="16384" width="13.6666666666667" style="2"/>
  </cols>
  <sheetData>
    <row r="1" s="1" customFormat="1" customHeight="1" spans="1:8">
      <c r="A1" s="3" t="s">
        <v>98</v>
      </c>
      <c r="B1" s="3" t="s">
        <v>99</v>
      </c>
      <c r="C1" s="4" t="s">
        <v>100</v>
      </c>
      <c r="D1" s="3" t="s">
        <v>101</v>
      </c>
      <c r="E1" s="3"/>
      <c r="F1" s="5" t="s">
        <v>102</v>
      </c>
      <c r="G1" s="6"/>
    </row>
    <row r="2" s="1" customFormat="1" ht="27" customHeight="1" spans="1:8">
      <c r="A2" s="3"/>
      <c r="B2" s="3"/>
      <c r="C2" s="7"/>
      <c r="D2" s="3" t="s">
        <v>103</v>
      </c>
      <c r="E2" s="3" t="s">
        <v>104</v>
      </c>
      <c r="F2" s="8"/>
      <c r="G2" s="6"/>
    </row>
    <row r="3" s="1" customFormat="1" ht="55" customHeight="1" spans="1:8">
      <c r="A3" s="9" t="s">
        <v>105</v>
      </c>
      <c r="B3" s="9" t="s">
        <v>21</v>
      </c>
      <c r="C3" s="10" t="s">
        <v>106</v>
      </c>
      <c r="D3" s="11">
        <v>204</v>
      </c>
      <c r="E3" s="12">
        <v>224</v>
      </c>
      <c r="F3" s="9" t="str">
        <f>_xlfn.DISPIMG("ID_D873BB92C7E4428B83A294BE07A88B8C",1)</f>
        <v>=DISPIMG("ID_D873BB92C7E4428B83A294BE07A88B8C",1)</v>
      </c>
      <c r="G3" s="13"/>
      <c r="H3" s="14" t="s">
        <v>107</v>
      </c>
    </row>
    <row r="4" s="1" customFormat="1" ht="55" customHeight="1" spans="1:8">
      <c r="A4" s="9" t="s">
        <v>108</v>
      </c>
      <c r="B4" s="9" t="s">
        <v>109</v>
      </c>
      <c r="C4" s="10" t="s">
        <v>110</v>
      </c>
      <c r="D4" s="11">
        <v>408</v>
      </c>
      <c r="E4" s="12">
        <v>449</v>
      </c>
      <c r="F4" s="9" t="str">
        <f>_xlfn.DISPIMG("ID_02ECECDF07974803BEAEB38DAE9A9704",1)</f>
        <v>=DISPIMG("ID_02ECECDF07974803BEAEB38DAE9A9704",1)</v>
      </c>
      <c r="G4" s="6"/>
      <c r="H4" s="14"/>
    </row>
    <row r="5" s="1" customFormat="1" ht="55" customHeight="1" spans="1:8">
      <c r="A5" s="9" t="s">
        <v>111</v>
      </c>
      <c r="B5" s="9" t="s">
        <v>109</v>
      </c>
      <c r="C5" s="10" t="s">
        <v>112</v>
      </c>
      <c r="D5" s="11">
        <v>408</v>
      </c>
      <c r="E5" s="12">
        <v>449</v>
      </c>
      <c r="F5" s="9" t="str">
        <f>_xlfn.DISPIMG("ID_02ECECDF07974803BEAEB38DAE9A9704",1)</f>
        <v>=DISPIMG("ID_02ECECDF07974803BEAEB38DAE9A9704",1)</v>
      </c>
      <c r="G5" s="6"/>
      <c r="H5" s="14"/>
    </row>
    <row r="6" s="1" customFormat="1" ht="55" customHeight="1" spans="1:8">
      <c r="A6" s="9" t="s">
        <v>113</v>
      </c>
      <c r="B6" s="9" t="s">
        <v>114</v>
      </c>
      <c r="C6" s="10" t="s">
        <v>115</v>
      </c>
      <c r="D6" s="11">
        <v>204</v>
      </c>
      <c r="E6" s="12">
        <v>224</v>
      </c>
      <c r="F6" s="9" t="str">
        <f>_xlfn.DISPIMG("ID_0997FA6702844F6BA63EBC996D8526FA",1)</f>
        <v>=DISPIMG("ID_0997FA6702844F6BA63EBC996D8526FA",1)</v>
      </c>
      <c r="G6" s="15"/>
    </row>
    <row r="7" s="1" customFormat="1" ht="55" customHeight="1" spans="1:8">
      <c r="A7" s="9" t="s">
        <v>116</v>
      </c>
      <c r="B7" s="9" t="s">
        <v>114</v>
      </c>
      <c r="C7" s="10" t="s">
        <v>117</v>
      </c>
      <c r="D7" s="11">
        <v>272</v>
      </c>
      <c r="E7" s="12">
        <v>299</v>
      </c>
      <c r="F7" s="9" t="str">
        <f>_xlfn.DISPIMG("ID_46DEE4622E044C208714FDC164827AE8",1)</f>
        <v>=DISPIMG("ID_46DEE4622E044C208714FDC164827AE8",1)</v>
      </c>
      <c r="G7" s="15"/>
    </row>
    <row r="8" s="1" customFormat="1" ht="55" customHeight="1" spans="1:8">
      <c r="A8" s="9" t="s">
        <v>118</v>
      </c>
      <c r="B8" s="9" t="s">
        <v>18</v>
      </c>
      <c r="C8" s="10" t="s">
        <v>119</v>
      </c>
      <c r="D8" s="11">
        <v>136</v>
      </c>
      <c r="E8" s="12">
        <v>150</v>
      </c>
      <c r="F8" s="9" t="str">
        <f>_xlfn.DISPIMG("ID_42C2D0648C9444E38DA490D401A260B4",1)</f>
        <v>=DISPIMG("ID_42C2D0648C9444E38DA490D401A260B4",1)</v>
      </c>
      <c r="G8" s="13"/>
    </row>
    <row r="9" s="1" customFormat="1" ht="55" customHeight="1" spans="1:8">
      <c r="A9" s="9" t="s">
        <v>120</v>
      </c>
      <c r="B9" s="9" t="s">
        <v>114</v>
      </c>
      <c r="C9" s="10" t="s">
        <v>121</v>
      </c>
      <c r="D9" s="11">
        <v>408</v>
      </c>
      <c r="E9" s="12">
        <v>449</v>
      </c>
      <c r="F9" s="9" t="str">
        <f>_xlfn.DISPIMG("ID_24F2765DAF464B1587D1926B08CA6C39",1)</f>
        <v>=DISPIMG("ID_24F2765DAF464B1587D1926B08CA6C39",1)</v>
      </c>
      <c r="G9" s="13"/>
    </row>
    <row r="10" s="1" customFormat="1" ht="55" customHeight="1" spans="1:8">
      <c r="A10" s="16" t="s">
        <v>122</v>
      </c>
      <c r="B10" s="9" t="s">
        <v>114</v>
      </c>
      <c r="C10" s="17" t="s">
        <v>123</v>
      </c>
      <c r="D10" s="11">
        <v>408</v>
      </c>
      <c r="E10" s="12">
        <v>449</v>
      </c>
      <c r="F10" s="10" t="str">
        <f>_xlfn.DISPIMG("ID_937D1B4D9DD34472A66CA7EDED413B8A",1)</f>
        <v>=DISPIMG("ID_937D1B4D9DD34472A66CA7EDED413B8A",1)</v>
      </c>
      <c r="G10" s="13"/>
    </row>
    <row r="11" s="1" customFormat="1" ht="55" customHeight="1" spans="1:8">
      <c r="A11" s="16" t="s">
        <v>124</v>
      </c>
      <c r="B11" s="9" t="s">
        <v>114</v>
      </c>
      <c r="C11" s="17" t="s">
        <v>125</v>
      </c>
      <c r="D11" s="11">
        <v>408</v>
      </c>
      <c r="E11" s="12">
        <v>449</v>
      </c>
      <c r="F11" s="9" t="str">
        <f>_xlfn.DISPIMG("ID_8745FDA5A73F4A19856E5843B78B8081",1)</f>
        <v>=DISPIMG("ID_8745FDA5A73F4A19856E5843B78B8081",1)</v>
      </c>
      <c r="G11" s="13"/>
    </row>
    <row r="12" s="1" customFormat="1" ht="55" customHeight="1" spans="1:8">
      <c r="A12" s="16" t="s">
        <v>126</v>
      </c>
      <c r="B12" s="9" t="s">
        <v>114</v>
      </c>
      <c r="C12" s="17" t="s">
        <v>127</v>
      </c>
      <c r="D12" s="11">
        <v>408</v>
      </c>
      <c r="E12" s="12">
        <v>449</v>
      </c>
      <c r="F12" s="9" t="str">
        <f>_xlfn.DISPIMG("ID_E88606789DE84A02BC17C11F63A042BE",1)</f>
        <v>=DISPIMG("ID_E88606789DE84A02BC17C11F63A042BE",1)</v>
      </c>
      <c r="G12" s="13"/>
    </row>
    <row r="13" s="1" customFormat="1" ht="55" customHeight="1" spans="1:8">
      <c r="A13" s="16" t="s">
        <v>128</v>
      </c>
      <c r="B13" s="16" t="s">
        <v>18</v>
      </c>
      <c r="C13" s="17" t="s">
        <v>129</v>
      </c>
      <c r="D13" s="11">
        <v>408</v>
      </c>
      <c r="E13" s="12">
        <v>449</v>
      </c>
      <c r="F13" s="9" t="str">
        <f>_xlfn.DISPIMG("ID_D6B1092F24FF4886B943CC5A06724B73",1)</f>
        <v>=DISPIMG("ID_D6B1092F24FF4886B943CC5A06724B73",1)</v>
      </c>
      <c r="G13" s="13"/>
    </row>
  </sheetData>
  <mergeCells count="6">
    <mergeCell ref="D1:E1"/>
    <mergeCell ref="A1:A2"/>
    <mergeCell ref="B1:B2"/>
    <mergeCell ref="C1:C2"/>
    <mergeCell ref="F1:F2"/>
    <mergeCell ref="H3:H5"/>
  </mergeCells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报价单</vt:lpstr>
      <vt:lpstr>深云-福田物品清单</vt:lpstr>
      <vt:lpstr>宝安-福田物品清单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</cp:lastModifiedBy>
  <dcterms:created xsi:type="dcterms:W3CDTF">2025-03-06T03:07:00Z</dcterms:created>
  <cp:lastPrinted>2026-01-03T15:07:00Z</cp:lastPrinted>
  <dcterms:modified xsi:type="dcterms:W3CDTF">2026-06-02T11:12:12Z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ReadingLayout">
    <vt:bool>true</vt:bool>
  </property>
  <property fmtid="{D5CDD505-2E9C-101B-9397-08002B2CF9AE}" pid="3" name="ICV">
    <vt:lpwstr>9A2F83BEA3D842F19D1C59C51755EFBA</vt:lpwstr>
  </property>
  <property fmtid="{D5CDD505-2E9C-101B-9397-08002B2CF9AE}" pid="4" name="KSOProductBuildVer">
    <vt:lpwstr>2052-12.1.0.26373</vt:lpwstr>
  </property>
  <property fmtid="{D5CDD505-2E9C-101B-9397-08002B2CF9AE}" pid="5" name="CalculationRule">
    <vt:i4>0</vt:i4>
  </property>
</Properties>
</file>