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物业项目文件夹\物业项目\物业项目\招标采购文件\招标采购文件2026\招标文件\18、武汉蔡甸、武汉东西湖项目\保洁项目\1.公开询比文件\控制价测算（预报价）\"/>
    </mc:Choice>
  </mc:AlternateContent>
  <bookViews>
    <workbookView windowWidth="19200" windowHeight="8080" tabRatio="956"/>
  </bookViews>
  <sheets>
    <sheet name="人员架构图" sheetId="10" r:id="rId1"/>
    <sheet name="报价汇总表 （新格式）" sheetId="7" r:id="rId2"/>
    <sheet name="附表一人员费用明细及报价 (新格式)" sheetId="8" r:id="rId3"/>
    <sheet name="附表二管理费用明细及报价" sheetId="6" r:id="rId4"/>
  </sheets>
  <definedNames>
    <definedName name="_xlnm._FilterDatabase" localSheetId="3" hidden="1">附表二管理费用明细及报价!$A$2:$E$8</definedName>
    <definedName name="_xlnm.Print_Area" localSheetId="1">'报价汇总表 （新格式）'!$A$1:$G$17</definedName>
    <definedName name="_xlnm.Print_Area" localSheetId="0">人员架构图!$A$1:$F$4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<sst xmlns="http://schemas.openxmlformats.org/spreadsheetml/2006/main" count="97" uniqueCount="78">
  <si>
    <t>人员配置表（武汉蔡甸项目）</t>
  </si>
  <si>
    <t>部门</t>
  </si>
  <si>
    <t>岗位</t>
  </si>
  <si>
    <t>人数</t>
  </si>
  <si>
    <t>8H</t>
  </si>
  <si>
    <t>12H</t>
  </si>
  <si>
    <t>24H</t>
  </si>
  <si>
    <t>备注</t>
  </si>
  <si>
    <t>保洁绿化员</t>
  </si>
  <si>
    <t>●</t>
  </si>
  <si>
    <t>非24小时岗位，做六休一</t>
  </si>
  <si>
    <t>合计</t>
  </si>
  <si>
    <t>报 价 汇 总（武汉蔡甸园区）</t>
  </si>
  <si>
    <t>人员费用汇总</t>
  </si>
  <si>
    <t>详见附表一</t>
  </si>
  <si>
    <t>NO</t>
  </si>
  <si>
    <t>岗位数量</t>
  </si>
  <si>
    <t>人员数量</t>
  </si>
  <si>
    <t>人员单价
（月度）</t>
  </si>
  <si>
    <t>费用小计
（月度）</t>
  </si>
  <si>
    <t>费用合计
（年度）</t>
  </si>
  <si>
    <t>小计</t>
  </si>
  <si>
    <t>上述价格均含税收和利润</t>
  </si>
  <si>
    <t>管理费用汇总</t>
  </si>
  <si>
    <t>详见附表二</t>
  </si>
  <si>
    <t>月度费用</t>
  </si>
  <si>
    <t>年费用</t>
  </si>
  <si>
    <t>费用说明</t>
  </si>
  <si>
    <t>环境管理费用</t>
  </si>
  <si>
    <t>汇总表</t>
  </si>
  <si>
    <t>建筑面积（㎡）：</t>
  </si>
  <si>
    <t>分/㎡/天</t>
  </si>
  <si>
    <t>备注说明</t>
  </si>
  <si>
    <t>人员费用</t>
  </si>
  <si>
    <t>管理费用</t>
  </si>
  <si>
    <t>说明：</t>
  </si>
  <si>
    <t>大物业</t>
  </si>
  <si>
    <t>1、平均每月每平米费用</t>
  </si>
  <si>
    <r>
      <rPr>
        <sz val="8"/>
        <color theme="1"/>
        <rFont val="宋体"/>
        <charset val="134"/>
        <scheme val="minor"/>
      </rPr>
      <t>2、税率：</t>
    </r>
    <r>
      <rPr>
        <u/>
        <sz val="8"/>
        <color indexed="10"/>
        <rFont val="宋体"/>
        <charset val="134"/>
      </rPr>
      <t>6 %</t>
    </r>
  </si>
  <si>
    <r>
      <rPr>
        <sz val="8"/>
        <color theme="1"/>
        <rFont val="宋体"/>
        <charset val="134"/>
        <scheme val="minor"/>
      </rPr>
      <t>3、管理费：</t>
    </r>
    <r>
      <rPr>
        <u/>
        <sz val="8"/>
        <color indexed="10"/>
        <rFont val="宋体"/>
        <charset val="134"/>
      </rPr>
      <t>4%</t>
    </r>
  </si>
  <si>
    <t>人员费用明细及报价（武汉蔡甸园区）</t>
  </si>
  <si>
    <t>序号</t>
  </si>
  <si>
    <t>项目</t>
  </si>
  <si>
    <t>以下为每人每月费用明细</t>
  </si>
  <si>
    <t>税前工资</t>
  </si>
  <si>
    <t>平常加班费</t>
  </si>
  <si>
    <t>四金工资</t>
  </si>
  <si>
    <t>工作餐</t>
  </si>
  <si>
    <t>制服费</t>
  </si>
  <si>
    <t>住宿费</t>
  </si>
  <si>
    <t>员工保险</t>
  </si>
  <si>
    <t>节假日加班</t>
  </si>
  <si>
    <t>雇主责任险</t>
  </si>
  <si>
    <t>高温费</t>
  </si>
  <si>
    <t>每人每月小计</t>
  </si>
  <si>
    <t>管理费4%</t>
  </si>
  <si>
    <t>税收6%</t>
  </si>
  <si>
    <t>月度合计</t>
  </si>
  <si>
    <t>年度合计</t>
  </si>
  <si>
    <t>面积（㎡）：</t>
  </si>
  <si>
    <t>分摊费用（分/㎡/天）：</t>
  </si>
  <si>
    <t>管理费用明细及报价（武汉蔡甸）</t>
  </si>
  <si>
    <t>类别</t>
  </si>
  <si>
    <t>年度费用</t>
  </si>
  <si>
    <t>主要细项或说明（所有报价含税和管理费）</t>
  </si>
  <si>
    <t>环境管理
费用</t>
  </si>
  <si>
    <t>1、公共区域绿化养护</t>
  </si>
  <si>
    <t>乙方负责绿化检查；公共区域绿化日常养护费用</t>
  </si>
  <si>
    <t>2、日常保洁耗材</t>
  </si>
  <si>
    <t>1.日常保洁工作所必备的保洁工器具（手推车、抹布、拖布、扫帚、水桶等）配置、维护、更新费用支出。
2.日常环境保洁所需垃圾袋、清洁剂、空气清新剂、卫生间除臭剂等耗材支出费用。
3.保洁人员个人劳动防护用品、器具等采购、更换费用支出。
4.洗地车（物业自备）使用、维护、保养费用。</t>
  </si>
  <si>
    <t>3、防虫消杀灭害</t>
  </si>
  <si>
    <t>杀虫剂或颗粒药物、及其载体、提示标识等费用</t>
  </si>
  <si>
    <t>4、垃圾清运</t>
  </si>
  <si>
    <t>安全措施、清洗物品、垃圾搜集、分类、清运及其人工等费用</t>
  </si>
  <si>
    <t>5、化粪池清理</t>
  </si>
  <si>
    <t>清理清洗、污物运输等费用</t>
  </si>
  <si>
    <t>费用小计</t>
  </si>
  <si>
    <t>此合计费用已经含税和管理费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</si>
</sst>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_ "/>
    <numFmt numFmtId="179" formatCode="0.00_);[Red]\(0.00\)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8"/>
      <color indexed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29" applyNumberFormat="0" applyAlignment="0" applyProtection="0">
      <alignment vertical="center"/>
    </xf>
    <xf numFmtId="0" fontId="33" fillId="8" borderId="30" applyNumberFormat="0" applyAlignment="0" applyProtection="0">
      <alignment vertical="center"/>
    </xf>
    <xf numFmtId="0" fontId="34" fillId="8" borderId="29" applyNumberFormat="0" applyAlignment="0" applyProtection="0">
      <alignment vertical="center"/>
    </xf>
    <xf numFmtId="0" fontId="35" fillId="9" borderId="31" applyNumberFormat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76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7" fillId="0" borderId="0" xfId="0" applyFo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6" fontId="5" fillId="4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3" fillId="0" borderId="0" xfId="0" applyFont="1" applyAlignment="1"/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2" xfId="0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178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176" fontId="16" fillId="0" borderId="12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78" fontId="6" fillId="0" borderId="0" xfId="0" applyNumberFormat="1" applyFont="1" applyFill="1" applyAlignment="1">
      <alignment horizontal="right" vertical="center"/>
    </xf>
    <xf numFmtId="10" fontId="6" fillId="0" borderId="17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14" xfId="0" applyFont="1" applyFill="1" applyBorder="1" applyAlignment="1"/>
    <xf numFmtId="176" fontId="1" fillId="0" borderId="14" xfId="0" applyNumberFormat="1" applyFont="1" applyFill="1" applyBorder="1" applyAlignment="1"/>
    <xf numFmtId="0" fontId="5" fillId="0" borderId="14" xfId="0" applyFont="1" applyFill="1" applyBorder="1" applyAlignment="1">
      <alignment horizontal="right"/>
    </xf>
    <xf numFmtId="0" fontId="5" fillId="0" borderId="15" xfId="0" applyFont="1" applyFill="1" applyBorder="1" applyAlignment="1">
      <alignment horizontal="right"/>
    </xf>
    <xf numFmtId="0" fontId="0" fillId="0" borderId="16" xfId="0" applyFill="1" applyBorder="1" applyAlignment="1"/>
    <xf numFmtId="0" fontId="0" fillId="0" borderId="0" xfId="0" applyFill="1" applyAlignment="1"/>
    <xf numFmtId="176" fontId="0" fillId="0" borderId="0" xfId="0" applyNumberFormat="1" applyFill="1" applyAlignment="1"/>
    <xf numFmtId="0" fontId="0" fillId="0" borderId="17" xfId="0" applyFill="1" applyBorder="1" applyAlignment="1"/>
    <xf numFmtId="0" fontId="16" fillId="0" borderId="19" xfId="0" applyFont="1" applyFill="1" applyBorder="1">
      <alignment vertical="center"/>
    </xf>
    <xf numFmtId="0" fontId="16" fillId="0" borderId="20" xfId="0" applyFont="1" applyFill="1" applyBorder="1">
      <alignment vertical="center"/>
    </xf>
    <xf numFmtId="0" fontId="16" fillId="0" borderId="20" xfId="0" applyFont="1" applyFill="1" applyBorder="1" applyAlignment="1">
      <alignment horizontal="right" vertical="center"/>
    </xf>
    <xf numFmtId="179" fontId="19" fillId="0" borderId="21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176" fontId="17" fillId="0" borderId="14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left" vertical="center"/>
    </xf>
    <xf numFmtId="176" fontId="21" fillId="0" borderId="12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0" fillId="0" borderId="25" xfId="0" applyBorder="1">
      <alignment vertical="center"/>
    </xf>
    <xf numFmtId="0" fontId="14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0" fillId="5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G4"/>
  <sheetViews>
    <sheetView tabSelected="1" workbookViewId="0">
      <selection activeCell="G14" sqref="G14"/>
    </sheetView>
  </sheetViews>
  <sheetFormatPr defaultColWidth="8.88181818181818" defaultRowHeight="14" outlineLevelRow="3" outlineLevelCol="6"/>
  <cols>
    <col min="1" max="1" width="12.6636363636364" customWidth="1"/>
    <col min="2" max="2" width="14.6636363636364" customWidth="1"/>
    <col min="3" max="3" width="13.1090909090909" customWidth="1"/>
    <col min="4" max="4" width="12.6363636363636" customWidth="1"/>
    <col min="5" max="5" width="12.8818181818182" customWidth="1"/>
    <col min="6" max="6" width="12" customWidth="1"/>
    <col min="7" max="7" width="30" customWidth="1"/>
    <col min="8" max="32" width="9"/>
  </cols>
  <sheetData>
    <row r="1" ht="21" spans="1:7">
      <c r="A1" s="109" t="s">
        <v>0</v>
      </c>
      <c r="B1" s="109"/>
      <c r="C1" s="109"/>
      <c r="D1" s="109"/>
      <c r="E1" s="109"/>
      <c r="F1" s="109"/>
      <c r="G1" s="109"/>
    </row>
    <row r="2" ht="21.9" customHeight="1" spans="1:7">
      <c r="A2" s="110" t="s">
        <v>1</v>
      </c>
      <c r="B2" s="110" t="s">
        <v>2</v>
      </c>
      <c r="C2" s="110" t="s">
        <v>3</v>
      </c>
      <c r="D2" s="110" t="s">
        <v>4</v>
      </c>
      <c r="E2" s="110" t="s">
        <v>5</v>
      </c>
      <c r="F2" s="111" t="s">
        <v>6</v>
      </c>
      <c r="G2" s="111" t="s">
        <v>7</v>
      </c>
    </row>
    <row r="3" ht="18" customHeight="1" spans="1:7">
      <c r="A3" s="112" t="s">
        <v>8</v>
      </c>
      <c r="B3" s="113">
        <v>5</v>
      </c>
      <c r="C3" s="113">
        <v>5</v>
      </c>
      <c r="D3" s="114" t="s">
        <v>9</v>
      </c>
      <c r="E3" s="115"/>
      <c r="F3" s="116"/>
      <c r="G3" s="14" t="s">
        <v>10</v>
      </c>
    </row>
    <row r="4" ht="21.9" customHeight="1" spans="1:7">
      <c r="A4" s="110" t="s">
        <v>11</v>
      </c>
      <c r="B4" s="110">
        <f>SUM(B3:B3)</f>
        <v>5</v>
      </c>
      <c r="C4" s="110">
        <f>SUM(C3:C3)</f>
        <v>5</v>
      </c>
      <c r="D4" s="117"/>
      <c r="E4" s="117"/>
      <c r="F4" s="111"/>
      <c r="G4" s="111"/>
    </row>
  </sheetData>
  <mergeCells count="1">
    <mergeCell ref="A1:G1"/>
  </mergeCells>
  <printOptions horizontalCentered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G24"/>
  <sheetViews>
    <sheetView workbookViewId="0">
      <selection activeCell="C21" sqref="C21"/>
    </sheetView>
  </sheetViews>
  <sheetFormatPr defaultColWidth="8.89090909090909" defaultRowHeight="21.9" customHeight="1" outlineLevelCol="6"/>
  <cols>
    <col min="1" max="1" width="16.2181818181818" style="22" customWidth="1"/>
    <col min="2" max="2" width="13.5545454545455" style="22" customWidth="1"/>
    <col min="3" max="3" width="13.8909090909091" style="22" customWidth="1"/>
    <col min="4" max="4" width="11.4454545454545" style="22" customWidth="1"/>
    <col min="5" max="5" width="12.6636363636364" style="22" customWidth="1"/>
    <col min="6" max="6" width="13.5545454545455" style="22" customWidth="1"/>
    <col min="7" max="7" width="21.8909090909091" style="22" customWidth="1"/>
    <col min="8" max="16358" width="9" style="22"/>
    <col min="16359" max="16384" width="8.89090909090909" style="22"/>
  </cols>
  <sheetData>
    <row r="1" customFormat="1" ht="25.95" customHeight="1" spans="1:7">
      <c r="A1" s="46" t="s">
        <v>12</v>
      </c>
      <c r="B1" s="47"/>
      <c r="C1" s="47"/>
      <c r="D1" s="47"/>
      <c r="E1" s="47"/>
      <c r="F1" s="47"/>
      <c r="G1" s="48"/>
    </row>
    <row r="2" customHeight="1" spans="1:7">
      <c r="A2" s="49" t="s">
        <v>13</v>
      </c>
      <c r="B2" s="50"/>
      <c r="C2" s="50"/>
      <c r="D2" s="50"/>
      <c r="E2" s="50"/>
      <c r="F2" s="50"/>
      <c r="G2" s="51" t="s">
        <v>14</v>
      </c>
    </row>
    <row r="3" ht="28.95" customHeight="1" spans="1:7">
      <c r="A3" s="52" t="s">
        <v>15</v>
      </c>
      <c r="B3" s="53" t="s">
        <v>16</v>
      </c>
      <c r="C3" s="53" t="s">
        <v>17</v>
      </c>
      <c r="D3" s="54" t="s">
        <v>18</v>
      </c>
      <c r="E3" s="54" t="s">
        <v>19</v>
      </c>
      <c r="F3" s="54" t="s">
        <v>20</v>
      </c>
      <c r="G3" s="55" t="s">
        <v>7</v>
      </c>
    </row>
    <row r="4" ht="22.05" customHeight="1" spans="1:7">
      <c r="A4" s="52" t="s">
        <v>8</v>
      </c>
      <c r="B4" s="56">
        <v>5</v>
      </c>
      <c r="C4" s="56">
        <v>5</v>
      </c>
      <c r="D4" s="57">
        <f>'附表一人员费用明细及报价 (新格式)'!C19</f>
        <v>0</v>
      </c>
      <c r="E4" s="58">
        <f>D4*C4</f>
        <v>0</v>
      </c>
      <c r="F4" s="58">
        <f>E4*12</f>
        <v>0</v>
      </c>
      <c r="G4" s="59" t="s">
        <v>10</v>
      </c>
    </row>
    <row r="5" s="45" customFormat="1" ht="25.05" customHeight="1" spans="1:7">
      <c r="A5" s="60" t="s">
        <v>21</v>
      </c>
      <c r="B5" s="61">
        <f>SUM(B4:B4)</f>
        <v>5</v>
      </c>
      <c r="C5" s="61">
        <f>SUM(C4:C4)</f>
        <v>5</v>
      </c>
      <c r="D5" s="62"/>
      <c r="E5" s="63">
        <f>SUM(E4:E4)</f>
        <v>0</v>
      </c>
      <c r="F5" s="63">
        <f>SUM(F4:F4)</f>
        <v>0</v>
      </c>
      <c r="G5" s="64"/>
    </row>
    <row r="6" customHeight="1" spans="1:7">
      <c r="A6" s="65"/>
      <c r="B6" s="66"/>
      <c r="C6" s="66"/>
      <c r="D6" s="67" t="s">
        <v>22</v>
      </c>
      <c r="E6" s="67"/>
      <c r="F6" s="67"/>
      <c r="G6" s="68"/>
    </row>
    <row r="7" customHeight="1" spans="1:7">
      <c r="A7" s="69"/>
      <c r="B7" s="70"/>
      <c r="C7" s="70"/>
      <c r="D7" s="71"/>
      <c r="E7" s="71"/>
      <c r="F7" s="71"/>
      <c r="G7" s="72"/>
    </row>
    <row r="8" customHeight="1" spans="1:7">
      <c r="A8" s="73" t="s">
        <v>23</v>
      </c>
      <c r="B8" s="74"/>
      <c r="C8" s="74"/>
      <c r="D8" s="74"/>
      <c r="E8" s="74"/>
      <c r="F8" s="74"/>
      <c r="G8" s="51" t="s">
        <v>24</v>
      </c>
    </row>
    <row r="9" customHeight="1" spans="1:7">
      <c r="A9" s="52" t="s">
        <v>15</v>
      </c>
      <c r="B9" s="53" t="s">
        <v>25</v>
      </c>
      <c r="C9" s="53" t="s">
        <v>26</v>
      </c>
      <c r="D9" s="75" t="s">
        <v>27</v>
      </c>
      <c r="E9" s="76"/>
      <c r="F9" s="76"/>
      <c r="G9" s="77"/>
    </row>
    <row r="10" customHeight="1" spans="1:7">
      <c r="A10" s="52" t="s">
        <v>28</v>
      </c>
      <c r="B10" s="58">
        <f>附表二管理费用明细及报价!C8</f>
        <v>0</v>
      </c>
      <c r="C10" s="58">
        <f>B10*12</f>
        <v>0</v>
      </c>
      <c r="D10" s="75"/>
      <c r="E10" s="76"/>
      <c r="F10" s="76"/>
      <c r="G10" s="77"/>
    </row>
    <row r="11" customHeight="1" spans="1:7">
      <c r="A11" s="78" t="s">
        <v>21</v>
      </c>
      <c r="B11" s="79">
        <f>SUM(B10:B10)</f>
        <v>0</v>
      </c>
      <c r="C11" s="79">
        <f>SUM(C10:C10)</f>
        <v>0</v>
      </c>
      <c r="D11" s="80"/>
      <c r="E11" s="81"/>
      <c r="F11" s="81"/>
      <c r="G11" s="82"/>
    </row>
    <row r="12" customHeight="1" spans="1:7">
      <c r="A12" s="83"/>
      <c r="B12" s="84"/>
      <c r="C12" s="85"/>
      <c r="D12" s="86" t="s">
        <v>22</v>
      </c>
      <c r="E12" s="86"/>
      <c r="F12" s="86"/>
      <c r="G12" s="87"/>
    </row>
    <row r="13" customHeight="1" spans="1:7">
      <c r="A13" s="88"/>
      <c r="B13" s="89"/>
      <c r="C13" s="90"/>
      <c r="D13" s="89"/>
      <c r="E13" s="89"/>
      <c r="F13" s="89"/>
      <c r="G13" s="91"/>
    </row>
    <row r="14" customHeight="1" spans="1:7">
      <c r="A14" s="92" t="s">
        <v>29</v>
      </c>
      <c r="B14" s="93"/>
      <c r="C14" s="93"/>
      <c r="D14" s="93"/>
      <c r="E14" s="94"/>
      <c r="F14" s="94" t="s">
        <v>30</v>
      </c>
      <c r="G14" s="95">
        <v>116707.3</v>
      </c>
    </row>
    <row r="15" customHeight="1" spans="1:7">
      <c r="A15" s="52" t="s">
        <v>15</v>
      </c>
      <c r="B15" s="53" t="s">
        <v>25</v>
      </c>
      <c r="C15" s="53" t="s">
        <v>26</v>
      </c>
      <c r="D15" s="53" t="s">
        <v>31</v>
      </c>
      <c r="E15" s="75" t="s">
        <v>32</v>
      </c>
      <c r="F15" s="76"/>
      <c r="G15" s="77"/>
    </row>
    <row r="16" customHeight="1" spans="1:7">
      <c r="A16" s="52" t="s">
        <v>33</v>
      </c>
      <c r="B16" s="58">
        <f>C16/12</f>
        <v>0</v>
      </c>
      <c r="C16" s="58">
        <f>F5</f>
        <v>0</v>
      </c>
      <c r="D16" s="58">
        <v>0.618843565431088</v>
      </c>
      <c r="E16" s="75"/>
      <c r="F16" s="76"/>
      <c r="G16" s="77"/>
    </row>
    <row r="17" customHeight="1" spans="1:7">
      <c r="A17" s="52" t="s">
        <v>34</v>
      </c>
      <c r="B17" s="58">
        <f>C17/12</f>
        <v>0</v>
      </c>
      <c r="C17" s="58">
        <f>C11</f>
        <v>0</v>
      </c>
      <c r="D17" s="58">
        <v>3.2401396074237</v>
      </c>
      <c r="E17" s="75"/>
      <c r="F17" s="76"/>
      <c r="G17" s="77"/>
    </row>
    <row r="18" customHeight="1" spans="1:7">
      <c r="A18" s="78" t="s">
        <v>11</v>
      </c>
      <c r="B18" s="96">
        <f>SUM(B16:B17)</f>
        <v>0</v>
      </c>
      <c r="C18" s="96">
        <f>SUM(C16:C17)</f>
        <v>0</v>
      </c>
      <c r="D18" s="58">
        <v>5.83828911219872</v>
      </c>
      <c r="E18" s="75"/>
      <c r="F18" s="76"/>
      <c r="G18" s="77"/>
    </row>
    <row r="19" customHeight="1" spans="1:7">
      <c r="A19" s="97"/>
      <c r="B19" s="98"/>
      <c r="C19" s="98"/>
      <c r="D19" s="67" t="s">
        <v>22</v>
      </c>
      <c r="E19" s="67"/>
      <c r="F19" s="67"/>
      <c r="G19" s="99"/>
    </row>
    <row r="20" customHeight="1" spans="1:7">
      <c r="C20" s="100"/>
      <c r="D20" s="100"/>
    </row>
    <row r="21" customHeight="1" spans="1:7">
      <c r="A21" s="101" t="s">
        <v>35</v>
      </c>
      <c r="B21" s="102" t="s">
        <v>36</v>
      </c>
      <c r="C21" s="100"/>
      <c r="D21" s="100"/>
    </row>
    <row r="22" customHeight="1" spans="1:7">
      <c r="A22" s="103" t="s">
        <v>37</v>
      </c>
      <c r="B22" s="104">
        <f>C18/G14/12</f>
        <v>0</v>
      </c>
      <c r="C22" s="100"/>
      <c r="D22" s="100"/>
    </row>
    <row r="23" customHeight="1" spans="1:7">
      <c r="A23" s="105" t="s">
        <v>38</v>
      </c>
      <c r="B23" s="106"/>
    </row>
    <row r="24" customHeight="1" spans="1:7">
      <c r="A24" s="107" t="s">
        <v>39</v>
      </c>
      <c r="B24" s="108"/>
    </row>
  </sheetData>
  <mergeCells count="11">
    <mergeCell ref="A1:G1"/>
    <mergeCell ref="D6:G6"/>
    <mergeCell ref="D9:G9"/>
    <mergeCell ref="D10:G10"/>
    <mergeCell ref="D11:G11"/>
    <mergeCell ref="D12:G12"/>
    <mergeCell ref="E15:G15"/>
    <mergeCell ref="E16:G16"/>
    <mergeCell ref="E17:G17"/>
    <mergeCell ref="E18:G18"/>
    <mergeCell ref="D19:G19"/>
  </mergeCells>
  <printOptions horizontalCentered="1"/>
  <pageMargins left="0.71" right="0.71" top="0.75" bottom="0.75" header="0.31" footer="0.31"/>
  <pageSetup paperSize="9" scale="8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pane ySplit="4" topLeftCell="A15" activePane="bottomLeft" state="frozen"/>
      <selection/>
      <selection pane="bottomLeft" activeCell="G12" sqref="G12"/>
    </sheetView>
  </sheetViews>
  <sheetFormatPr defaultColWidth="9" defaultRowHeight="23.1" customHeight="1"/>
  <cols>
    <col min="1" max="1" width="12.9090909090909" style="22" customWidth="1"/>
    <col min="2" max="2" width="15.9090909090909" style="22" customWidth="1"/>
    <col min="3" max="3" width="20.6363636363636" style="22" customWidth="1"/>
    <col min="4" max="4" width="19.8181818181818" style="22" customWidth="1"/>
    <col min="5" max="5" width="15.9090909090909" style="22" customWidth="1"/>
    <col min="6" max="16384" width="9" style="22"/>
  </cols>
  <sheetData>
    <row r="1" customHeight="1" spans="1:4">
      <c r="A1" s="23" t="s">
        <v>40</v>
      </c>
      <c r="B1" s="23"/>
      <c r="C1" s="23"/>
      <c r="D1" s="23"/>
    </row>
    <row r="2" ht="31.05" customHeight="1" spans="1:4">
      <c r="A2" s="24" t="s">
        <v>41</v>
      </c>
      <c r="B2" s="24" t="s">
        <v>42</v>
      </c>
      <c r="C2" s="25" t="s">
        <v>8</v>
      </c>
      <c r="D2" s="24" t="s">
        <v>7</v>
      </c>
    </row>
    <row r="3" customHeight="1" spans="1:4">
      <c r="A3" s="24">
        <v>1</v>
      </c>
      <c r="B3" s="24" t="s">
        <v>16</v>
      </c>
      <c r="C3" s="26">
        <v>5</v>
      </c>
      <c r="D3" s="27">
        <f>SUM(C3:C3)</f>
        <v>5</v>
      </c>
    </row>
    <row r="4" customHeight="1" spans="1:4">
      <c r="A4" s="24">
        <v>2</v>
      </c>
      <c r="B4" s="24" t="s">
        <v>3</v>
      </c>
      <c r="C4" s="26">
        <v>5</v>
      </c>
      <c r="D4" s="27">
        <f>SUM(C4:C4)</f>
        <v>5</v>
      </c>
    </row>
    <row r="5" customHeight="1" spans="1:4">
      <c r="A5" s="28" t="s">
        <v>43</v>
      </c>
      <c r="B5" s="29"/>
      <c r="C5" s="30"/>
      <c r="D5" s="24"/>
    </row>
    <row r="6" customHeight="1" spans="1:4">
      <c r="A6" s="24">
        <v>3</v>
      </c>
      <c r="B6" s="24" t="s">
        <v>44</v>
      </c>
      <c r="C6" s="31"/>
      <c r="D6" s="32"/>
    </row>
    <row r="7" customHeight="1" spans="1:4">
      <c r="A7" s="24">
        <v>4</v>
      </c>
      <c r="B7" s="24" t="s">
        <v>45</v>
      </c>
      <c r="C7" s="31"/>
      <c r="D7" s="32"/>
    </row>
    <row r="8" customHeight="1" spans="1:4">
      <c r="A8" s="24">
        <v>5</v>
      </c>
      <c r="B8" s="24" t="s">
        <v>46</v>
      </c>
      <c r="C8" s="31"/>
      <c r="D8" s="32"/>
    </row>
    <row r="9" customHeight="1" spans="1:4">
      <c r="A9" s="24">
        <v>6</v>
      </c>
      <c r="B9" s="24" t="s">
        <v>47</v>
      </c>
      <c r="C9" s="31"/>
      <c r="D9" s="32"/>
    </row>
    <row r="10" customHeight="1" spans="1:4">
      <c r="A10" s="24">
        <v>7</v>
      </c>
      <c r="B10" s="24" t="s">
        <v>48</v>
      </c>
      <c r="C10" s="31"/>
      <c r="D10" s="32"/>
    </row>
    <row r="11" customHeight="1" spans="1:4">
      <c r="A11" s="24">
        <v>8</v>
      </c>
      <c r="B11" s="24" t="s">
        <v>49</v>
      </c>
      <c r="C11" s="31"/>
      <c r="D11" s="32"/>
    </row>
    <row r="12" customHeight="1" spans="1:4">
      <c r="A12" s="24">
        <v>9</v>
      </c>
      <c r="B12" s="24" t="s">
        <v>50</v>
      </c>
      <c r="C12" s="31"/>
      <c r="D12" s="32"/>
    </row>
    <row r="13" customHeight="1" spans="1:4">
      <c r="A13" s="24">
        <v>10</v>
      </c>
      <c r="B13" s="24" t="s">
        <v>51</v>
      </c>
      <c r="C13" s="31"/>
      <c r="D13" s="32"/>
    </row>
    <row r="14" customHeight="1" spans="1:4">
      <c r="A14" s="24">
        <v>11</v>
      </c>
      <c r="B14" s="24" t="s">
        <v>52</v>
      </c>
      <c r="C14" s="31"/>
      <c r="D14" s="32"/>
    </row>
    <row r="15" customHeight="1" spans="1:4">
      <c r="A15" s="24">
        <v>12</v>
      </c>
      <c r="B15" s="24" t="s">
        <v>53</v>
      </c>
      <c r="C15" s="31"/>
      <c r="D15" s="32"/>
    </row>
    <row r="16" customHeight="1" spans="1:4">
      <c r="A16" s="24">
        <v>13</v>
      </c>
      <c r="B16" s="5" t="s">
        <v>54</v>
      </c>
      <c r="C16" s="33">
        <f>SUM(C6:C15)</f>
        <v>0</v>
      </c>
      <c r="D16" s="34"/>
    </row>
    <row r="17" customHeight="1" spans="1:14">
      <c r="A17" s="24">
        <v>14</v>
      </c>
      <c r="B17" s="24" t="s">
        <v>55</v>
      </c>
      <c r="C17" s="35">
        <f>INT(C16*4%)</f>
        <v>0</v>
      </c>
      <c r="D17" s="34"/>
    </row>
    <row r="18" customHeight="1" spans="1:14">
      <c r="A18" s="24">
        <v>15</v>
      </c>
      <c r="B18" s="36" t="s">
        <v>56</v>
      </c>
      <c r="C18" s="37">
        <f>INT(SUM(C16:C17)*6%)</f>
        <v>0</v>
      </c>
      <c r="D18" s="34"/>
    </row>
    <row r="19" customHeight="1" spans="1:14">
      <c r="A19" s="24"/>
      <c r="B19" s="5" t="s">
        <v>54</v>
      </c>
      <c r="C19" s="33">
        <f>C16+C17+C18</f>
        <v>0</v>
      </c>
      <c r="D19" s="38"/>
    </row>
    <row r="20" customHeight="1" spans="1:14">
      <c r="A20" s="24"/>
      <c r="B20" s="5" t="s">
        <v>57</v>
      </c>
      <c r="C20" s="33">
        <f>C19*C4</f>
        <v>0</v>
      </c>
      <c r="D20" s="38"/>
    </row>
    <row r="21" customHeight="1" spans="1:14">
      <c r="A21" s="24"/>
      <c r="B21" s="39" t="s">
        <v>58</v>
      </c>
      <c r="C21" s="40">
        <f>C20*12</f>
        <v>0</v>
      </c>
      <c r="D21" s="24" t="s">
        <v>10</v>
      </c>
    </row>
    <row r="22" s="21" customFormat="1" customHeight="1" spans="1:14">
      <c r="A22" s="5" t="s">
        <v>59</v>
      </c>
      <c r="B22" s="33">
        <f>'报价汇总表 （新格式）'!G14</f>
        <v>116707.3</v>
      </c>
      <c r="C22" s="41" t="s">
        <v>60</v>
      </c>
      <c r="D22" s="42">
        <f>C21/B22/365*100</f>
        <v>0</v>
      </c>
      <c r="G22" s="43"/>
      <c r="H22" s="43"/>
      <c r="I22" s="43"/>
      <c r="J22" s="43"/>
      <c r="K22" s="43"/>
      <c r="L22" s="43"/>
      <c r="M22" s="43"/>
      <c r="N22" s="43"/>
    </row>
    <row r="23" customHeight="1" spans="1:14">
      <c r="G23" s="44"/>
      <c r="H23" s="44"/>
      <c r="I23" s="44"/>
      <c r="J23" s="44"/>
      <c r="K23" s="44"/>
      <c r="L23" s="44"/>
      <c r="M23" s="44"/>
      <c r="N23" s="44"/>
    </row>
  </sheetData>
  <mergeCells count="2">
    <mergeCell ref="A1:D1"/>
    <mergeCell ref="A5:C5"/>
  </mergeCells>
  <printOptions horizontalCentered="1"/>
  <pageMargins left="0.31" right="0.31" top="0.75" bottom="0.75" header="0.31" footer="0.31"/>
  <pageSetup paperSize="9" scale="7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selection activeCell="D7" sqref="D7"/>
    </sheetView>
  </sheetViews>
  <sheetFormatPr defaultColWidth="8.88181818181818" defaultRowHeight="14" outlineLevelCol="5"/>
  <cols>
    <col min="1" max="1" width="7.44545454545455" style="1"/>
    <col min="2" max="2" width="23.8818181818182" style="1"/>
    <col min="3" max="3" width="10.1090909090909" style="1" customWidth="1"/>
    <col min="4" max="4" width="14" style="1" customWidth="1"/>
    <col min="5" max="5" width="73.7818181818182" style="1" customWidth="1"/>
    <col min="6" max="6" width="9" style="2" customWidth="1"/>
    <col min="7" max="7" width="8.18181818181818" style="1" customWidth="1"/>
    <col min="8" max="8" width="36.9090909090909" style="1" customWidth="1"/>
    <col min="9" max="33" width="9" style="1"/>
    <col min="34" max="225" width="8.88181818181818" style="1"/>
    <col min="226" max="255" width="9" style="1"/>
    <col min="256" max="16384" width="8.88181818181818" style="1"/>
  </cols>
  <sheetData>
    <row r="1" ht="27" customHeight="1" spans="1:6">
      <c r="A1" s="3" t="s">
        <v>61</v>
      </c>
      <c r="B1" s="3"/>
      <c r="C1" s="3"/>
      <c r="D1" s="3"/>
      <c r="E1" s="3"/>
      <c r="F1" s="4"/>
    </row>
    <row r="2" ht="21.9" customHeight="1" spans="1:6">
      <c r="A2" s="5" t="s">
        <v>62</v>
      </c>
      <c r="B2" s="5" t="s">
        <v>42</v>
      </c>
      <c r="C2" s="5" t="s">
        <v>25</v>
      </c>
      <c r="D2" s="5" t="s">
        <v>63</v>
      </c>
      <c r="E2" s="5" t="s">
        <v>64</v>
      </c>
      <c r="F2" s="6"/>
    </row>
    <row r="3" ht="21.9" customHeight="1" spans="1:6">
      <c r="A3" s="7" t="s">
        <v>65</v>
      </c>
      <c r="B3" s="8" t="s">
        <v>66</v>
      </c>
      <c r="C3" s="9"/>
      <c r="D3" s="10">
        <f t="shared" ref="D3:D8" si="0">C3*12</f>
        <v>0</v>
      </c>
      <c r="E3" s="11" t="s">
        <v>67</v>
      </c>
      <c r="F3" s="12"/>
    </row>
    <row r="4" ht="21.9" customHeight="1" spans="1:6">
      <c r="A4" s="7"/>
      <c r="B4" s="13" t="s">
        <v>68</v>
      </c>
      <c r="C4" s="9"/>
      <c r="D4" s="10">
        <f t="shared" si="0"/>
        <v>0</v>
      </c>
      <c r="E4" s="14" t="s">
        <v>69</v>
      </c>
      <c r="F4" s="15"/>
    </row>
    <row r="5" ht="21.9" customHeight="1" spans="1:6">
      <c r="A5" s="7"/>
      <c r="B5" s="8" t="s">
        <v>70</v>
      </c>
      <c r="C5" s="9"/>
      <c r="D5" s="10">
        <f t="shared" si="0"/>
        <v>0</v>
      </c>
      <c r="E5" s="11" t="s">
        <v>71</v>
      </c>
      <c r="F5" s="12"/>
    </row>
    <row r="6" ht="21.9" customHeight="1" spans="1:6">
      <c r="A6" s="7"/>
      <c r="B6" s="8" t="s">
        <v>72</v>
      </c>
      <c r="C6" s="9"/>
      <c r="D6" s="10">
        <f t="shared" si="0"/>
        <v>0</v>
      </c>
      <c r="E6" s="11" t="s">
        <v>73</v>
      </c>
      <c r="F6" s="12"/>
    </row>
    <row r="7" ht="21.9" customHeight="1" spans="1:6">
      <c r="A7" s="7"/>
      <c r="B7" s="8" t="s">
        <v>74</v>
      </c>
      <c r="C7" s="9"/>
      <c r="D7" s="10">
        <f t="shared" si="0"/>
        <v>0</v>
      </c>
      <c r="E7" s="11" t="s">
        <v>75</v>
      </c>
      <c r="F7" s="12"/>
    </row>
    <row r="8" ht="21.9" customHeight="1" spans="1:6">
      <c r="A8" s="7" t="s">
        <v>76</v>
      </c>
      <c r="B8" s="7"/>
      <c r="C8" s="16">
        <f>SUM(C3:C7)</f>
        <v>0</v>
      </c>
      <c r="D8" s="16">
        <f t="shared" si="0"/>
        <v>0</v>
      </c>
      <c r="E8" s="17" t="s">
        <v>77</v>
      </c>
      <c r="F8" s="18"/>
    </row>
    <row r="9" ht="21.9" customHeight="1" spans="1:6">
      <c r="A9" s="19"/>
      <c r="B9" s="19"/>
      <c r="C9" s="19"/>
      <c r="D9" s="19"/>
      <c r="E9" s="20"/>
      <c r="F9" s="12"/>
    </row>
    <row r="10" ht="21.9" customHeight="1" spans="1:6">
      <c r="A10" s="19"/>
      <c r="B10" s="19"/>
      <c r="C10" s="19"/>
      <c r="D10" s="19"/>
      <c r="E10" s="20"/>
      <c r="F10" s="12"/>
    </row>
    <row r="11" ht="21.9" customHeight="1" spans="1:6">
      <c r="A11" s="19"/>
      <c r="B11" s="19"/>
      <c r="C11" s="19"/>
      <c r="D11" s="19"/>
      <c r="E11" s="20"/>
      <c r="F11" s="12"/>
    </row>
    <row r="12" ht="21.9" customHeight="1" spans="1:6">
      <c r="A12" s="19"/>
      <c r="B12" s="19"/>
      <c r="C12" s="19"/>
      <c r="D12" s="19"/>
      <c r="E12" s="20"/>
      <c r="F12" s="12"/>
    </row>
    <row r="13" ht="21.9" customHeight="1" spans="1:6">
      <c r="A13" s="19"/>
      <c r="B13" s="19"/>
      <c r="C13" s="19"/>
      <c r="D13" s="19"/>
      <c r="E13" s="20"/>
      <c r="F13" s="12"/>
    </row>
  </sheetData>
  <autoFilter xmlns:etc="http://www.wps.cn/officeDocument/2017/etCustomData" ref="A2:E8" etc:filterBottomFollowUsedRange="0">
    <extLst/>
  </autoFilter>
  <mergeCells count="3">
    <mergeCell ref="A1:E1"/>
    <mergeCell ref="A8:B8"/>
    <mergeCell ref="A3:A7"/>
  </mergeCells>
  <pageMargins left="0.75" right="0.75" top="1" bottom="1" header="0.5" footer="0.5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人员架构图</vt:lpstr>
      <vt:lpstr>报价汇总表 （新格式）</vt:lpstr>
      <vt:lpstr>附表一人员费用明细及报价 (新格式)</vt:lpstr>
      <vt:lpstr>附表二管理费用明细及报价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吴玉婷</dc:creator>
  <cp:lastModifiedBy>吴玉婷</cp:lastModifiedBy>
  <dcterms:created xsi:type="dcterms:W3CDTF">2026-07-03T03:33:00Z</dcterms:created>
  <dcterms:modified xsi:type="dcterms:W3CDTF">2026-09-07T06:43:17Z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E98BF9A5FBA04169AAC7DE043A38F6D7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