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worksheets/sheet108.xml" ContentType="application/vnd.openxmlformats-officedocument.spreadsheetml.worksheet+xml"/>
  <Override PartName="/xl/worksheets/sheet109.xml" ContentType="application/vnd.openxmlformats-officedocument.spreadsheetml.worksheet+xml"/>
  <Override PartName="/xl/worksheets/sheet110.xml" ContentType="application/vnd.openxmlformats-officedocument.spreadsheetml.worksheet+xml"/>
  <Override PartName="/xl/worksheets/sheet111.xml" ContentType="application/vnd.openxmlformats-officedocument.spreadsheetml.worksheet+xml"/>
  <Override PartName="/xl/worksheets/sheet112.xml" ContentType="application/vnd.openxmlformats-officedocument.spreadsheetml.worksheet+xml"/>
  <Override PartName="/xl/worksheets/sheet113.xml" ContentType="application/vnd.openxmlformats-officedocument.spreadsheetml.worksheet+xml"/>
  <Override PartName="/xl/worksheets/sheet114.xml" ContentType="application/vnd.openxmlformats-officedocument.spreadsheetml.worksheet+xml"/>
  <Override PartName="/xl/worksheets/sheet115.xml" ContentType="application/vnd.openxmlformats-officedocument.spreadsheetml.worksheet+xml"/>
  <Override PartName="/xl/worksheets/sheet116.xml" ContentType="application/vnd.openxmlformats-officedocument.spreadsheetml.worksheet+xml"/>
  <Override PartName="/xl/worksheets/sheet117.xml" ContentType="application/vnd.openxmlformats-officedocument.spreadsheetml.worksheet+xml"/>
  <Override PartName="/xl/worksheets/sheet118.xml" ContentType="application/vnd.openxmlformats-officedocument.spreadsheetml.worksheet+xml"/>
  <Override PartName="/xl/worksheets/sheet119.xml" ContentType="application/vnd.openxmlformats-officedocument.spreadsheetml.worksheet+xml"/>
  <Override PartName="/xl/worksheets/sheet120.xml" ContentType="application/vnd.openxmlformats-officedocument.spreadsheetml.worksheet+xml"/>
  <Override PartName="/xl/worksheets/sheet121.xml" ContentType="application/vnd.openxmlformats-officedocument.spreadsheetml.worksheet+xml"/>
  <Override PartName="/xl/worksheets/sheet122.xml" ContentType="application/vnd.openxmlformats-officedocument.spreadsheetml.worksheet+xml"/>
  <Override PartName="/xl/worksheets/sheet123.xml" ContentType="application/vnd.openxmlformats-officedocument.spreadsheetml.worksheet+xml"/>
  <Override PartName="/xl/worksheets/sheet124.xml" ContentType="application/vnd.openxmlformats-officedocument.spreadsheetml.worksheet+xml"/>
  <Override PartName="/xl/worksheets/sheet125.xml" ContentType="application/vnd.openxmlformats-officedocument.spreadsheetml.worksheet+xml"/>
  <Override PartName="/xl/worksheets/sheet126.xml" ContentType="application/vnd.openxmlformats-officedocument.spreadsheetml.worksheet+xml"/>
  <Override PartName="/xl/worksheets/sheet127.xml" ContentType="application/vnd.openxmlformats-officedocument.spreadsheetml.worksheet+xml"/>
  <Override PartName="/xl/worksheets/sheet128.xml" ContentType="application/vnd.openxmlformats-officedocument.spreadsheetml.worksheet+xml"/>
  <Override PartName="/xl/worksheets/sheet129.xml" ContentType="application/vnd.openxmlformats-officedocument.spreadsheetml.worksheet+xml"/>
  <Override PartName="/xl/worksheets/sheet130.xml" ContentType="application/vnd.openxmlformats-officedocument.spreadsheetml.worksheet+xml"/>
  <Override PartName="/xl/worksheets/sheet131.xml" ContentType="application/vnd.openxmlformats-officedocument.spreadsheetml.worksheet+xml"/>
  <Override PartName="/xl/worksheets/sheet132.xml" ContentType="application/vnd.openxmlformats-officedocument.spreadsheetml.worksheet+xml"/>
  <Override PartName="/xl/worksheets/sheet133.xml" ContentType="application/vnd.openxmlformats-officedocument.spreadsheetml.worksheet+xml"/>
  <Override PartName="/xl/worksheets/sheet134.xml" ContentType="application/vnd.openxmlformats-officedocument.spreadsheetml.worksheet+xml"/>
  <Override PartName="/xl/worksheets/sheet135.xml" ContentType="application/vnd.openxmlformats-officedocument.spreadsheetml.worksheet+xml"/>
  <Override PartName="/xl/worksheets/sheet136.xml" ContentType="application/vnd.openxmlformats-officedocument.spreadsheetml.worksheet+xml"/>
  <Override PartName="/xl/worksheets/sheet137.xml" ContentType="application/vnd.openxmlformats-officedocument.spreadsheetml.worksheet+xml"/>
  <Override PartName="/xl/worksheets/sheet138.xml" ContentType="application/vnd.openxmlformats-officedocument.spreadsheetml.worksheet+xml"/>
  <Override PartName="/xl/worksheets/sheet139.xml" ContentType="application/vnd.openxmlformats-officedocument.spreadsheetml.worksheet+xml"/>
  <Override PartName="/xl/worksheets/sheet140.xml" ContentType="application/vnd.openxmlformats-officedocument.spreadsheetml.worksheet+xml"/>
  <Override PartName="/xl/worksheets/sheet141.xml" ContentType="application/vnd.openxmlformats-officedocument.spreadsheetml.worksheet+xml"/>
  <Override PartName="/xl/worksheets/sheet142.xml" ContentType="application/vnd.openxmlformats-officedocument.spreadsheetml.worksheet+xml"/>
  <Override PartName="/xl/worksheets/sheet14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codeName="ThisWorkbook"/>
  <mc:AlternateContent xmlns:mc="http://schemas.openxmlformats.org/markup-compatibility/2006">
    <mc:Choice Requires="x15">
      <x15ac:absPath xmlns:x15ac="http://schemas.microsoft.com/office/spreadsheetml/2010/11/ac" url="E:\海南中油深南石油技术开发有限公司澄迈分公司LNG工厂44台（套）闲置设备转让（郑未萌）深交所\"/>
    </mc:Choice>
  </mc:AlternateContent>
  <xr:revisionPtr revIDLastSave="0" documentId="13_ncr:1_{0C54611E-532B-490E-9282-46CE95EA4400}" xr6:coauthVersionLast="47" xr6:coauthVersionMax="47" xr10:uidLastSave="{00000000-0000-0000-0000-000000000000}"/>
  <bookViews>
    <workbookView xWindow="-108" yWindow="-108" windowWidth="23256" windowHeight="12456" tabRatio="838" firstSheet="89" activeTab="89" xr2:uid="{00000000-000D-0000-FFFF-FFFF00000000}"/>
  </bookViews>
  <sheets>
    <sheet name="基本情况" sheetId="4" state="hidden" r:id="rId1"/>
    <sheet name="撤回_sheet1" sheetId="862" state="veryHidden" r:id="rId2"/>
    <sheet name="撤回_sheet2" sheetId="863" state="veryHidden" r:id="rId3"/>
    <sheet name="撤回_sheet3" sheetId="864" state="veryHidden" r:id="rId4"/>
    <sheet name="撤回_sheet4" sheetId="865" state="veryHidden" r:id="rId5"/>
    <sheet name="封面" sheetId="1" state="hidden" r:id="rId6"/>
    <sheet name="资产负债表" sheetId="5" state="hidden" r:id="rId7"/>
    <sheet name="利润表" sheetId="7" state="hidden" r:id="rId8"/>
    <sheet name="审定数" sheetId="8" state="hidden" r:id="rId9"/>
    <sheet name="分类汇总" sheetId="10" state="hidden" r:id="rId10"/>
    <sheet name="复制粘贴中转表" sheetId="217" state="veryHidden" r:id="rId11"/>
    <sheet name="参数配置" sheetId="219" state="veryHidden" r:id="rId12"/>
    <sheet name="流动汇总" sheetId="11" state="hidden" r:id="rId13"/>
    <sheet name="现金" sheetId="12" state="hidden" r:id="rId14"/>
    <sheet name="银行存款" sheetId="13" state="hidden" r:id="rId15"/>
    <sheet name="其他货币资金" sheetId="14" state="hidden" r:id="rId16"/>
    <sheet name="交易性金融资产汇总" sheetId="15" state="hidden" r:id="rId17"/>
    <sheet name="交易性—股票" sheetId="16" state="hidden" r:id="rId18"/>
    <sheet name="交易性—债券" sheetId="17" state="hidden" r:id="rId19"/>
    <sheet name="交易性—基金" sheetId="18" state="hidden" r:id="rId20"/>
    <sheet name="衍生金融资产" sheetId="189" state="hidden" r:id="rId21"/>
    <sheet name="应收票据" sheetId="19" state="hidden" r:id="rId22"/>
    <sheet name="应收账款" sheetId="20" state="hidden" r:id="rId23"/>
    <sheet name="应收账款评估风险损失测算结果表" sheetId="616" state="hidden" r:id="rId24"/>
    <sheet name="评估风险损失测算结果表" sheetId="243" state="hidden" r:id="rId25"/>
    <sheet name="应收款项融资汇总" sheetId="192" state="hidden" r:id="rId26"/>
    <sheet name="融资—应收票据" sheetId="190" state="hidden" r:id="rId27"/>
    <sheet name="融资—应收账款" sheetId="191" state="hidden" r:id="rId28"/>
    <sheet name="融资—应收账款评估风险损失测算结果表" sheetId="919" state="hidden" r:id="rId29"/>
    <sheet name="预付账款" sheetId="21" state="hidden" r:id="rId30"/>
    <sheet name="其他应收款汇总" sheetId="193" state="hidden" r:id="rId31"/>
    <sheet name="应收利息" sheetId="22" state="hidden" r:id="rId32"/>
    <sheet name="应收股利【利润】" sheetId="23" state="hidden" r:id="rId33"/>
    <sheet name="其他应收款评估风险损失测算结果表" sheetId="617" state="hidden" r:id="rId34"/>
    <sheet name="其他应收款" sheetId="24" state="hidden" r:id="rId35"/>
    <sheet name="存货汇总" sheetId="25" state="hidden" r:id="rId36"/>
    <sheet name="材料采购【在途物资】" sheetId="26" state="hidden" r:id="rId37"/>
    <sheet name="抽查计划表" sheetId="439" state="hidden" r:id="rId38"/>
    <sheet name="原材料" sheetId="440" state="hidden" r:id="rId39"/>
    <sheet name="在库周转材料" sheetId="441" state="hidden" r:id="rId40"/>
    <sheet name="委托加工物资" sheetId="29" state="hidden" r:id="rId41"/>
    <sheet name="产成品【库存商品】" sheetId="30" state="hidden" r:id="rId42"/>
    <sheet name="售价倒算法" sheetId="522" state="hidden" r:id="rId43"/>
    <sheet name="产成品【开发产品】" sheetId="152" state="hidden" r:id="rId44"/>
    <sheet name="在产品【自制半成品】" sheetId="31" state="hidden" r:id="rId45"/>
    <sheet name="在产品【开发成本】" sheetId="153" state="hidden" r:id="rId46"/>
    <sheet name="发出商品" sheetId="32" state="hidden" r:id="rId47"/>
    <sheet name="在用周转材料" sheetId="33" state="hidden" r:id="rId48"/>
    <sheet name="农产品" sheetId="34" state="hidden" r:id="rId49"/>
    <sheet name="消耗性生物资产" sheetId="35" state="hidden" r:id="rId50"/>
    <sheet name="工程施工" sheetId="36" state="hidden" r:id="rId51"/>
    <sheet name="合同资产" sheetId="198" state="hidden" r:id="rId52"/>
    <sheet name="合同资产评估风险损失测算结果表" sheetId="920" state="hidden" r:id="rId53"/>
    <sheet name="持有待售资产" sheetId="199" state="hidden" r:id="rId54"/>
    <sheet name="一年到期非流动资产" sheetId="37" state="hidden" r:id="rId55"/>
    <sheet name="其他流动资产" sheetId="38" state="hidden" r:id="rId56"/>
    <sheet name="非流动资产汇总" sheetId="39" state="hidden" r:id="rId57"/>
    <sheet name="可供出售金融资产汇总" sheetId="40" state="hidden" r:id="rId58"/>
    <sheet name="可出售—股票" sheetId="41" state="hidden" r:id="rId59"/>
    <sheet name="可出售—债券" sheetId="42" state="hidden" r:id="rId60"/>
    <sheet name="可出售—股权" sheetId="212" state="hidden" r:id="rId61"/>
    <sheet name="可出售—其他" sheetId="43" state="hidden" r:id="rId62"/>
    <sheet name="持有到期投资" sheetId="44" state="hidden" r:id="rId63"/>
    <sheet name="债权投资" sheetId="200" state="hidden" r:id="rId64"/>
    <sheet name="其他债权投资" sheetId="201" state="hidden" r:id="rId65"/>
    <sheet name="长期应收款" sheetId="45" state="hidden" r:id="rId66"/>
    <sheet name="股权投资" sheetId="907" state="hidden" r:id="rId67"/>
    <sheet name="长期股权投资结果汇总" sheetId="908" state="hidden" r:id="rId68"/>
    <sheet name="其他权益工具投资汇总表" sheetId="923" state="hidden" r:id="rId69"/>
    <sheet name="其他权益投资—股票" sheetId="924" state="hidden" r:id="rId70"/>
    <sheet name="其他权益投资—债券" sheetId="925" state="hidden" r:id="rId71"/>
    <sheet name="其他权益投资—股权" sheetId="926" state="hidden" r:id="rId72"/>
    <sheet name="其他权益投资—其他" sheetId="927" state="hidden" r:id="rId73"/>
    <sheet name="其他非流动金融资产汇总表" sheetId="928" state="hidden" r:id="rId74"/>
    <sheet name="其他非流动金融—股票" sheetId="929" state="hidden" r:id="rId75"/>
    <sheet name="其他非流动金融—债券" sheetId="930" state="hidden" r:id="rId76"/>
    <sheet name="其他非流动金融—股权" sheetId="931" state="hidden" r:id="rId77"/>
    <sheet name="其他非流动金融—其他" sheetId="932" state="hidden" r:id="rId78"/>
    <sheet name="投资性房地产汇总表" sheetId="204" state="hidden" r:id="rId79"/>
    <sheet name="投资性房地产—房屋" sheetId="47" state="hidden" r:id="rId80"/>
    <sheet name="投资性房地产—土地" sheetId="49" state="hidden" r:id="rId81"/>
    <sheet name="基准日费率" sheetId="245" state="veryHidden" r:id="rId82"/>
    <sheet name="房屋建筑物" sheetId="916" state="hidden" r:id="rId83"/>
    <sheet name="构筑物" sheetId="53" state="hidden" r:id="rId84"/>
    <sheet name="管道沟槽" sheetId="54" state="hidden" r:id="rId85"/>
    <sheet name="井巷" sheetId="112" state="hidden" r:id="rId86"/>
    <sheet name="长输管线" sheetId="220" state="hidden" r:id="rId87"/>
    <sheet name="飞机" sheetId="113" state="hidden" r:id="rId88"/>
    <sheet name="船舶" sheetId="909" state="hidden" r:id="rId89"/>
    <sheet name="机器设备" sheetId="917" r:id="rId90"/>
    <sheet name="车辆" sheetId="248" state="hidden" r:id="rId91"/>
    <sheet name="电子设备" sheetId="249" state="hidden" r:id="rId92"/>
    <sheet name="土地" sheetId="58" state="hidden" r:id="rId93"/>
    <sheet name="固定资产清理" sheetId="563" state="hidden" r:id="rId94"/>
    <sheet name="在建工程汇总" sheetId="59" state="hidden" r:id="rId95"/>
    <sheet name="在建【土建】" sheetId="60" state="hidden" r:id="rId96"/>
    <sheet name="在建【设备】" sheetId="61" state="hidden" r:id="rId97"/>
    <sheet name="工程物资" sheetId="62" state="hidden" r:id="rId98"/>
    <sheet name="生产性生物资产" sheetId="64" state="hidden" r:id="rId99"/>
    <sheet name="油气资产" sheetId="65" state="hidden" r:id="rId100"/>
    <sheet name="使用权资产" sheetId="205" state="hidden" r:id="rId101"/>
    <sheet name="无形资产汇总" sheetId="66" state="hidden" r:id="rId102"/>
    <sheet name="无形—土地" sheetId="918" state="hidden" r:id="rId103"/>
    <sheet name="无形—矿业权" sheetId="68" state="hidden" r:id="rId104"/>
    <sheet name="无形—其他" sheetId="69" state="hidden" r:id="rId105"/>
    <sheet name="开发支出" sheetId="70" state="hidden" r:id="rId106"/>
    <sheet name="商誉" sheetId="71" state="hidden" r:id="rId107"/>
    <sheet name="长期待摊费用" sheetId="72" state="hidden" r:id="rId108"/>
    <sheet name="递延所得税资产" sheetId="73" state="hidden" r:id="rId109"/>
    <sheet name="其他非流动资产" sheetId="74" state="hidden" r:id="rId110"/>
    <sheet name="流动负债汇总" sheetId="75" state="hidden" r:id="rId111"/>
    <sheet name="短期借款" sheetId="76" state="hidden" r:id="rId112"/>
    <sheet name="交易性金融负债" sheetId="77" state="hidden" r:id="rId113"/>
    <sheet name="衍生金融负债" sheetId="206" state="hidden" r:id="rId114"/>
    <sheet name="应付票据" sheetId="78" state="hidden" r:id="rId115"/>
    <sheet name="应付账款" sheetId="79" state="hidden" r:id="rId116"/>
    <sheet name="预收账款" sheetId="80" state="hidden" r:id="rId117"/>
    <sheet name="合同负债" sheetId="207" state="hidden" r:id="rId118"/>
    <sheet name="职工薪酬" sheetId="81" state="hidden" r:id="rId119"/>
    <sheet name="应交税费" sheetId="82" state="hidden" r:id="rId120"/>
    <sheet name="其他应付款汇总" sheetId="208" state="hidden" r:id="rId121"/>
    <sheet name="应付利息" sheetId="83" state="hidden" r:id="rId122"/>
    <sheet name="应付股利【利润】" sheetId="84" state="hidden" r:id="rId123"/>
    <sheet name="其他应付款" sheetId="85" state="hidden" r:id="rId124"/>
    <sheet name="持有待售负债" sheetId="209" state="hidden" r:id="rId125"/>
    <sheet name="一年到期非流动负债" sheetId="86" state="hidden" r:id="rId126"/>
    <sheet name="其他流动负债" sheetId="87" state="hidden" r:id="rId127"/>
    <sheet name="非流动负债汇总" sheetId="88" state="hidden" r:id="rId128"/>
    <sheet name="长期借款" sheetId="89" state="hidden" r:id="rId129"/>
    <sheet name="应付债券" sheetId="90" state="hidden" r:id="rId130"/>
    <sheet name="租赁负债" sheetId="210" state="hidden" r:id="rId131"/>
    <sheet name="长期应付款" sheetId="91" state="hidden" r:id="rId132"/>
    <sheet name="专项应付款" sheetId="894" state="hidden" r:id="rId133"/>
    <sheet name="预计负债" sheetId="93" state="hidden" r:id="rId134"/>
    <sheet name="递延收益" sheetId="211" state="hidden" r:id="rId135"/>
    <sheet name="递延所得税负债" sheetId="94" state="hidden" r:id="rId136"/>
    <sheet name="其他非流动负债" sheetId="95" state="hidden" r:id="rId137"/>
    <sheet name="核查统计表" sheetId="879" state="veryHidden" r:id="rId138"/>
    <sheet name="资产基础法" sheetId="98" state="hidden" r:id="rId139"/>
    <sheet name="报告信息表" sheetId="933" state="hidden" r:id="rId140"/>
    <sheet name="委托人" sheetId="934" state="hidden" r:id="rId141"/>
    <sheet name="股权树" sheetId="935" state="hidden" r:id="rId142"/>
    <sheet name="操作历史记录" sheetId="225" state="veryHidden" r:id="rId143"/>
  </sheets>
  <definedNames>
    <definedName name="_xlnm._FilterDatabase" localSheetId="89" hidden="1">机器设备!$A$3:$V$77</definedName>
    <definedName name="Mark_材料采购【在途物资】_备注" localSheetId="36">材料采购【在途物资】!$V$5</definedName>
    <definedName name="Mark_材料采购【在途物资】_被评估企业填表人" localSheetId="36">材料采购【在途物资】!$A$30</definedName>
    <definedName name="Mark_材料采购【在途物资】_材料采购【在途物资】评估明细表" localSheetId="36">材料采购【在途物资】!$A$2</definedName>
    <definedName name="Mark_材料采购【在途物资】_差异原因" localSheetId="36">材料采购【在途物资】!#REF!</definedName>
    <definedName name="Mark_材料采购【在途物资】_出库单价" localSheetId="36">材料采购【在途物资】!#REF!</definedName>
    <definedName name="Mark_材料采购【在途物资】_出库金额" localSheetId="36">材料采购【在途物资】!#REF!</definedName>
    <definedName name="Mark_材料采购【在途物资】_出库数量" localSheetId="36">材料采购【在途物资】!#REF!</definedName>
    <definedName name="Mark_材料采购【在途物资】_存放地点" localSheetId="36">材料采购【在途物资】!#REF!</definedName>
    <definedName name="Mark_材料采购【在途物资】_存货编码" localSheetId="36">材料采购【在途物资】!$B$5</definedName>
    <definedName name="Mark_材料采购【在途物资】_工作底稿" localSheetId="36">材料采购【在途物资】!#REF!</definedName>
    <definedName name="Mark_材料采购【在途物资】_规格型号" localSheetId="36">材料采购【在途物资】!$D$5</definedName>
    <definedName name="Mark_材料采购【在途物资】_合计" localSheetId="36">材料采购【在途物资】!$A$27</definedName>
    <definedName name="Mark_材料采购【在途物资】_核查程序" localSheetId="36">材料采购【在途物资】!#REF!</definedName>
    <definedName name="Mark_材料采购【在途物资】_核实后近期市场单价" localSheetId="36">材料采购【在途物资】!#REF!</definedName>
    <definedName name="Mark_材料采购【在途物资】_核实后数量" localSheetId="36">材料采购【在途物资】!#REF!</definedName>
    <definedName name="Mark_材料采购【在途物资】_核实后数量差异" localSheetId="36">材料采购【在途物资】!#REF!</definedName>
    <definedName name="Mark_材料采购【在途物资】_基准日至核查日进销存明细" localSheetId="36">材料采购【在途物资】!#REF!</definedName>
    <definedName name="Mark_材料采购【在途物资】_计量单位" localSheetId="36">材料采购【在途物资】!$E$5</definedName>
    <definedName name="Mark_材料采购【在途物资】_减存货跌价准备" localSheetId="36">材料采购【在途物资】!$A$28</definedName>
    <definedName name="Mark_材料采购【在途物资】_结存单价" localSheetId="36">材料采购【在途物资】!#REF!</definedName>
    <definedName name="Mark_材料采购【在途物资】_结存金额" localSheetId="36">材料采购【在途物资】!#REF!</definedName>
    <definedName name="Mark_材料采购【在途物资】_结存数量" localSheetId="36">材料采购【在途物资】!#REF!</definedName>
    <definedName name="Mark_材料采购【在途物资】_净额" localSheetId="36">材料采购【在途物资】!$A$29</definedName>
    <definedName name="Mark_材料采购【在途物资】_库龄" localSheetId="36">材料采购【在途物资】!#REF!</definedName>
    <definedName name="Mark_材料采购【在途物资】_名称" localSheetId="36">材料采购【在途物资】!$C$5</definedName>
    <definedName name="Mark_材料采购【在途物资】_评定估算导航" localSheetId="36">材料采购【在途物资】!$K$1:$V$1</definedName>
    <definedName name="Mark_材料采购【在途物资】_评估基准日" localSheetId="36">材料采购【在途物资】!$A$3</definedName>
    <definedName name="Mark_材料采购【在途物资】_评估价值" localSheetId="36">材料采购【在途物资】!$R$5</definedName>
    <definedName name="Mark_材料采购【在途物资】_评估价值_单价" localSheetId="36">材料采购【在途物资】!$S$7</definedName>
    <definedName name="Mark_材料采购【在途物资】_评估价值_金额" localSheetId="36">材料采购【在途物资】!$T$7</definedName>
    <definedName name="Mark_材料采购【在途物资】_评估价值_实际数量" localSheetId="36">材料采购【在途物资】!$R$7</definedName>
    <definedName name="Mark_材料采购【在途物资】_评估人员" localSheetId="36">材料采购【在途物资】!#REF!</definedName>
    <definedName name="Mark_材料采购【在途物资】_期初单价" localSheetId="36">材料采购【在途物资】!#REF!</definedName>
    <definedName name="Mark_材料采购【在途物资】_期初金额" localSheetId="36">材料采购【在途物资】!#REF!</definedName>
    <definedName name="Mark_材料采购【在途物资】_期初数量" localSheetId="36">材料采购【在途物资】!#REF!</definedName>
    <definedName name="Mark_材料采购【在途物资】_清查核实导航" localSheetId="36">材料采购【在途物资】!#REF!</definedName>
    <definedName name="Mark_材料采购【在途物资】_入库单价" localSheetId="36">材料采购【在途物资】!#REF!</definedName>
    <definedName name="Mark_材料采购【在途物资】_入库金额" localSheetId="36">材料采购【在途物资】!#REF!</definedName>
    <definedName name="Mark_材料采购【在途物资】_入库数量" localSheetId="36">材料采购【在途物资】!#REF!</definedName>
    <definedName name="Mark_材料采购【在途物资】_入库数量" localSheetId="32">材料采购【在途物资】!#REF!</definedName>
    <definedName name="Mark_材料采购【在途物资】_申报账面值" localSheetId="36">材料采购【在途物资】!$F$5</definedName>
    <definedName name="Mark_材料采购【在途物资】_申报账面值_单价" localSheetId="36">材料采购【在途物资】!$G$7</definedName>
    <definedName name="Mark_材料采购【在途物资】_申报账面值_减值损失" localSheetId="36">材料采购【在途物资】!$I$7</definedName>
    <definedName name="Mark_材料采购【在途物资】_申报账面值_金额" localSheetId="36">材料采购【在途物资】!$H$7</definedName>
    <definedName name="Mark_材料采购【在途物资】_申报账面值_数量" localSheetId="36">材料采购【在途物资】!$F$7</definedName>
    <definedName name="Mark_材料采购【在途物资】_申报账面值_账面价值" localSheetId="36">材料采购【在途物资】!$J$7</definedName>
    <definedName name="Mark_材料采购【在途物资】_审计调整" localSheetId="36">材料采购【在途物资】!$K$5</definedName>
    <definedName name="Mark_材料采购【在途物资】_审计调整_减值损失" localSheetId="36">材料采购【在途物资】!$L$7</definedName>
    <definedName name="Mark_材料采购【在途物资】_审计调整_账面值" localSheetId="36">材料采购【在途物资】!$K$7</definedName>
    <definedName name="Mark_材料采购【在途物资】_填表日期" localSheetId="36">材料采购【在途物资】!$A$31</definedName>
    <definedName name="Mark_材料采购【在途物资】_序号" localSheetId="36">材料采购【在途物资】!$A$5</definedName>
    <definedName name="Mark_材料采购【在途物资】_选取的评估方法" localSheetId="36">材料采购【在途物资】!#REF!</definedName>
    <definedName name="Mark_材料采购【在途物资】_增值率" localSheetId="36">材料采购【在途物资】!$U$5</definedName>
    <definedName name="Mark_材料采购【在途物资】_账面价值" localSheetId="36">材料采购【在途物资】!$M$5</definedName>
    <definedName name="Mark_材料采购【在途物资】_账面价值_单价" localSheetId="36">材料采购【在途物资】!$N$7</definedName>
    <definedName name="Mark_材料采购【在途物资】_账面价值_金额" localSheetId="36">材料采购【在途物资】!$O$7</definedName>
    <definedName name="Mark_材料采购【在途物资】_账面价值_数量" localSheetId="36">材料采购【在途物资】!$M$7</definedName>
    <definedName name="Mark_材料采购【在途物资】_账面值_跌价准备" localSheetId="36">材料采购【在途物资】!$P$7</definedName>
    <definedName name="Mark_材料采购【在途物资】_账面值_账面价值" localSheetId="36">材料采购【在途物资】!$Q$7</definedName>
    <definedName name="Mark_材料采购【在途物资】_资产申报导航整体" localSheetId="36">材料采购【在途物资】!$A$1:$J$1</definedName>
    <definedName name="Mark_材料采购【在途物资】_最后一行" localSheetId="36">材料采购【在途物资】!$A$32</definedName>
    <definedName name="Mark_产成品【开发产品】_备注" localSheetId="43">产成品【开发产品】!$AZ$5</definedName>
    <definedName name="Mark_产成品【开发产品】_标准层层高" localSheetId="43">产成品【开发产品】!$I$5</definedName>
    <definedName name="Mark_产成品【开发产品】_存放地点" localSheetId="43">产成品【开发产品】!#REF!</definedName>
    <definedName name="Mark_产成品【开发产品】_存货跌价准备" localSheetId="43">产成品【开发产品】!$A$28</definedName>
    <definedName name="Mark_产成品【开发产品】_待估物业所在楼层" localSheetId="43">产成品【开发产品】!$E$5</definedName>
    <definedName name="Mark_产成品【开发产品】_单元号及房号" localSheetId="43">产成品【开发产品】!$C$5</definedName>
    <definedName name="Mark_产成品【开发产品】_房产证号" localSheetId="43">产成品【开发产品】!$AH$5</definedName>
    <definedName name="Mark_产成品【开发产品】_房屋设计用途" localSheetId="43">产成品【开发产品】!$J$5</definedName>
    <definedName name="Mark_产成品【开发产品】_房屋实际用途" localSheetId="43">产成品【开发产品】!$K$5</definedName>
    <definedName name="Mark_产成品【开发产品】_房屋主体工程是自建还是出包" localSheetId="43">产成品【开发产品】!$AJ$5</definedName>
    <definedName name="Mark_产成品【开发产品】_工作底稿" localSheetId="43">产成品【开发产品】!#REF!</definedName>
    <definedName name="Mark_产成品【开发产品】_合计" localSheetId="43">产成品【开发产品】!$A$27</definedName>
    <definedName name="Mark_产成品【开发产品】_基准日前销售总金额" localSheetId="43">产成品【开发产品】!$N$5</definedName>
    <definedName name="Mark_产成品【开发产品】_基准日前已销售面积" localSheetId="43">产成品【开发产品】!$M$5</definedName>
    <definedName name="Mark_产成品【开发产品】_建成日期" localSheetId="43">产成品【开发产品】!$G$5</definedName>
    <definedName name="Mark_产成品【开发产品】_建设工程规划许可证号" localSheetId="43">产成品【开发产品】!$AE$5</definedName>
    <definedName name="Mark_产成品【开发产品】_建设工程开工证号" localSheetId="43">产成品【开发产品】!$AF$5</definedName>
    <definedName name="Mark_产成品【开发产品】_建设用地规划许可证号" localSheetId="43">产成品【开发产品】!$AD$5</definedName>
    <definedName name="Mark_产成品【开发产品】_建筑物总层数" localSheetId="43">产成品【开发产品】!$D$5</definedName>
    <definedName name="Mark_产成品【开发产品】_结构" localSheetId="43">产成品【开发产品】!$H$5</definedName>
    <definedName name="Mark_产成品【开发产品】_净额" localSheetId="43">产成品【开发产品】!$A$29</definedName>
    <definedName name="Mark_产成品【开发产品】_楼盘名称" localSheetId="43">产成品【开发产品】!$B$5</definedName>
    <definedName name="Mark_产成品【开发产品】_楼盘总建筑面积" localSheetId="43">产成品【开发产品】!$L$5</definedName>
    <definedName name="Mark_产成品【开发产品】_评估价值" localSheetId="43">产成品【开发产品】!$AW$5</definedName>
    <definedName name="Mark_产成品【开发产品】_评估价值_单价" localSheetId="43">产成品【开发产品】!$AW$6</definedName>
    <definedName name="Mark_产成品【开发产品】_评估价值_金额" localSheetId="43">产成品【开发产品】!$AX$6</definedName>
    <definedName name="Mark_产成品【开发产品】_评估人员" localSheetId="43">产成品【开发产品】!$BA$5</definedName>
    <definedName name="Mark_产成品【开发产品】_清查评估明细表" localSheetId="43">产成品【开发产品】!$A$2</definedName>
    <definedName name="Mark_产成品【开发产品】_商品房销预售许可证号" localSheetId="43">产成品【开发产品】!$AG$5</definedName>
    <definedName name="Mark_产成品【开发产品】_尚欠地价款" localSheetId="43">产成品【开发产品】!$AL$5</definedName>
    <definedName name="Mark_产成品【开发产品】_尚欠工程施工款" localSheetId="43">产成品【开发产品】!$AM$5</definedName>
    <definedName name="Mark_产成品【开发产品】_尚欠其他款项" localSheetId="43">产成品【开发产品】!$AN$5</definedName>
    <definedName name="Mark_产成品【开发产品】_审计调整" localSheetId="43">产成品【开发产品】!$AR$5</definedName>
    <definedName name="Mark_产成品【开发产品】_审计前账面值" localSheetId="43">产成品【开发产品】!$AO$5</definedName>
    <definedName name="Mark_产成品【开发产品】_审计前账面值_单价" localSheetId="43">产成品【开发产品】!$AP$6</definedName>
    <definedName name="Mark_产成品【开发产品】_审计前账面值_金额" localSheetId="43">产成品【开发产品】!$AQ$6</definedName>
    <definedName name="Mark_产成品【开发产品】_审计前账面值_数量" localSheetId="43">产成品【开发产品】!$AO$6</definedName>
    <definedName name="Mark_产成品【开发产品】_剩余建筑面积" localSheetId="43">产成品【开发产品】!$O$5</definedName>
    <definedName name="Mark_产成品【开发产品】_剩余面积中基准日后销售总金额" localSheetId="43">产成品【开发产品】!$Q$5</definedName>
    <definedName name="Mark_产成品【开发产品】_剩余面积中基准日后已销售面积" localSheetId="43">产成品【开发产品】!$P$5</definedName>
    <definedName name="Mark_产成品【开发产品】_实际数量" localSheetId="43">产成品【开发产品】!$AV$5</definedName>
    <definedName name="Mark_产成品【开发产品】_使用状况" localSheetId="43">产成品【开发产品】!$X$5</definedName>
    <definedName name="Mark_产成品【开发产品】_是否抵押" localSheetId="43">产成品【开发产品】!$AK$5</definedName>
    <definedName name="Mark_产成品【开发产品】_同区位相似楼盘名称A" localSheetId="43">产成品【开发产品】!$R$5</definedName>
    <definedName name="Mark_产成品【开发产品】_同区位相似楼盘名称B" localSheetId="43">产成品【开发产品】!$T$5</definedName>
    <definedName name="Mark_产成品【开发产品】_同区位相似楼盘名称C" localSheetId="43">产成品【开发产品】!$V$5</definedName>
    <definedName name="Mark_产成品【开发产品】_土地面积" localSheetId="43">产成品【开发产品】!$AC$5</definedName>
    <definedName name="Mark_产成品【开发产品】_土地取得手续是否完备" localSheetId="43">产成品【开发产品】!$Y$5</definedName>
    <definedName name="Mark_产成品【开发产品】_土地权属性质" localSheetId="43">产成品【开发产品】!$Z$5</definedName>
    <definedName name="Mark_产成品【开发产品】_土地使用证号或土地使用证明" localSheetId="43">产成品【开发产品】!$AA$5</definedName>
    <definedName name="Mark_产成品【开发产品】_土地用途" localSheetId="43">产成品【开发产品】!$AB$5</definedName>
    <definedName name="Mark_产成品【开发产品】_相似楼盘A销售均价" localSheetId="43">产成品【开发产品】!$S$5</definedName>
    <definedName name="Mark_产成品【开发产品】_相似楼盘B销售均价" localSheetId="43">产成品【开发产品】!$U$5</definedName>
    <definedName name="Mark_产成品【开发产品】_相似楼盘C销售均价" localSheetId="43">产成品【开发产品】!$W$5</definedName>
    <definedName name="Mark_产成品【开发产品】_详细座落地址" localSheetId="43">产成品【开发产品】!$F$5</definedName>
    <definedName name="Mark_产成品【开发产品】_项目经营方式是自主经营还是合资合作开发" localSheetId="43">产成品【开发产品】!$AI$5</definedName>
    <definedName name="Mark_产成品【开发产品】_序号" localSheetId="43">产成品【开发产品】!$A$5</definedName>
    <definedName name="Mark_产成品【开发产品】_增值率" localSheetId="43">产成品【开发产品】!$AY$5</definedName>
    <definedName name="Mark_产成品【开发产品】_账面价值" localSheetId="43">产成品【开发产品】!$AS$5</definedName>
    <definedName name="Mark_产成品【开发产品】_账面价值_单价" localSheetId="43">产成品【开发产品】!$AT$6</definedName>
    <definedName name="Mark_产成品【开发产品】_账面价值_金额" localSheetId="43">产成品【开发产品】!$AU$6</definedName>
    <definedName name="Mark_产成品【开发产品】_账面价值_数量" localSheetId="43">产成品【开发产品】!$AS$6</definedName>
    <definedName name="Mark_产成品【开发产品】_最后一行" localSheetId="43">产成品【开发产品】!$A$31</definedName>
    <definedName name="Mark_产成品【库存商品】_备注" localSheetId="41">产成品【库存商品】!$V$5</definedName>
    <definedName name="Mark_产成品【库存商品】_被评估企业填表人" localSheetId="41">产成品【库存商品】!$A$31</definedName>
    <definedName name="Mark_产成品【库存商品】_不含税销售单价" localSheetId="41">产成品【库存商品】!#REF!</definedName>
    <definedName name="Mark_产成品【库存商品】_差异原因" localSheetId="41">产成品【库存商品】!#REF!</definedName>
    <definedName name="Mark_产成品【库存商品】_产成品【库存商品】评估明细表" localSheetId="41">产成品【库存商品】!$A$2</definedName>
    <definedName name="Mark_产成品【库存商品】_产品类型" localSheetId="41">产成品【库存商品】!#REF!</definedName>
    <definedName name="Mark_产成品【库存商品】_产品销售状态" localSheetId="41">产成品【库存商品】!#REF!</definedName>
    <definedName name="Mark_产成品【库存商品】_出库单价" localSheetId="41">产成品【库存商品】!#REF!</definedName>
    <definedName name="Mark_产成品【库存商品】_出库金额" localSheetId="41">产成品【库存商品】!#REF!</definedName>
    <definedName name="Mark_产成品【库存商品】_出库数量" localSheetId="41">产成品【库存商品】!#REF!</definedName>
    <definedName name="Mark_产成品【库存商品】_存放地点" localSheetId="41">产成品【库存商品】!#REF!</definedName>
    <definedName name="Mark_产成品【库存商品】_存货编码" localSheetId="41">产成品【库存商品】!$B$5</definedName>
    <definedName name="Mark_产成品【库存商品】_工作底稿" localSheetId="41">产成品【库存商品】!#REF!</definedName>
    <definedName name="Mark_产成品【库存商品】_规格型号" localSheetId="41">产成品【库存商品】!$D$5</definedName>
    <definedName name="Mark_产成品【库存商品】_合计" localSheetId="41">产成品【库存商品】!$A$28</definedName>
    <definedName name="Mark_产成品【库存商品】_核查程序" localSheetId="41">产成品【库存商品】!#REF!</definedName>
    <definedName name="Mark_产成品【库存商品】_核实后近期销售单价" localSheetId="41">产成品【库存商品】!#REF!</definedName>
    <definedName name="Mark_产成品【库存商品】_核实后数量" localSheetId="41">产成品【库存商品】!#REF!</definedName>
    <definedName name="Mark_产成品【库存商品】_基准日财务明细账与存货实物账数量差异" localSheetId="41">产成品【库存商品】!#REF!</definedName>
    <definedName name="Mark_产成品【库存商品】_基准日至核查日进销存明细" localSheetId="41">产成品【库存商品】!#REF!</definedName>
    <definedName name="Mark_产成品【库存商品】_计量单位" localSheetId="41">产成品【库存商品】!$E$5</definedName>
    <definedName name="Mark_产成品【库存商品】_减存货跌价准备" localSheetId="41">产成品【库存商品】!$A$29</definedName>
    <definedName name="Mark_产成品【库存商品】_结存单价" localSheetId="41">产成品【库存商品】!#REF!</definedName>
    <definedName name="Mark_产成品【库存商品】_结存金额" localSheetId="41">产成品【库存商品】!#REF!</definedName>
    <definedName name="Mark_产成品【库存商品】_结存数量" localSheetId="41">产成品【库存商品】!#REF!</definedName>
    <definedName name="Mark_产成品【库存商品】_净额" localSheetId="41">产成品【库存商品】!$A$30</definedName>
    <definedName name="Mark_产成品【库存商品】_勘察与尽调" localSheetId="41">产成品【库存商品】!#REF!</definedName>
    <definedName name="Mark_产成品【库存商品】_库龄" localSheetId="41">产成品【库存商品】!#REF!</definedName>
    <definedName name="Mark_产成品【库存商品】_名称" localSheetId="41">产成品【库存商品】!$C$5</definedName>
    <definedName name="Mark_产成品【库存商品】_评定估算" localSheetId="41">产成品【库存商品】!#REF!</definedName>
    <definedName name="Mark_产成品【库存商品】_评定估算导航" localSheetId="41">产成品【库存商品】!$K$1:$V$1</definedName>
    <definedName name="Mark_产成品【库存商品】_评估基准日" localSheetId="41">产成品【库存商品】!$A$3</definedName>
    <definedName name="Mark_产成品【库存商品】_评估价值" localSheetId="41">产成品【库存商品】!$R$5</definedName>
    <definedName name="Mark_产成品【库存商品】_评估价值_单价" localSheetId="41">产成品【库存商品】!$S$7</definedName>
    <definedName name="Mark_产成品【库存商品】_评估价值_金额" localSheetId="41">产成品【库存商品】!$T$7</definedName>
    <definedName name="Mark_产成品【库存商品】_评估价值_实际数量" localSheetId="41">产成品【库存商品】!$R$7</definedName>
    <definedName name="Mark_产成品【库存商品】_评估人员" localSheetId="41">产成品【库存商品】!#REF!</definedName>
    <definedName name="Mark_产成品【库存商品】_期初单价" localSheetId="41">产成品【库存商品】!#REF!</definedName>
    <definedName name="Mark_产成品【库存商品】_期初金额" localSheetId="41">产成品【库存商品】!#REF!</definedName>
    <definedName name="Mark_产成品【库存商品】_期初数量" localSheetId="41">产成品【库存商品】!#REF!</definedName>
    <definedName name="Mark_产成品【库存商品】_清查核实导航" localSheetId="41">产成品【库存商品】!#REF!</definedName>
    <definedName name="Mark_产成品【库存商品】_入库单价" localSheetId="41">产成品【库存商品】!#REF!</definedName>
    <definedName name="Mark_产成品【库存商品】_入库金额" localSheetId="41">产成品【库存商品】!#REF!</definedName>
    <definedName name="Mark_产成品【库存商品】_入库数量" localSheetId="41">产成品【库存商品】!#REF!</definedName>
    <definedName name="Mark_产成品【库存商品】_申报账面值" localSheetId="41">产成品【库存商品】!$F$5</definedName>
    <definedName name="Mark_产成品【库存商品】_申报账面值_单价" localSheetId="41">产成品【库存商品】!$G$7</definedName>
    <definedName name="Mark_产成品【库存商品】_申报账面值_减值损失" localSheetId="41">产成品【库存商品】!$I$7</definedName>
    <definedName name="Mark_产成品【库存商品】_申报账面值_金额" localSheetId="41">产成品【库存商品】!$H$7</definedName>
    <definedName name="Mark_产成品【库存商品】_申报账面值_数量" localSheetId="41">产成品【库存商品】!$F$7</definedName>
    <definedName name="Mark_产成品【库存商品】_申报账面值_账面价值" localSheetId="41">产成品【库存商品】!$J$7</definedName>
    <definedName name="Mark_产成品【库存商品】_审计调整" localSheetId="41">产成品【库存商品】!$K$5</definedName>
    <definedName name="Mark_产成品【库存商品】_审计调整_减值损失" localSheetId="41">产成品【库存商品】!$L$7</definedName>
    <definedName name="Mark_产成品【库存商品】_审计调整_账面值" localSheetId="41">产成品【库存商品】!$K$7</definedName>
    <definedName name="Mark_产成品【库存商品】_收益法对应收入毛利率" localSheetId="41">产成品【库存商品】!#REF!</definedName>
    <definedName name="Mark_产成品【库存商品】_售价倒算法" localSheetId="41">产成品【库存商品】!#REF!</definedName>
    <definedName name="Mark_产成品【库存商品】_售价倒算法_R值" localSheetId="41">产成品【库存商品】!#REF!</definedName>
    <definedName name="Mark_产成品【库存商品】_售价倒算法_评估单价" localSheetId="41">产成品【库存商品】!#REF!</definedName>
    <definedName name="Mark_产成品【库存商品】_填表日期" localSheetId="41">产成品【库存商品】!$A$32</definedName>
    <definedName name="Mark_产成品【库存商品】_序号" localSheetId="41">产成品【库存商品】!$A$5</definedName>
    <definedName name="Mark_产成品【库存商品】_选取评估方法" localSheetId="41">产成品【库存商品】!#REF!</definedName>
    <definedName name="Mark_产成品【库存商品】_增值率" localSheetId="41">产成品【库存商品】!$U$5</definedName>
    <definedName name="Mark_产成品【库存商品】_账面价值" localSheetId="41">产成品【库存商品】!$M$5</definedName>
    <definedName name="Mark_产成品【库存商品】_账面价值_单价" localSheetId="41">产成品【库存商品】!$N$7</definedName>
    <definedName name="Mark_产成品【库存商品】_账面价值_跌价准备" localSheetId="41">产成品【库存商品】!$P$7</definedName>
    <definedName name="Mark_产成品【库存商品】_账面价值_金额" localSheetId="41">产成品【库存商品】!$Q$7</definedName>
    <definedName name="Mark_产成品【库存商品】_账面价值_数量" localSheetId="41">产成品【库存商品】!$M$7</definedName>
    <definedName name="Mark_产成品【库存商品】_账面价值_余额" localSheetId="41">产成品【库存商品】!$O$7</definedName>
    <definedName name="Mark_产成品【库存商品】_资产申报导航整体" localSheetId="41">产成品【库存商品】!$A$1:$J$1</definedName>
    <definedName name="Mark_产成品【库存商品】_最后一行" localSheetId="41">产成品【库存商品】!$A$33</definedName>
    <definedName name="Mark_车辆_备注" localSheetId="90">车辆!$AH$5</definedName>
    <definedName name="Mark_车辆_产品类别" localSheetId="90">车辆!#REF!</definedName>
    <definedName name="Mark_车辆_车辆购置税" localSheetId="90">车辆!#REF!</definedName>
    <definedName name="Mark_车辆_车辆类型" localSheetId="90">车辆!#REF!</definedName>
    <definedName name="Mark_车辆_车辆名称" localSheetId="90">车辆!$E$5</definedName>
    <definedName name="Mark_车辆_车辆牌号" localSheetId="90">车辆!$D$5</definedName>
    <definedName name="Mark_车辆_成新率" localSheetId="90">车辆!#REF!</definedName>
    <definedName name="Mark_车辆_成新率测算" localSheetId="90">车辆!#REF!</definedName>
    <definedName name="Mark_车辆_初始登记日期" localSheetId="90">车辆!$M$5</definedName>
    <definedName name="Mark_车辆_调整系数" localSheetId="90">车辆!#REF!</definedName>
    <definedName name="Mark_车辆_工作底稿" localSheetId="90">车辆!#REF!</definedName>
    <definedName name="Mark_车辆_功能性贬值系数" localSheetId="90">车辆!#REF!</definedName>
    <definedName name="Mark_车辆_购置单价含税" localSheetId="90">车辆!#REF!</definedName>
    <definedName name="Mark_车辆_购置日期" localSheetId="90">车辆!$L$5</definedName>
    <definedName name="Mark_车辆_规定里程" localSheetId="90">车辆!#REF!</definedName>
    <definedName name="Mark_车辆_规格型号" localSheetId="90">车辆!$F$5</definedName>
    <definedName name="Mark_车辆_合计" localSheetId="90">车辆!$A$27</definedName>
    <definedName name="Mark_车辆_会计折旧年限" localSheetId="90">车辆!$P$5</definedName>
    <definedName name="Mark_车辆_计量单位" localSheetId="90">车辆!$H$5</definedName>
    <definedName name="Mark_车辆_经济年限" localSheetId="90">车辆!#REF!</definedName>
    <definedName name="Mark_车辆_净值增值率" localSheetId="90">车辆!$AG$5</definedName>
    <definedName name="Mark_车辆_勘查调整系数a" localSheetId="90">车辆!#REF!</definedName>
    <definedName name="Mark_车辆_勘察分类" localSheetId="90">车辆!#REF!</definedName>
    <definedName name="Mark_车辆_可抵扣增值税额" localSheetId="90">车辆!#REF!</definedName>
    <definedName name="Mark_车辆_里程成新率" localSheetId="90">车辆!#REF!</definedName>
    <definedName name="Mark_车辆_年限成新率" localSheetId="90">车辆!#REF!</definedName>
    <definedName name="Mark_车辆_牌照办理工本费" localSheetId="90">车辆!#REF!</definedName>
    <definedName name="Mark_车辆_评定估算" localSheetId="90">车辆!$V$1:$AH$1</definedName>
    <definedName name="Mark_车辆_评估价值成新率" localSheetId="90">车辆!$AD$6</definedName>
    <definedName name="Mark_车辆_评估价值原值" localSheetId="90">车辆!$AC$6</definedName>
    <definedName name="Mark_车辆_评估人员" localSheetId="90">车辆!#REF!</definedName>
    <definedName name="Mark_车辆_评估值评估价值" localSheetId="90">车辆!$AE$6</definedName>
    <definedName name="Mark_车辆_评估重置全价" localSheetId="90">车辆!#REF!</definedName>
    <definedName name="Mark_车辆_企业申报人" localSheetId="90">车辆!$U$5</definedName>
    <definedName name="Mark_车辆_清查核实" localSheetId="90">车辆!$V$1:$AH$1</definedName>
    <definedName name="Mark_车辆_尚可使用年限" localSheetId="90">车辆!#REF!</definedName>
    <definedName name="Mark_车辆_设备来源" localSheetId="90">车辆!$J$5</definedName>
    <definedName name="Mark_车辆_申报账面值" localSheetId="90">车辆!$Q$5</definedName>
    <definedName name="Mark_车辆_申报账面值_原值" localSheetId="90">车辆!$Q$6</definedName>
    <definedName name="Mark_车辆_申报账面值计提减值准备金额" localSheetId="90">车辆!$S$6</definedName>
    <definedName name="Mark_车辆_申报账面值净值" localSheetId="90">车辆!$R$6</definedName>
    <definedName name="Mark_车辆_申报账面值账面价值" localSheetId="90">车辆!$T$6</definedName>
    <definedName name="Mark_车辆_审计调整" localSheetId="90">车辆!$V$5</definedName>
    <definedName name="Mark_车辆_审计调整计提减值准备金额" localSheetId="90">车辆!$X$6</definedName>
    <definedName name="Mark_车辆_审计调整净值" localSheetId="90">车辆!$W$6</definedName>
    <definedName name="Mark_车辆_审计调整原值" localSheetId="90">车辆!$V$6</definedName>
    <definedName name="Mark_车辆_生产厂家" localSheetId="90">车辆!$G$5</definedName>
    <definedName name="Mark_车辆_使用单位" localSheetId="90">车辆!$C$5</definedName>
    <definedName name="Mark_车辆_数量" localSheetId="90">车辆!$I$5</definedName>
    <definedName name="Mark_车辆_特殊城市车辆牌照取得费" localSheetId="90">车辆!#REF!</definedName>
    <definedName name="Mark_车辆_序号" localSheetId="90">车辆!$A$5</definedName>
    <definedName name="Mark_车辆_已使用年限" localSheetId="90">车辆!#REF!</definedName>
    <definedName name="Mark_车辆_已行驶里程" localSheetId="90">车辆!$N$5</definedName>
    <definedName name="Mark_车辆_原值增值率" localSheetId="90">车辆!$AF$5</definedName>
    <definedName name="Mark_车辆_账面价值计提减值准备金额" localSheetId="90">车辆!$AA$6</definedName>
    <definedName name="Mark_车辆_账面价值净值" localSheetId="90">车辆!$Z$6</definedName>
    <definedName name="Mark_车辆_账面价值原值" localSheetId="90">车辆!$Y$6</definedName>
    <definedName name="Mark_车辆_账面价值账面价值" localSheetId="90">车辆!$AB$6</definedName>
    <definedName name="Mark_车辆_证载权利人" localSheetId="90">车辆!$O$5</definedName>
    <definedName name="Mark_车辆_重置全价测算" localSheetId="90">车辆!#REF!</definedName>
    <definedName name="Mark_车辆_资产编号" localSheetId="90">车辆!$B$5</definedName>
    <definedName name="Mark_车辆_资产申报" localSheetId="90">车辆!$A$1:$T$1</definedName>
    <definedName name="Mark_车辆_资产状况" localSheetId="90">车辆!$K$5</definedName>
    <definedName name="Mark_车辆_最后一行" localSheetId="90">车辆!$A$29</definedName>
    <definedName name="Mark_持有待售负债_备注" localSheetId="124">持有待售负债!$I$5</definedName>
    <definedName name="Mark_持有待售负债_持有至待售负债评估明细表" localSheetId="124">持有待售负债!$A$2</definedName>
    <definedName name="Mark_持有待售负债_发生日期" localSheetId="124">持有待售负债!$C$5</definedName>
    <definedName name="Mark_持有待售负债_工作底稿" localSheetId="124">持有待售负债!#REF!</definedName>
    <definedName name="Mark_持有待售负债_合计" localSheetId="124">持有待售负债!$A$26</definedName>
    <definedName name="Mark_持有待售负债_户名" localSheetId="124">持有待售负债!$B$5</definedName>
    <definedName name="Mark_持有待售负债_利润所属期间" localSheetId="124">持有待售负债!$D$5</definedName>
    <definedName name="Mark_持有待售负债_评估基准日" localSheetId="124">持有待售负债!$A$3</definedName>
    <definedName name="Mark_持有待售负债_评估价值" localSheetId="124">持有待售负债!$H$5</definedName>
    <definedName name="Mark_持有待售负债_评估人员" localSheetId="124">持有待售负债!#REF!</definedName>
    <definedName name="Mark_持有待售负债_审计调整" localSheetId="124">持有待售负债!$F$5</definedName>
    <definedName name="Mark_持有待售负债_审计前账面值" localSheetId="124">持有待售负债!$E$5</definedName>
    <definedName name="Mark_持有待售负债_序号" localSheetId="124">持有待售负债!$A$5</definedName>
    <definedName name="Mark_持有待售负债_账面价值" localSheetId="124">持有待售负债!$G$5</definedName>
    <definedName name="Mark_持有待售负债_最后一行" localSheetId="124">持有待售负债!$A$28</definedName>
    <definedName name="Mark_持有待售资产_备注" localSheetId="53">持有待售资产!$J$5</definedName>
    <definedName name="Mark_持有待售资产_持有待售资产评估明细表" localSheetId="53">持有待售资产!$A$2</definedName>
    <definedName name="Mark_持有待售资产_发生日期" localSheetId="53">持有待售资产!$C$5</definedName>
    <definedName name="Mark_持有待售资产_工作底稿" localSheetId="53">持有待售资产!#REF!</definedName>
    <definedName name="Mark_持有待售资产_股利所属期间" localSheetId="53">持有待售资产!$D$5</definedName>
    <definedName name="Mark_持有待售资产_合计" localSheetId="53">持有待售资产!$A$26</definedName>
    <definedName name="Mark_持有待售资产_户名" localSheetId="53">持有待售资产!$B$5</definedName>
    <definedName name="Mark_持有待售资产_评估价值" localSheetId="53">持有待售资产!$H$5</definedName>
    <definedName name="Mark_持有待售资产_评估人员" localSheetId="53">持有待售资产!#REF!</definedName>
    <definedName name="Mark_持有待售资产_审计调整" localSheetId="53">持有待售资产!$F$5</definedName>
    <definedName name="Mark_持有待售资产_审计前账面值" localSheetId="53">持有待售资产!$E$5</definedName>
    <definedName name="Mark_持有待售资产_序号" localSheetId="53">持有待售资产!$A$5</definedName>
    <definedName name="Mark_持有待售资产_增值率" localSheetId="53">持有待售资产!$I$5</definedName>
    <definedName name="Mark_持有待售资产_账面价值" localSheetId="53">持有待售资产!$G$5</definedName>
    <definedName name="Mark_持有待售资产_最后一行" localSheetId="53">持有待售资产!$A$28</definedName>
    <definedName name="Mark_持有到期投资_备注" localSheetId="62">持有到期投资!$I$5</definedName>
    <definedName name="Mark_持有到期投资_差异原因" localSheetId="62">持有到期投资!#REF!</definedName>
    <definedName name="Mark_持有到期投资_持有数量" localSheetId="62">持有到期投资!$E$5</definedName>
    <definedName name="Mark_持有到期投资_持有至到期投资减值准备" localSheetId="62">持有到期投资!$A$26</definedName>
    <definedName name="Mark_持有到期投资_持有至到期投资评估明细表" localSheetId="62">持有到期投资!$A$2</definedName>
    <definedName name="Mark_持有到期投资_工作底稿" localSheetId="62">持有到期投资!#REF!</definedName>
    <definedName name="Mark_持有到期投资_合计" localSheetId="62">持有到期投资!$A$25</definedName>
    <definedName name="Mark_持有到期投资_核查程序" localSheetId="62">持有到期投资!#REF!</definedName>
    <definedName name="Mark_持有到期投资_核查后账面值" localSheetId="62">持有到期投资!#REF!</definedName>
    <definedName name="Mark_持有到期投资_核实后数量" localSheetId="62">持有到期投资!#REF!</definedName>
    <definedName name="Mark_持有到期投资_净额" localSheetId="62">持有到期投资!$A$27</definedName>
    <definedName name="Mark_持有到期投资_勘察与尽调" localSheetId="62">持有到期投资!#REF!</definedName>
    <definedName name="Mark_持有到期投资_评估价值" localSheetId="62">持有到期投资!$G$5</definedName>
    <definedName name="Mark_持有到期投资_评估人员" localSheetId="62">持有到期投资!#REF!</definedName>
    <definedName name="Mark_持有到期投资_审计调整" localSheetId="62">持有到期投资!#REF!</definedName>
    <definedName name="Mark_持有到期投资_审计前账面值" localSheetId="62">持有到期投资!#REF!</definedName>
    <definedName name="Mark_持有到期投资_是否违约" localSheetId="62">持有到期投资!#REF!</definedName>
    <definedName name="Mark_持有到期投资_特殊作价评估值" localSheetId="62">持有到期投资!#REF!</definedName>
    <definedName name="Mark_持有到期投资_投资日期" localSheetId="62">持有到期投资!$D$5</definedName>
    <definedName name="Mark_持有到期投资_序号" localSheetId="62">持有到期投资!$A$5</definedName>
    <definedName name="Mark_持有到期投资_选取的评估方法" localSheetId="62">持有到期投资!#REF!</definedName>
    <definedName name="Mark_持有到期投资_增值率" localSheetId="62">持有到期投资!$H$5</definedName>
    <definedName name="Mark_持有到期投资_债券代码" localSheetId="62">持有到期投资!$B$5</definedName>
    <definedName name="Mark_持有到期投资_债券名称" localSheetId="62">持有到期投资!$C$5</definedName>
    <definedName name="Mark_持有到期投资_账面价值" localSheetId="62">持有到期投资!$F$5</definedName>
    <definedName name="Mark_持有到期投资_中债估值净价" localSheetId="62">持有到期投资!#REF!</definedName>
    <definedName name="Mark_持有到期投资_最后一行" localSheetId="62">持有到期投资!$A$29</definedName>
    <definedName name="Mark_船舶_备注" localSheetId="88">船舶!$AP$5</definedName>
    <definedName name="Mark_船舶_船舶类型" localSheetId="88">船舶!$E$5</definedName>
    <definedName name="Mark_船舶_船舶所有权证书号码" localSheetId="88">船舶!$F$5</definedName>
    <definedName name="Mark_船舶_船名" localSheetId="88">船舶!$D$5</definedName>
    <definedName name="Mark_船舶_额定荷载吨" localSheetId="88">船舶!$J$5</definedName>
    <definedName name="Mark_船舶_购置日期" localSheetId="88">船舶!$N$5</definedName>
    <definedName name="Mark_船舶_合计" localSheetId="88">船舶!$A$28</definedName>
    <definedName name="Mark_船舶_合同编号" localSheetId="88">船舶!$C$5</definedName>
    <definedName name="Mark_船舶_会计折旧年限" localSheetId="88">船舶!#REF!</definedName>
    <definedName name="Mark_船舶_计量单位" localSheetId="88">船舶!$K$5</definedName>
    <definedName name="Mark_船舶_建造日期" localSheetId="88">船舶!$M$5</definedName>
    <definedName name="Mark_船舶_评估价值" localSheetId="88">船舶!$AL$5</definedName>
    <definedName name="Mark_船舶_评估价值_成新率" localSheetId="88">船舶!$AM$6</definedName>
    <definedName name="Mark_船舶_评估价值_净值" localSheetId="88">船舶!$AN$6</definedName>
    <definedName name="Mark_船舶_评估价值_原值" localSheetId="88">船舶!$AL$6</definedName>
    <definedName name="Mark_船舶_评估人员" localSheetId="88">船舶!#REF!</definedName>
    <definedName name="Mark_船舶_启用日期" localSheetId="88">船舶!$O$5</definedName>
    <definedName name="Mark_船舶_审计调整" localSheetId="88">船舶!$AD$5</definedName>
    <definedName name="Mark_船舶_审计调整_计提减值准备金额" localSheetId="88">船舶!$AG$6</definedName>
    <definedName name="Mark_船舶_审计调整_净值" localSheetId="88">船舶!$AF$6</definedName>
    <definedName name="Mark_船舶_审计调整_原值" localSheetId="88">船舶!$AE$6</definedName>
    <definedName name="Mark_船舶_审计前账面值" localSheetId="88">船舶!$P$5</definedName>
    <definedName name="Mark_船舶_审计前账面值_报关费" localSheetId="88">船舶!$U$6</definedName>
    <definedName name="Mark_船舶_审计前账面值_代理费" localSheetId="88">船舶!$S$6</definedName>
    <definedName name="Mark_船舶_审计前账面值_吨税" localSheetId="88">船舶!$X$6</definedName>
    <definedName name="Mark_船舶_审计前账面值_关税" localSheetId="88">船舶!$T$6</definedName>
    <definedName name="Mark_船舶_审计前账面值_后续改良后剔除原入账金额" localSheetId="88">船舶!$AA$6</definedName>
    <definedName name="Mark_船舶_审计前账面值_后续改良支出入账金额" localSheetId="88">船舶!$Z$6</definedName>
    <definedName name="Mark_船舶_审计前账面值_计提减值准备金额" localSheetId="88">船舶!$AC$6</definedName>
    <definedName name="Mark_船舶_审计前账面值_交易费" localSheetId="88">船舶!$V$6</definedName>
    <definedName name="Mark_船舶_审计前账面值_净值" localSheetId="88">船舶!$AB$6</definedName>
    <definedName name="Mark_船舶_审计前账面值_评估费" localSheetId="88">船舶!$W$6</definedName>
    <definedName name="Mark_船舶_审计前账面值_设备购置价款入账金额" localSheetId="88">船舶!$Q$6</definedName>
    <definedName name="Mark_船舶_审计前账面值_手续费" localSheetId="88">船舶!$R$6</definedName>
    <definedName name="Mark_船舶_审计前账面值_修理费" localSheetId="88">船舶!$Y$6</definedName>
    <definedName name="Mark_船舶_审计前账面值_原值" localSheetId="88">船舶!$P$6</definedName>
    <definedName name="Mark_船舶_审计前账面值_账面价值" localSheetId="88">船舶!$AD$6</definedName>
    <definedName name="Mark_船舶_生产厂家" localSheetId="88">船舶!$G$5</definedName>
    <definedName name="Mark_船舶_数量" localSheetId="88">船舶!$L$5</definedName>
    <definedName name="Mark_船舶_序号" localSheetId="88">船舶!$A$5</definedName>
    <definedName name="Mark_船舶_增值率" localSheetId="88">船舶!$AO$5</definedName>
    <definedName name="Mark_船舶_账面值" localSheetId="88">船舶!$AH$5</definedName>
    <definedName name="Mark_船舶_账面值_计提减值准备金额" localSheetId="88">船舶!$AJ$6</definedName>
    <definedName name="Mark_船舶_账面值_净值" localSheetId="88">船舶!$AI$6</definedName>
    <definedName name="Mark_船舶_账面值_原值" localSheetId="88">船舶!$AH$6</definedName>
    <definedName name="Mark_船舶_账面值_账面价值" localSheetId="88">船舶!$AK$6</definedName>
    <definedName name="Mark_船舶_主尺度" localSheetId="88">船舶!$H$5</definedName>
    <definedName name="Mark_船舶_主尺度_长宽深" localSheetId="88">船舶!$H$6</definedName>
    <definedName name="Mark_船舶_主机功率" localSheetId="88">船舶!$I$5</definedName>
    <definedName name="Mark_船舶_资产编号" localSheetId="88">船舶!$B$5</definedName>
    <definedName name="Mark_船舶_最后一行" localSheetId="88">船舶!$A$30</definedName>
    <definedName name="Mark_递延收益_备注" localSheetId="134">递延收益!$I$5</definedName>
    <definedName name="Mark_递延收益_递延收益评估明细表" localSheetId="134">递延收益!$A$2</definedName>
    <definedName name="Mark_递延收益_发生日期" localSheetId="134">递延收益!$D$5</definedName>
    <definedName name="Mark_递延收益_工作底稿" localSheetId="134">递延收益!#REF!</definedName>
    <definedName name="Mark_递延收益_合计" localSheetId="134">递延收益!$A$28</definedName>
    <definedName name="Mark_递延收益_户名" localSheetId="134">递延收益!$B$5</definedName>
    <definedName name="Mark_递延收益_款项内容" localSheetId="134">递延收益!$C$5</definedName>
    <definedName name="Mark_递延收益_评估基准日" localSheetId="134">递延收益!$A$3</definedName>
    <definedName name="Mark_递延收益_评估价值" localSheetId="134">递延收益!$H$5</definedName>
    <definedName name="Mark_递延收益_评估人员" localSheetId="134">递延收益!#REF!</definedName>
    <definedName name="Mark_递延收益_审计调整" localSheetId="134">递延收益!$F$5</definedName>
    <definedName name="Mark_递延收益_审计前账面值" localSheetId="134">递延收益!$E$5</definedName>
    <definedName name="Mark_递延收益_序号" localSheetId="134">递延收益!$A$5</definedName>
    <definedName name="Mark_递延收益_账面价值" localSheetId="134">递延收益!$G$5</definedName>
    <definedName name="Mark_递延收益_账面余额核实程序_差异原因特殊作价原因" localSheetId="134">递延收益!#REF!</definedName>
    <definedName name="Mark_递延收益_账面余额核实程序_核查程序" localSheetId="134">递延收益!#REF!</definedName>
    <definedName name="Mark_递延收益_账面余额核实程序_核查后账面值" localSheetId="134">递延收益!#REF!</definedName>
    <definedName name="Mark_递延收益_最后一行" localSheetId="134">递延收益!$A$30</definedName>
    <definedName name="Mark_递延所得税负债_备注" localSheetId="135">递延所得税负债!$H$5</definedName>
    <definedName name="Mark_递延所得税负债_递延所得税负债评估明细表" localSheetId="135">递延所得税负债!$A$2</definedName>
    <definedName name="Mark_递延所得税负债_发生日期" localSheetId="135">递延所得税负债!$C$5</definedName>
    <definedName name="Mark_递延所得税负债_工作底稿" localSheetId="135">递延所得税负债!#REF!</definedName>
    <definedName name="Mark_递延所得税负债_合计" localSheetId="135">递延所得税负债!$A$28</definedName>
    <definedName name="Mark_递延所得税负债_核查程序" localSheetId="135">递延所得税负债!#REF!</definedName>
    <definedName name="Mark_递延所得税负债_内容" localSheetId="135">递延所得税负债!$B$5</definedName>
    <definedName name="Mark_递延所得税负债_评定估算导航" localSheetId="135">递延所得税负债!$E$1:$G$1</definedName>
    <definedName name="Mark_递延所得税负债_评估基准日" localSheetId="135">递延所得税负债!$A$3</definedName>
    <definedName name="Mark_递延所得税负债_评估价值" localSheetId="135">递延所得税负债!$G$5</definedName>
    <definedName name="Mark_递延所得税负债_评估人员" localSheetId="135">递延所得税负债!#REF!</definedName>
    <definedName name="Mark_递延所得税负债_清查核实导航" localSheetId="135">递延所得税负债!#REF!</definedName>
    <definedName name="Mark_递延所得税负债_审计调整" localSheetId="135">递延所得税负债!$E$5</definedName>
    <definedName name="Mark_递延所得税负债_审计前账面值" localSheetId="135">递延所得税负债!$D$5</definedName>
    <definedName name="Mark_递延所得税负债_序号" localSheetId="135">递延所得税负债!$A$5</definedName>
    <definedName name="Mark_递延所得税负债_账面价值" localSheetId="135">递延所得税负债!$F$5</definedName>
    <definedName name="Mark_递延所得税负债_账面余额核实程序_差异原因特殊作价原因" localSheetId="135">递延所得税负债!#REF!</definedName>
    <definedName name="Mark_递延所得税负债_账面余额核实程序_核查后账面值" localSheetId="135">递延所得税负债!#REF!</definedName>
    <definedName name="Mark_递延所得税负债_资产申报导航整体" localSheetId="135">递延所得税负债!$A$1:$D$1</definedName>
    <definedName name="Mark_递延所得税负债_最后一行" localSheetId="135">递延所得税负债!$A$30</definedName>
    <definedName name="Mark_递延所得税资产_备注" localSheetId="108">递延所得税资产!$H$5</definedName>
    <definedName name="Mark_递延所得税资产_递延所得税资产评估明细表" localSheetId="108">递延所得税资产!$A$2</definedName>
    <definedName name="Mark_递延所得税资产_工作底稿" localSheetId="108">递延所得税资产!#REF!</definedName>
    <definedName name="Mark_递延所得税资产_合计" localSheetId="108">递延所得税资产!$A$28</definedName>
    <definedName name="Mark_递延所得税资产_核查程序" localSheetId="108">递延所得税资产!#REF!</definedName>
    <definedName name="Mark_递延所得税资产_内容或名称" localSheetId="108">递延所得税资产!$B$5</definedName>
    <definedName name="Mark_递延所得税资产_评定估算导航" localSheetId="108">递延所得税资产!$E$1:$G$1</definedName>
    <definedName name="Mark_递延所得税资产_评估基准日" localSheetId="108">递延所得税资产!$A$3</definedName>
    <definedName name="Mark_递延所得税资产_评估价值" localSheetId="108">递延所得税资产!$G$5</definedName>
    <definedName name="Mark_递延所得税资产_评估人员" localSheetId="108">递延所得税资产!#REF!</definedName>
    <definedName name="Mark_递延所得税资产_清查核实导航" localSheetId="108">递延所得税资产!#REF!</definedName>
    <definedName name="Mark_递延所得税资产_取得日期" localSheetId="108">递延所得税资产!$C$5</definedName>
    <definedName name="Mark_递延所得税资产_审计调整" localSheetId="108">递延所得税资产!$E$5</definedName>
    <definedName name="Mark_递延所得税资产_审计前账面值" localSheetId="108">递延所得税资产!$D$5</definedName>
    <definedName name="Mark_递延所得税资产_序号" localSheetId="108">递延所得税资产!$A$5</definedName>
    <definedName name="Mark_递延所得税资产_账面价值" localSheetId="108">递延所得税资产!$F$5</definedName>
    <definedName name="Mark_递延所得税资产_账面余额核实程序_差异原因特殊作价原因" localSheetId="108">递延所得税资产!#REF!</definedName>
    <definedName name="Mark_递延所得税资产_账面余额核实程序_核查后账面值" localSheetId="108">递延所得税资产!#REF!</definedName>
    <definedName name="Mark_递延所得税资产_资产申报导航整体" localSheetId="108">递延所得税资产!$A$1:$D$1</definedName>
    <definedName name="Mark_递延所得税资产_最后一行" localSheetId="108">递延所得税资产!$A$30</definedName>
    <definedName name="Mark_电子设备_案例及重点勘查项" localSheetId="91">电子设备!#REF!</definedName>
    <definedName name="Mark_电子设备_备注" localSheetId="91">电子设备!$AD$5</definedName>
    <definedName name="Mark_电子设备_产品类别" localSheetId="91">电子设备!#REF!</definedName>
    <definedName name="Mark_电子设备_成新率测算" localSheetId="91">电子设备!#REF!</definedName>
    <definedName name="Mark_电子设备_成新率测算_经济年限" localSheetId="91">电子设备!#REF!</definedName>
    <definedName name="Mark_电子设备_成新率测算_年限成新率" localSheetId="91">电子设备!#REF!</definedName>
    <definedName name="Mark_电子设备_成新率测算_尚可使用年限" localSheetId="91">电子设备!#REF!</definedName>
    <definedName name="Mark_电子设备_成新率测算_已使用年限" localSheetId="91">电子设备!#REF!</definedName>
    <definedName name="Mark_电子设备_调整系数" localSheetId="91">电子设备!#REF!</definedName>
    <definedName name="Mark_电子设备_工作底稿" localSheetId="91">电子设备!#REF!</definedName>
    <definedName name="Mark_电子设备_功能性贬值系数" localSheetId="91">电子设备!#REF!</definedName>
    <definedName name="Mark_电子设备_购置日期" localSheetId="91">电子设备!$J$5</definedName>
    <definedName name="Mark_电子设备_规格型号" localSheetId="91">电子设备!$E$5</definedName>
    <definedName name="Mark_电子设备_合计" localSheetId="91">电子设备!$A$27</definedName>
    <definedName name="Mark_电子设备_核查程序" localSheetId="91">电子设备!#REF!</definedName>
    <definedName name="Mark_电子设备_会计折旧年限" localSheetId="91">电子设备!$L$5</definedName>
    <definedName name="Mark_电子设备_计量单位" localSheetId="91">电子设备!$G$5</definedName>
    <definedName name="Mark_电子设备_净值增值率" localSheetId="91">电子设备!$AC$5</definedName>
    <definedName name="Mark_电子设备_可抵扣增值税额" localSheetId="91">电子设备!#REF!</definedName>
    <definedName name="Mark_电子设备_评定估算" localSheetId="91">电子设备!$R$1:$AD$1</definedName>
    <definedName name="Mark_电子设备_评估价值" localSheetId="91">电子设备!$Y$5</definedName>
    <definedName name="Mark_电子设备_评估价值_成新率" localSheetId="91">电子设备!$Z$6</definedName>
    <definedName name="Mark_电子设备_评估价值_净值" localSheetId="91">电子设备!$AA$6</definedName>
    <definedName name="Mark_电子设备_评估价值_原值" localSheetId="91">电子设备!$Y$6</definedName>
    <definedName name="Mark_电子设备_评估人员" localSheetId="91">电子设备!#REF!</definedName>
    <definedName name="Mark_电子设备_评估重置全价" localSheetId="91">电子设备!#REF!</definedName>
    <definedName name="Mark_电子设备_企业申报人" localSheetId="91">电子设备!$Q$5</definedName>
    <definedName name="Mark_电子设备_启用日期" localSheetId="91">电子设备!$K$5</definedName>
    <definedName name="Mark_电子设备_清查核实" localSheetId="91">电子设备!#REF!</definedName>
    <definedName name="Mark_电子设备_设备编号" localSheetId="91">电子设备!$B$5</definedName>
    <definedName name="Mark_电子设备_设备购置单价含税" localSheetId="91">电子设备!#REF!</definedName>
    <definedName name="Mark_电子设备_设备来源" localSheetId="91">电子设备!$I$5</definedName>
    <definedName name="Mark_电子设备_设备类型" localSheetId="91">电子设备!#REF!</definedName>
    <definedName name="Mark_电子设备_设备名称" localSheetId="91">电子设备!$D$5</definedName>
    <definedName name="Mark_电子设备_申报账面值" localSheetId="91">电子设备!$M$5</definedName>
    <definedName name="Mark_电子设备_申报账面值_计提减值准备金额" localSheetId="91">电子设备!$O$6</definedName>
    <definedName name="Mark_电子设备_申报账面值_净值" localSheetId="91">电子设备!$N$6</definedName>
    <definedName name="Mark_电子设备_申报账面值_原值" localSheetId="91">电子设备!$M$6</definedName>
    <definedName name="Mark_电子设备_申报账面值_账面价值" localSheetId="91">电子设备!$P$6</definedName>
    <definedName name="Mark_电子设备_审计调整" localSheetId="91">电子设备!$R$5</definedName>
    <definedName name="Mark_电子设备_审计调整_计提减值准备金额" localSheetId="91">电子设备!$T$6</definedName>
    <definedName name="Mark_电子设备_审计调整_净值" localSheetId="91">电子设备!$S$6</definedName>
    <definedName name="Mark_电子设备_审计调整_原值" localSheetId="91">电子设备!$R$6</definedName>
    <definedName name="Mark_电子设备_生产厂家" localSheetId="91">电子设备!$F$5</definedName>
    <definedName name="Mark_电子设备_使用单位" localSheetId="91">电子设备!$C$5</definedName>
    <definedName name="Mark_电子设备_市场法" localSheetId="91">电子设备!#REF!</definedName>
    <definedName name="Mark_电子设备_数量" localSheetId="91">电子设备!$H$5</definedName>
    <definedName name="Mark_电子设备_序号" localSheetId="91">电子设备!$A$5</definedName>
    <definedName name="Mark_电子设备_原值增值率" localSheetId="91">电子设备!$AB$5</definedName>
    <definedName name="Mark_电子设备_账面价值" localSheetId="91">电子设备!$U$5</definedName>
    <definedName name="Mark_电子设备_账面价值_计提减值准备金额" localSheetId="91">电子设备!$W$6</definedName>
    <definedName name="Mark_电子设备_账面价值_净值" localSheetId="91">电子设备!$V$6</definedName>
    <definedName name="Mark_电子设备_账面价值_原值" localSheetId="91">电子设备!$U$6</definedName>
    <definedName name="Mark_电子设备_账面价值_账面价值" localSheetId="91">电子设备!$X$6</definedName>
    <definedName name="Mark_电子设备_指数调整测算值" localSheetId="91">电子设备!#REF!</definedName>
    <definedName name="Mark_电子设备_重置全价测算" localSheetId="91">电子设备!#REF!</definedName>
    <definedName name="Mark_电子设备_资产申报" localSheetId="91">电子设备!$A$1:$P$1</definedName>
    <definedName name="Mark_电子设备_最后一行" localSheetId="91">电子设备!$A$29</definedName>
    <definedName name="Mark_短期借款_备注" localSheetId="111">短期借款!$M$5</definedName>
    <definedName name="Mark_短期借款_到期日" localSheetId="111">短期借款!$D$5</definedName>
    <definedName name="Mark_短期借款_短期借款评估明细表" localSheetId="111">短期借款!$A$2</definedName>
    <definedName name="Mark_短期借款_发生日期" localSheetId="111">短期借款!$C$5</definedName>
    <definedName name="Mark_短期借款_放款银行或机构名称" localSheetId="111">短期借款!$B$5</definedName>
    <definedName name="Mark_短期借款_工作底稿" localSheetId="111">短期借款!#REF!</definedName>
    <definedName name="Mark_短期借款_合计" localSheetId="111">短期借款!$A$28</definedName>
    <definedName name="Mark_短期借款_核查程序" localSheetId="111">短期借款!#REF!</definedName>
    <definedName name="Mark_短期借款_评定估算导航" localSheetId="111">短期借款!$I$1:$L$1</definedName>
    <definedName name="Mark_短期借款_评估基准日" localSheetId="111">短期借款!$A$3</definedName>
    <definedName name="Mark_短期借款_评估价值" localSheetId="111">短期借款!$L$5</definedName>
    <definedName name="Mark_短期借款_评估人员" localSheetId="111">短期借款!#REF!</definedName>
    <definedName name="Mark_短期借款_清查核实导航" localSheetId="111">短期借款!#REF!</definedName>
    <definedName name="Mark_短期借款_审计调整" localSheetId="111">短期借款!$I$5</definedName>
    <definedName name="Mark_短期借款_审计前账面值" localSheetId="111">短期借款!$F$5</definedName>
    <definedName name="Mark_短期借款_审计前账面值_本位币金额" localSheetId="111">短期借款!$F$6</definedName>
    <definedName name="Mark_短期借款_审计前账面值_币种" localSheetId="111">短期借款!$H$6</definedName>
    <definedName name="Mark_短期借款_审计前账面值_外币金额" localSheetId="111">短期借款!$G$6</definedName>
    <definedName name="Mark_短期借款_外币基准日汇率" localSheetId="111">短期借款!$K$5</definedName>
    <definedName name="Mark_短期借款_序号" localSheetId="111">短期借款!$A$5</definedName>
    <definedName name="Mark_短期借款_月利率" localSheetId="111">短期借款!$E$5</definedName>
    <definedName name="Mark_短期借款_账面价值" localSheetId="111">短期借款!$J$5</definedName>
    <definedName name="Mark_短期借款_账面余额核实程序" localSheetId="111">短期借款!#REF!</definedName>
    <definedName name="Mark_短期借款_账面余额核实程序_差异原因特殊作价原因" localSheetId="111">短期借款!#REF!</definedName>
    <definedName name="Mark_短期借款_账面余额核实程序_核查后账面值" localSheetId="111">短期借款!#REF!</definedName>
    <definedName name="Mark_短期借款_资产申报导航整体" localSheetId="111">短期借款!$A$1:$H$1</definedName>
    <definedName name="Mark_短期借款_最后一行" localSheetId="111">短期借款!$A$30</definedName>
    <definedName name="Mark_发出商品_备注" localSheetId="46">发出商品!$Y$5</definedName>
    <definedName name="Mark_发出商品_被评估企业填表人" localSheetId="46">发出商品!$A$30</definedName>
    <definedName name="Mark_发出商品_不含税销售单价" localSheetId="46">发出商品!$J$5</definedName>
    <definedName name="Mark_发出商品_差异原因" localSheetId="46">发出商品!#REF!</definedName>
    <definedName name="Mark_发出商品_产品类型" localSheetId="46">发出商品!$K$5</definedName>
    <definedName name="Mark_发出商品_产品销售状态" localSheetId="46">发出商品!$L$5</definedName>
    <definedName name="Mark_发出商品_存放地点" localSheetId="46">发出商品!$M$5</definedName>
    <definedName name="Mark_发出商品_发出商品评估明细表" localSheetId="46">发出商品!$A$2</definedName>
    <definedName name="Mark_发出商品_工作底稿" localSheetId="46">发出商品!#REF!</definedName>
    <definedName name="Mark_发出商品_规格型号" localSheetId="46">发出商品!$C$5</definedName>
    <definedName name="Mark_发出商品_合计" localSheetId="46">发出商品!$A$27</definedName>
    <definedName name="Mark_发出商品_核查程序" localSheetId="46">发出商品!#REF!</definedName>
    <definedName name="Mark_发出商品_核实后数量" localSheetId="46">发出商品!#REF!</definedName>
    <definedName name="Mark_发出商品_核实后销售单价" localSheetId="46">发出商品!#REF!</definedName>
    <definedName name="Mark_发出商品_计量单位" localSheetId="46">发出商品!$D$5</definedName>
    <definedName name="Mark_发出商品_减存货跌价准备" localSheetId="46">发出商品!$A$28</definedName>
    <definedName name="Mark_发出商品_净额" localSheetId="46">发出商品!$A$29</definedName>
    <definedName name="Mark_发出商品_勘察与尽调" localSheetId="46">发出商品!#REF!</definedName>
    <definedName name="Mark_发出商品_名称" localSheetId="46">发出商品!$B$5</definedName>
    <definedName name="Mark_发出商品_评定估算导航" localSheetId="46">发出商品!$N$1:$Y$1</definedName>
    <definedName name="Mark_发出商品_评估基准日" localSheetId="46">发出商品!$A$3</definedName>
    <definedName name="Mark_发出商品_评估价值" localSheetId="46">发出商品!$U$5</definedName>
    <definedName name="Mark_发出商品_评估价值_单价" localSheetId="46">发出商品!$V$6</definedName>
    <definedName name="Mark_发出商品_评估价值_金额" localSheetId="46">发出商品!$W$6</definedName>
    <definedName name="Mark_发出商品_评估价值_实际数量" localSheetId="46">发出商品!$U$6</definedName>
    <definedName name="Mark_发出商品_评估人员" localSheetId="46">发出商品!#REF!</definedName>
    <definedName name="Mark_发出商品_清查核实导航" localSheetId="46">发出商品!#REF!</definedName>
    <definedName name="Mark_发出商品_申报账面值" localSheetId="46">发出商品!$E$5</definedName>
    <definedName name="Mark_发出商品_申报账面值_单价" localSheetId="46">发出商品!$F$6</definedName>
    <definedName name="Mark_发出商品_申报账面值_跌价准备" localSheetId="46">发出商品!$H$6</definedName>
    <definedName name="Mark_发出商品_申报账面值_金额" localSheetId="46">发出商品!$G$6</definedName>
    <definedName name="Mark_发出商品_申报账面值_数量" localSheetId="46">发出商品!$E$6</definedName>
    <definedName name="Mark_发出商品_申报账面值_账面价值" localSheetId="46">发出商品!$I$6</definedName>
    <definedName name="Mark_发出商品_审计调整" localSheetId="46">发出商品!$N$5</definedName>
    <definedName name="Mark_发出商品_审计调整_减值损失" localSheetId="46">发出商品!$O$6</definedName>
    <definedName name="Mark_发出商品_审计调整_账面值" localSheetId="46">发出商品!$N$6</definedName>
    <definedName name="Mark_发出商品_售价倒算法" localSheetId="46">发出商品!#REF!</definedName>
    <definedName name="Mark_发出商品_售价倒算法_R值" localSheetId="46">发出商品!#REF!</definedName>
    <definedName name="Mark_发出商品_售价倒算法_评估单价" localSheetId="46">发出商品!#REF!</definedName>
    <definedName name="Mark_发出商品_填表日期" localSheetId="46">发出商品!$A$31</definedName>
    <definedName name="Mark_发出商品_序号" localSheetId="46">发出商品!$A$5</definedName>
    <definedName name="Mark_发出商品_选取评估方法" localSheetId="46">发出商品!#REF!</definedName>
    <definedName name="Mark_发出商品_增值率" localSheetId="46">发出商品!$X$5</definedName>
    <definedName name="Mark_发出商品_账面价值" localSheetId="46">发出商品!$P$5</definedName>
    <definedName name="Mark_发出商品_账面价值_单价" localSheetId="46">发出商品!$Q$6</definedName>
    <definedName name="Mark_发出商品_账面价值_跌价准备" localSheetId="46">发出商品!$S$6</definedName>
    <definedName name="Mark_发出商品_账面价值_金额" localSheetId="46">发出商品!$R$6</definedName>
    <definedName name="Mark_发出商品_账面价值_数量" localSheetId="46">发出商品!$P$6</definedName>
    <definedName name="Mark_发出商品_账面价值_账面价值" localSheetId="46">发出商品!$T$6</definedName>
    <definedName name="Mark_发出商品_资产申报导航整体" localSheetId="46">发出商品!$A$1:$M$1</definedName>
    <definedName name="Mark_发出商品_最后一行" localSheetId="46">发出商品!$A$32</definedName>
    <definedName name="Mark_房屋建筑物_案例单价" localSheetId="82">房屋建筑物!#REF!</definedName>
    <definedName name="Mark_房屋建筑物_备注" localSheetId="82">房屋建筑物!$AY$5</definedName>
    <definedName name="Mark_房屋建筑物_层高" localSheetId="82">房屋建筑物!$Q$7</definedName>
    <definedName name="Mark_房屋建筑物_层高修正系数" localSheetId="82">房屋建筑物!#REF!</definedName>
    <definedName name="Mark_房屋建筑物_层数修正系数" localSheetId="82">房屋建筑物!#REF!</definedName>
    <definedName name="Mark_房屋建筑物_朝向" localSheetId="82">房屋建筑物!$T$7</definedName>
    <definedName name="Mark_房屋建筑物_成本单价" localSheetId="82">房屋建筑物!$AG$5</definedName>
    <definedName name="Mark_房屋建筑物_成本利润率" localSheetId="82">房屋建筑物!#REF!</definedName>
    <definedName name="Mark_房屋建筑物_成新率" localSheetId="82">房屋建筑物!#REF!</definedName>
    <definedName name="Mark_房屋建筑物_承租人名称" localSheetId="82">房屋建筑物!$Y$7</definedName>
    <definedName name="Mark_房屋建筑物_抵押担保范围" localSheetId="82">房屋建筑物!$AF$7</definedName>
    <definedName name="Mark_房屋建筑物_典型工程造价" localSheetId="82">房屋建筑物!#REF!</definedName>
    <definedName name="Mark_房屋建筑物_吊车吨位" localSheetId="82">房屋建筑物!$U$7</definedName>
    <definedName name="Mark_房屋建筑物_对应土地证号" localSheetId="82">房屋建筑物!$J$7</definedName>
    <definedName name="Mark_房屋建筑物_房屋实际用途" localSheetId="82">房屋建筑物!$H$7</definedName>
    <definedName name="Mark_房屋建筑物_房屋证载用途" localSheetId="82">房屋建筑物!$M$7</definedName>
    <definedName name="Mark_房屋建筑物_工作底稿" localSheetId="82">房屋建筑物!#REF!</definedName>
    <definedName name="Mark_房屋建筑物_合计" localSheetId="82">房屋建筑物!$A$26</definedName>
    <definedName name="Mark_房屋建筑物_合同编号" localSheetId="82">房屋建筑物!$AD$7</definedName>
    <definedName name="Mark_房屋建筑物_计提减值准备金额" localSheetId="82">房屋建筑物!$AJ$7</definedName>
    <definedName name="Mark_房屋建筑物_记事栏" localSheetId="82">房屋建筑物!$O$7</definedName>
    <definedName name="Mark_房屋建筑物_建安工程造价含税" localSheetId="82">房屋建筑物!#REF!</definedName>
    <definedName name="Mark_房屋建筑物_建成年月" localSheetId="82">房屋建筑物!$E$7</definedName>
    <definedName name="Mark_房屋建筑物_建设年限" localSheetId="82">房屋建筑物!#REF!</definedName>
    <definedName name="Mark_房屋建筑物_建筑物名称" localSheetId="82">房屋建筑物!$B$7</definedName>
    <definedName name="Mark_房屋建筑物_结构" localSheetId="82">房屋建筑物!$D$7</definedName>
    <definedName name="Mark_房屋建筑物_经济设计使用年限" localSheetId="82">房屋建筑物!#REF!</definedName>
    <definedName name="Mark_房屋建筑物_开工年月" localSheetId="82">房屋建筑物!$X$7</definedName>
    <definedName name="Mark_房屋建筑物_可抵扣增值税额" localSheetId="82">房屋建筑物!#REF!</definedName>
    <definedName name="Mark_房屋建筑物_跨度" localSheetId="82">房屋建筑物!$V$7</definedName>
    <definedName name="Mark_房屋建筑物_跨度修正" localSheetId="82">房屋建筑物!#REF!</definedName>
    <definedName name="Mark_房屋建筑物_利率" localSheetId="82">房屋建筑物!#REF!</definedName>
    <definedName name="Mark_房屋建筑物_内外粉修正" localSheetId="82">房屋建筑物!#REF!</definedName>
    <definedName name="Mark_房屋建筑物_评估净值" localSheetId="82">房屋建筑物!#REF!</definedName>
    <definedName name="Mark_房屋建筑物_评估人员" localSheetId="82">房屋建筑物!#REF!</definedName>
    <definedName name="Mark_房屋建筑物_评估原值" localSheetId="82">房屋建筑物!#REF!</definedName>
    <definedName name="Mark_房屋建筑物_评估值成新率" localSheetId="82">房屋建筑物!$AU$7</definedName>
    <definedName name="Mark_房屋建筑物_评估值评估单价" localSheetId="82">房屋建筑物!$AX$7</definedName>
    <definedName name="Mark_房屋建筑物_评估值评估价值" localSheetId="82">房屋建筑物!$AV$7</definedName>
    <definedName name="Mark_房屋建筑物_评估值评估原值" localSheetId="82">房屋建筑物!$AT$7</definedName>
    <definedName name="Mark_房屋建筑物_评估值增值率" localSheetId="82">房屋建筑物!$AW$7</definedName>
    <definedName name="Mark_房屋建筑物_其他前期费用率按建筑面积" localSheetId="82">房屋建筑物!#REF!</definedName>
    <definedName name="Mark_房屋建筑物_其他因素修正" localSheetId="82">房屋建筑物!#REF!</definedName>
    <definedName name="Mark_房屋建筑物_企业申报人" localSheetId="82">房屋建筑物!$AL$5</definedName>
    <definedName name="Mark_房屋建筑物_前期费用含税" localSheetId="82">房屋建筑物!#REF!</definedName>
    <definedName name="Mark_房屋建筑物_前期费用率不含税" localSheetId="82">房屋建筑物!#REF!</definedName>
    <definedName name="Mark_房屋建筑物_前期费用率含税" localSheetId="82">房屋建筑物!#REF!</definedName>
    <definedName name="Mark_房屋建筑物_取得方式" localSheetId="82">房屋建筑物!$G$7</definedName>
    <definedName name="Mark_房屋建筑物_取得时间" localSheetId="82">房屋建筑物!$F$7</definedName>
    <definedName name="Mark_房屋建筑物_权利期限" localSheetId="82">房屋建筑物!$AE$7</definedName>
    <definedName name="Mark_房屋建筑物_权证编号" localSheetId="82">房屋建筑物!$K$7</definedName>
    <definedName name="Mark_房屋建筑物_尚可使用年限" localSheetId="82">房屋建筑物!#REF!</definedName>
    <definedName name="Mark_房屋建筑物_申报账面值净值" localSheetId="82">房屋建筑物!$AI$7</definedName>
    <definedName name="Mark_房屋建筑物_申报账面值原值" localSheetId="82">房屋建筑物!$AH$7</definedName>
    <definedName name="Mark_房屋建筑物_申报账面值账面价值" localSheetId="82">房屋建筑物!$AK$7</definedName>
    <definedName name="Mark_房屋建筑物_审计调整计提减值准备金额" localSheetId="82">房屋建筑物!$AO$7</definedName>
    <definedName name="Mark_房屋建筑物_审计调整净值" localSheetId="82">房屋建筑物!$AN$7</definedName>
    <definedName name="Mark_房屋建筑物_审计调整原值" localSheetId="82">房屋建筑物!$AM$7</definedName>
    <definedName name="Mark_房屋建筑物_实际建筑面积" localSheetId="82">房屋建筑物!$I$7</definedName>
    <definedName name="Mark_房屋建筑物_市场比较修正系数采光与视野景观" localSheetId="82">房屋建筑物!#REF!</definedName>
    <definedName name="Mark_房屋建筑物_市场比较修正系数层高" localSheetId="82">房屋建筑物!#REF!</definedName>
    <definedName name="Mark_房屋建筑物_市场比较修正系数房屋朝向" localSheetId="82">房屋建筑物!#REF!</definedName>
    <definedName name="Mark_房屋建筑物_市场比较修正系数空间布局" localSheetId="82">房屋建筑物!#REF!</definedName>
    <definedName name="Mark_房屋建筑物_市场比较修正系数临街宽度与深度" localSheetId="82">房屋建筑物!#REF!</definedName>
    <definedName name="Mark_房屋建筑物_市场比较修正系数临路状况" localSheetId="82">房屋建筑物!#REF!</definedName>
    <definedName name="Mark_房屋建筑物_市场比较修正系数面积" localSheetId="82">房屋建筑物!#REF!</definedName>
    <definedName name="Mark_房屋建筑物_市场比较修正系数其他" localSheetId="82">房屋建筑物!#REF!</definedName>
    <definedName name="Mark_房屋建筑物_市场比较修正系数装修" localSheetId="82">房屋建筑物!#REF!</definedName>
    <definedName name="Mark_房屋建筑物_市场比较修正系数总层楼层" localSheetId="82">房屋建筑物!#REF!</definedName>
    <definedName name="Mark_房屋建筑物_市场法评估单价" localSheetId="82">房屋建筑物!#REF!</definedName>
    <definedName name="Mark_房屋建筑物_市场法评估总价" localSheetId="82">房屋建筑物!#REF!</definedName>
    <definedName name="Mark_房屋建筑物_收益法评估结果" localSheetId="82">房屋建筑物!#REF!</definedName>
    <definedName name="Mark_房屋建筑物_水电卫暖通修正" localSheetId="82">房屋建筑物!#REF!</definedName>
    <definedName name="Mark_房屋建筑物_所在层数" localSheetId="82">房屋建筑物!$S$7</definedName>
    <definedName name="Mark_房屋建筑物_投资利润金额" localSheetId="82">房屋建筑物!#REF!</definedName>
    <definedName name="Mark_房屋建筑物_完成底稿" localSheetId="82">房屋建筑物!#REF!</definedName>
    <definedName name="Mark_房屋建筑物_位置" localSheetId="82">房屋建筑物!$C$7</definedName>
    <definedName name="Mark_房屋建筑物_屋面楼面修正" localSheetId="82">房屋建筑物!#REF!</definedName>
    <definedName name="Mark_房屋建筑物_修正后单方造价含税" localSheetId="82">房屋建筑物!#REF!</definedName>
    <definedName name="Mark_房屋建筑物_序号" localSheetId="82">房屋建筑物!$A$5</definedName>
    <definedName name="Mark_房屋建筑物_选定评估方法" localSheetId="82">房屋建筑物!#REF!</definedName>
    <definedName name="Mark_房屋建筑物_檐高" localSheetId="82">房屋建筑物!$P$7</definedName>
    <definedName name="Mark_房屋建筑物_檐高修正系数" localSheetId="82">房屋建筑物!#REF!</definedName>
    <definedName name="Mark_房屋建筑物_已使用年限" localSheetId="82">房屋建筑物!#REF!</definedName>
    <definedName name="Mark_房屋建筑物_账面值计提减值准备金额" localSheetId="82">房屋建筑物!$AR$7</definedName>
    <definedName name="Mark_房屋建筑物_账面值净值" localSheetId="82">房屋建筑物!$AQ$7</definedName>
    <definedName name="Mark_房屋建筑物_账面值原值" localSheetId="82">房屋建筑物!$AP$7</definedName>
    <definedName name="Mark_房屋建筑物_账面值账面价值" localSheetId="82">房屋建筑物!$AS$7</definedName>
    <definedName name="Mark_房屋建筑物_证载面积" localSheetId="82">房屋建筑物!$N$7</definedName>
    <definedName name="Mark_房屋建筑物_证载权利人" localSheetId="82">房屋建筑物!$L$7</definedName>
    <definedName name="Mark_房屋建筑物_柱距" localSheetId="82">房屋建筑物!$W$7</definedName>
    <definedName name="Mark_房屋建筑物_资金成本金额" localSheetId="82">房屋建筑物!#REF!</definedName>
    <definedName name="Mark_房屋建筑物_总层数" localSheetId="82">房屋建筑物!$R$7</definedName>
    <definedName name="Mark_房屋建筑物_租金" localSheetId="82">房屋建筑物!$AC$7</definedName>
    <definedName name="Mark_房屋建筑物_租赁面积" localSheetId="82">房屋建筑物!$Z$7</definedName>
    <definedName name="Mark_房屋建筑物_租赁面积内涵" localSheetId="82">房屋建筑物!$AA$7</definedName>
    <definedName name="Mark_房屋建筑物_租赁期限" localSheetId="82">房屋建筑物!$AB$7</definedName>
    <definedName name="Mark_房屋建筑物_最后一行" localSheetId="82">房屋建筑物!$A$28</definedName>
    <definedName name="Mark_飞机_备注" localSheetId="87">飞机!$BL$5</definedName>
    <definedName name="Mark_飞机_大修费用" localSheetId="87">飞机!$AV$5</definedName>
    <definedName name="Mark_飞机_飞机名称" localSheetId="87">飞机!$F$5</definedName>
    <definedName name="Mark_飞机_飞机评估明细表" localSheetId="87">飞机!$A$2</definedName>
    <definedName name="Mark_飞机_购置日期" localSheetId="87">飞机!$AK$5</definedName>
    <definedName name="Mark_飞机_国籍标志编号" localSheetId="87">飞机!$B$5</definedName>
    <definedName name="Mark_飞机_合计" localSheetId="87">飞机!$A$18</definedName>
    <definedName name="Mark_飞机_机载右翼发动机" localSheetId="87">飞机!$T$5</definedName>
    <definedName name="Mark_飞机_机载右翼发动机_出厂时间" localSheetId="87">飞机!$Y$6</definedName>
    <definedName name="Mark_飞机_机载右翼发动机_大修费用" localSheetId="87">飞机!$AF$6</definedName>
    <definedName name="Mark_飞机_机载右翼发动机_大修后飞行小时" localSheetId="87">飞机!$AC$6</definedName>
    <definedName name="Mark_飞机_机载右翼发动机_大修后飞行小时限数" localSheetId="87">飞机!$AB$6</definedName>
    <definedName name="Mark_飞机_机载右翼发动机_大修后热循环数" localSheetId="87">飞机!$AD$6</definedName>
    <definedName name="Mark_飞机_机载右翼发动机_大修后尚可热循环数" localSheetId="87">飞机!$AE$6</definedName>
    <definedName name="Mark_飞机_机载右翼发动机_规格型号" localSheetId="87">飞机!$U$6</definedName>
    <definedName name="Mark_飞机_机载右翼发动机_计量单位" localSheetId="87">飞机!$W$6</definedName>
    <definedName name="Mark_飞机_机载右翼发动机_数量" localSheetId="87">飞机!$X$6</definedName>
    <definedName name="Mark_飞机_机载右翼发动机_已飞行小时数" localSheetId="87">飞机!$Z$6</definedName>
    <definedName name="Mark_飞机_机载右翼发动机_已运行热循环数" localSheetId="87">飞机!$AA$6</definedName>
    <definedName name="Mark_飞机_机载右翼发动机_制造厂家" localSheetId="87">飞机!$V$6</definedName>
    <definedName name="Mark_飞机_机载右翼发动机_资产编号" localSheetId="87">飞机!$T$6</definedName>
    <definedName name="Mark_飞机_机载左翼发动机" localSheetId="87">飞机!$G$5</definedName>
    <definedName name="Mark_飞机_机载左翼发动机_出厂时间" localSheetId="87">飞机!$L$6</definedName>
    <definedName name="Mark_飞机_机载左翼发动机_大修费用" localSheetId="87">飞机!$S$6</definedName>
    <definedName name="Mark_飞机_机载左翼发动机_大修后飞行小时" localSheetId="87">飞机!$P$6</definedName>
    <definedName name="Mark_飞机_机载左翼发动机_大修后飞行小时限数" localSheetId="87">飞机!$O$6</definedName>
    <definedName name="Mark_飞机_机载左翼发动机_大修后热循环数" localSheetId="87">飞机!$Q$6</definedName>
    <definedName name="Mark_飞机_机载左翼发动机_大修后尚可热循环数" localSheetId="87">飞机!$R$6</definedName>
    <definedName name="Mark_飞机_机载左翼发动机_规格型号" localSheetId="87">飞机!$H$6</definedName>
    <definedName name="Mark_飞机_机载左翼发动机_计量单位" localSheetId="87">飞机!$J$6</definedName>
    <definedName name="Mark_飞机_机载左翼发动机_数量" localSheetId="87">飞机!$K$6</definedName>
    <definedName name="Mark_飞机_机载左翼发动机_已飞行小时数" localSheetId="87">飞机!$M$6</definedName>
    <definedName name="Mark_飞机_机载左翼发动机_已运行热循环数" localSheetId="87">飞机!$N$6</definedName>
    <definedName name="Mark_飞机_机载左翼发动机_制造厂家" localSheetId="87">飞机!$I$6</definedName>
    <definedName name="Mark_飞机_机载左翼发动机_资产编号" localSheetId="87">飞机!$G$6</definedName>
    <definedName name="Mark_飞机_计量单位" localSheetId="87">飞机!$AI$5</definedName>
    <definedName name="Mark_飞机_计提减值准备金额" localSheetId="87">飞机!#REF!</definedName>
    <definedName name="Mark_飞机_计提减值准备金额_审计前账面值" localSheetId="87">飞机!#REF!</definedName>
    <definedName name="Mark_飞机_计提减值准备金额_账面价值" localSheetId="87">飞机!#REF!</definedName>
    <definedName name="Mark_飞机_检后规定时限" localSheetId="87">飞机!$AT$5</definedName>
    <definedName name="Mark_飞机_检后起落次数" localSheetId="87">飞机!$AR$5</definedName>
    <definedName name="Mark_飞机_检后起落限数" localSheetId="87">飞机!$AQ$5</definedName>
    <definedName name="Mark_飞机_检后小时限数" localSheetId="87">飞机!$AO$5</definedName>
    <definedName name="Mark_飞机_检后已用时限" localSheetId="87">飞机!$AU$5</definedName>
    <definedName name="Mark_飞机_检修后已用时限" localSheetId="87">飞机!$AP$5</definedName>
    <definedName name="Mark_飞机_民用航空器标准适航证" localSheetId="87">飞机!$D$5</definedName>
    <definedName name="Mark_飞机_民用航空器电台执照" localSheetId="87">飞机!$E$5</definedName>
    <definedName name="Mark_飞机_民用航空器国籍登记证" localSheetId="87">飞机!$C$5</definedName>
    <definedName name="Mark_飞机_评估价值" localSheetId="87">飞机!$BH$5</definedName>
    <definedName name="Mark_飞机_评估价值_成新率" localSheetId="87">飞机!$BI$6</definedName>
    <definedName name="Mark_飞机_评估价值_净值" localSheetId="87">飞机!$BJ$6</definedName>
    <definedName name="Mark_飞机_评估价值_原值" localSheetId="87">飞机!$BH$6</definedName>
    <definedName name="Mark_飞机_评估人员" localSheetId="87">飞机!#REF!</definedName>
    <definedName name="Mark_飞机_启用日期" localSheetId="87">飞机!$AL$5</definedName>
    <definedName name="Mark_飞机_审计调整" localSheetId="87">飞机!$BA$5</definedName>
    <definedName name="Mark_飞机_审计调整_计提减值准备金额" localSheetId="87">飞机!$BC$6</definedName>
    <definedName name="Mark_飞机_审计调整_净值" localSheetId="87">飞机!$BB$6</definedName>
    <definedName name="Mark_飞机_审计调整_原值" localSheetId="87">飞机!$BA$6</definedName>
    <definedName name="Mark_飞机_审计前账面值" localSheetId="87">飞机!$AW$5</definedName>
    <definedName name="Mark_飞机_审计前账面值_计提减值准备金额" localSheetId="87">飞机!$AY$6</definedName>
    <definedName name="Mark_飞机_审计前账面值_净额" localSheetId="87">飞机!$AZ$6</definedName>
    <definedName name="Mark_飞机_审计前账面值_净值" localSheetId="87">飞机!$AX$6</definedName>
    <definedName name="Mark_飞机_审计前账面值_原值" localSheetId="87">飞机!$AW$6</definedName>
    <definedName name="Mark_飞机_生产厂家" localSheetId="87">飞机!$AH$5</definedName>
    <definedName name="Mark_飞机_使用单位" localSheetId="87">飞机!$AG$5</definedName>
    <definedName name="Mark_飞机_数量" localSheetId="87">飞机!$AJ$5</definedName>
    <definedName name="Mark_飞机_序号" localSheetId="87">飞机!$A$5</definedName>
    <definedName name="Mark_飞机_已飞行小时数" localSheetId="87">飞机!$AM$5</definedName>
    <definedName name="Mark_飞机_已运行的起落数" localSheetId="87">飞机!$AN$5</definedName>
    <definedName name="Mark_飞机_增值率" localSheetId="87">飞机!$BK$5</definedName>
    <definedName name="Mark_飞机_账面价值" localSheetId="87">飞机!$BD$5</definedName>
    <definedName name="Mark_飞机_账面价值_计提减值准备金额" localSheetId="87">飞机!$BF$6</definedName>
    <definedName name="Mark_飞机_账面价值_净值" localSheetId="87">飞机!$BE$6</definedName>
    <definedName name="Mark_飞机_账面价值_原值" localSheetId="87">飞机!$BD$6</definedName>
    <definedName name="Mark_飞机_账面价值_账面价值" localSheetId="87">飞机!$BG$6</definedName>
    <definedName name="Mark_飞机_证载权利人" localSheetId="87">飞机!#REF!</definedName>
    <definedName name="Mark_飞机_最后一行" localSheetId="87">飞机!$A$20</definedName>
    <definedName name="Mark_飞机_最近一次大修" localSheetId="87">飞机!$AS$5</definedName>
    <definedName name="Mark_非流动负债" localSheetId="6">资产负债表!$F$21</definedName>
    <definedName name="Mark_非流动负债_递延收益" localSheetId="6">资产负债表!$F$27</definedName>
    <definedName name="Mark_非流动负债_递延所得税负债" localSheetId="6">资产负债表!$F$28</definedName>
    <definedName name="Mark_非流动负债_其他非流动负债" localSheetId="6">资产负债表!$F$29</definedName>
    <definedName name="Mark_非流动负债_应付债券" localSheetId="6">资产负债表!$F$23</definedName>
    <definedName name="Mark_非流动负债_预计负债" localSheetId="6">资产负债表!$F$26</definedName>
    <definedName name="Mark_非流动负债_长期借款" localSheetId="6">资产负债表!$F$22</definedName>
    <definedName name="Mark_非流动负债_长期应付款" localSheetId="6">资产负债表!$F$25</definedName>
    <definedName name="Mark_非流动负债_租赁负债" localSheetId="6">资产负债表!$F$24</definedName>
    <definedName name="Mark_非流动资产" localSheetId="6">资产负债表!$A$21</definedName>
    <definedName name="Mark_非流动资产_持有至到期投资" localSheetId="6">资产负债表!$A$23</definedName>
    <definedName name="Mark_非流动资产_递延所得税资产" localSheetId="6">资产负债表!$A$40</definedName>
    <definedName name="Mark_非流动资产_固定资产" localSheetId="6">资产负债表!$A$31</definedName>
    <definedName name="Mark_非流动资产_开发支出" localSheetId="6">资产负债表!$A$37</definedName>
    <definedName name="Mark_非流动资产_可供出售金融资产" localSheetId="6">资产负债表!$A$22</definedName>
    <definedName name="Mark_非流动资产_其他非流动金融资产" localSheetId="6">资产负债表!$A$29</definedName>
    <definedName name="Mark_非流动资产_其他非流动资产" localSheetId="6">资产负债表!$A$41</definedName>
    <definedName name="Mark_非流动资产_其他权益工具" localSheetId="6">资产负债表!$A$28</definedName>
    <definedName name="Mark_非流动资产_其他债权投资" localSheetId="6">资产负债表!$A$25</definedName>
    <definedName name="Mark_非流动资产_商誉" localSheetId="6">资产负债表!$A$38</definedName>
    <definedName name="Mark_非流动资产_生产性生物资产" localSheetId="6">资产负债表!$A$33</definedName>
    <definedName name="Mark_非流动资产_使用权资产" localSheetId="6">资产负债表!$A$35</definedName>
    <definedName name="Mark_非流动资产_投资性房地产" localSheetId="6">资产负债表!$A$30</definedName>
    <definedName name="Mark_非流动资产_无形资产" localSheetId="6">资产负债表!$A$36</definedName>
    <definedName name="Mark_非流动资产_油气资产" localSheetId="6">资产负债表!$A$34</definedName>
    <definedName name="Mark_非流动资产_在建工程" localSheetId="6">资产负债表!$A$32</definedName>
    <definedName name="Mark_非流动资产_债权投资" localSheetId="6">资产负债表!$A$24</definedName>
    <definedName name="Mark_非流动资产_长期待摊费用" localSheetId="6">资产负债表!$A$39</definedName>
    <definedName name="Mark_非流动资产_长期股权投资" localSheetId="6">资产负债表!$A$27</definedName>
    <definedName name="Mark_非流动资产_长期应收款" localSheetId="6">资产负债表!$A$26</definedName>
    <definedName name="Mark_封面_被评估企业" localSheetId="5">封面!$F$7</definedName>
    <definedName name="Mark_封面_基准日" localSheetId="5">封面!$J$9</definedName>
    <definedName name="Mark_封面_基准月" localSheetId="5">封面!$H$9</definedName>
    <definedName name="Mark_工程施工_备注" localSheetId="50">工程施工!$L$5</definedName>
    <definedName name="Mark_工程施工_工程施工清查评估明细表" localSheetId="50">工程施工!$A$2</definedName>
    <definedName name="Mark_工程施工_工程形象进度" localSheetId="50">工程施工!$E$5</definedName>
    <definedName name="Mark_工程施工_工作底稿" localSheetId="50">工程施工!#REF!</definedName>
    <definedName name="Mark_工程施工_合计" localSheetId="50">工程施工!$A$27</definedName>
    <definedName name="Mark_工程施工_合同造价" localSheetId="50">工程施工!$F$5</definedName>
    <definedName name="Mark_工程施工_核查程序" localSheetId="50">工程施工!#REF!</definedName>
    <definedName name="Mark_工程施工_核实后单价" localSheetId="50">工程施工!#REF!</definedName>
    <definedName name="Mark_工程施工_核实后数量" localSheetId="50">工程施工!#REF!</definedName>
    <definedName name="Mark_工程施工_减存货跌价准备" localSheetId="50">工程施工!$A$28</definedName>
    <definedName name="Mark_工程施工_开工日期" localSheetId="50">工程施工!$C$5</definedName>
    <definedName name="Mark_工程施工_勘察与尽调" localSheetId="50">工程施工!#REF!</definedName>
    <definedName name="Mark_工程施工_评估价值" localSheetId="50">工程施工!$J$5</definedName>
    <definedName name="Mark_工程施工_评估人员" localSheetId="50">工程施工!#REF!</definedName>
    <definedName name="Mark_工程施工_审计调整" localSheetId="50">工程施工!$H$5</definedName>
    <definedName name="Mark_工程施工_审计前账面值" localSheetId="50">工程施工!$G$5</definedName>
    <definedName name="Mark_工程施工_项目及内容" localSheetId="50">工程施工!$B$5</definedName>
    <definedName name="Mark_工程施工_小计" localSheetId="50">工程施工!$A$29</definedName>
    <definedName name="Mark_工程施工_序号" localSheetId="50">工程施工!$A$5</definedName>
    <definedName name="Mark_工程施工_预计完工日期" localSheetId="50">工程施工!$D$5</definedName>
    <definedName name="Mark_工程施工_增值率" localSheetId="50">工程施工!$K$5</definedName>
    <definedName name="Mark_工程施工_账面价值" localSheetId="50">工程施工!$I$5</definedName>
    <definedName name="Mark_工程施工_最后一行" localSheetId="50">工程施工!$A$31</definedName>
    <definedName name="Mark_工程物资_备注" localSheetId="97">工程物资!$U$5</definedName>
    <definedName name="Mark_工程物资_工程物资评估明细表" localSheetId="97">工程物资!$A$2</definedName>
    <definedName name="Mark_工程物资_工程项目" localSheetId="97">工程物资!$C$5</definedName>
    <definedName name="Mark_工程物资_工作底稿" localSheetId="97">工程物资!#REF!</definedName>
    <definedName name="Mark_工程物资_合计" localSheetId="97">工程物资!$A$25</definedName>
    <definedName name="Mark_工程物资_计量单位" localSheetId="97">工程物资!$D$5</definedName>
    <definedName name="Mark_工程物资_减工程物资减值准备" localSheetId="97">工程物资!$A$26</definedName>
    <definedName name="Mark_工程物资_净额" localSheetId="97">工程物资!$A$27</definedName>
    <definedName name="Mark_工程物资_名称" localSheetId="97">工程物资!$B$5</definedName>
    <definedName name="Mark_工程物资_评估价值" localSheetId="97">工程物资!#REF!</definedName>
    <definedName name="Mark_工程物资_评估价值_单价" localSheetId="97">工程物资!$Q$6</definedName>
    <definedName name="Mark_工程物资_评估价值_金额" localSheetId="97">工程物资!$R$6</definedName>
    <definedName name="Mark_工程物资_评估价值_实际数量" localSheetId="97">工程物资!#REF!</definedName>
    <definedName name="Mark_工程物资_评估人员" localSheetId="97">工程物资!#REF!</definedName>
    <definedName name="Mark_工程物资_审计调整" localSheetId="97">工程物资!$J$5</definedName>
    <definedName name="Mark_工程物资_审计调整_计提减值准备金额" localSheetId="97">工程物资!$K$6</definedName>
    <definedName name="Mark_工程物资_审计调整_账面值" localSheetId="97">工程物资!$J$6</definedName>
    <definedName name="Mark_工程物资_审计前账面值" localSheetId="97">工程物资!$E$5</definedName>
    <definedName name="Mark_工程物资_审计前账面值_单价" localSheetId="97">工程物资!$F$6</definedName>
    <definedName name="Mark_工程物资_审计前账面值_减值准备" localSheetId="97">工程物资!$H$6</definedName>
    <definedName name="Mark_工程物资_审计前账面值_金额" localSheetId="97">工程物资!$I$6</definedName>
    <definedName name="Mark_工程物资_审计前账面值_数量" localSheetId="97">工程物资!$E$6</definedName>
    <definedName name="Mark_工程物资_审计前账面值_余额" localSheetId="97">工程物资!$G$6</definedName>
    <definedName name="Mark_工程物资_序号" localSheetId="97">工程物资!$A$5</definedName>
    <definedName name="Mark_工程物资_增减值" localSheetId="97">工程物资!$S$5</definedName>
    <definedName name="Mark_工程物资_增值率" localSheetId="97">工程物资!$T$5</definedName>
    <definedName name="Mark_工程物资_账面价值" localSheetId="97">工程物资!$L$5</definedName>
    <definedName name="Mark_工程物资_账面价值_单价" localSheetId="97">工程物资!$M$6</definedName>
    <definedName name="Mark_工程物资_账面价值_计提减值准备金额" localSheetId="97">工程物资!$O$6</definedName>
    <definedName name="Mark_工程物资_账面价值_金额" localSheetId="97">工程物资!$P$6</definedName>
    <definedName name="Mark_工程物资_账面价值_数量" localSheetId="97">工程物资!$L$6</definedName>
    <definedName name="Mark_工程物资_账面价值_余额" localSheetId="97">工程物资!$N$6</definedName>
    <definedName name="Mark_工程物资_最后一行" localSheetId="97">工程物资!$A$29</definedName>
    <definedName name="Mark_构筑物_备注" localSheetId="83">构筑物!$AA$5</definedName>
    <definedName name="Mark_构筑物_层高修正系数" localSheetId="83">构筑物!#REF!</definedName>
    <definedName name="Mark_构筑物_层数修正系数" localSheetId="83">构筑物!#REF!</definedName>
    <definedName name="Mark_构筑物_成本法评估结果" localSheetId="83">构筑物!#REF!</definedName>
    <definedName name="Mark_构筑物_成本利润率" localSheetId="83">构筑物!#REF!</definedName>
    <definedName name="Mark_构筑物_成新率" localSheetId="83">构筑物!#REF!</definedName>
    <definedName name="Mark_构筑物_成新率百分比" localSheetId="83">构筑物!#REF!</definedName>
    <definedName name="Mark_构筑物_典型工程造价含税" localSheetId="83">构筑物!#REF!</definedName>
    <definedName name="Mark_构筑物_工作底稿" localSheetId="83">构筑物!#REF!</definedName>
    <definedName name="Mark_构筑物_构筑物及其他辅助设施评估明细表" localSheetId="83">构筑物!$A$2</definedName>
    <definedName name="Mark_构筑物_构筑物原值" localSheetId="83">构筑物!$K$7</definedName>
    <definedName name="Mark_构筑物_合计" localSheetId="83">构筑物!$A$26</definedName>
    <definedName name="Mark_构筑物_计量单位" localSheetId="83">构筑物!$I$7</definedName>
    <definedName name="Mark_构筑物_建安工程造价" localSheetId="83">构筑物!#REF!</definedName>
    <definedName name="Mark_构筑物_建安工程造价含税" localSheetId="83">构筑物!#REF!</definedName>
    <definedName name="Mark_构筑物_建成年月" localSheetId="83">构筑物!$E$7</definedName>
    <definedName name="Mark_构筑物_建设年限" localSheetId="83">构筑物!#REF!</definedName>
    <definedName name="Mark_构筑物_结构" localSheetId="83">构筑物!$C$7</definedName>
    <definedName name="Mark_构筑物_经济设计使用年限" localSheetId="83">构筑物!#REF!</definedName>
    <definedName name="Mark_构筑物_勘察与尽调" localSheetId="83">构筑物!#REF!</definedName>
    <definedName name="Mark_构筑物_可抵扣增值税额" localSheetId="83">构筑物!#REF!</definedName>
    <definedName name="Mark_构筑物_可抵扣增值税率值" localSheetId="83">构筑物!#REF!</definedName>
    <definedName name="Mark_构筑物_跨度修正" localSheetId="83">构筑物!#REF!</definedName>
    <definedName name="Mark_构筑物_宽度" localSheetId="83">构筑物!$G$7</definedName>
    <definedName name="Mark_构筑物_利率" localSheetId="83">构筑物!#REF!</definedName>
    <definedName name="Mark_构筑物_面积体积" localSheetId="83">构筑物!$J$7</definedName>
    <definedName name="Mark_构筑物_名称" localSheetId="83">构筑物!$B$7</definedName>
    <definedName name="Mark_构筑物_内外粉修正" localSheetId="83">构筑物!#REF!</definedName>
    <definedName name="Mark_构筑物_评估净值" localSheetId="83">构筑物!#REF!</definedName>
    <definedName name="Mark_构筑物_评估人员" localSheetId="83">构筑物!#REF!</definedName>
    <definedName name="Mark_构筑物_评估原值" localSheetId="83">构筑物!#REF!</definedName>
    <definedName name="Mark_构筑物_评估值" localSheetId="83">构筑物!$V$5</definedName>
    <definedName name="Mark_构筑物_评估值成新率" localSheetId="83">构筑物!$W$7</definedName>
    <definedName name="Mark_构筑物_评估值评估单价" localSheetId="83">构筑物!$Z$7</definedName>
    <definedName name="Mark_构筑物_评估值评估价值" localSheetId="83">构筑物!$X$7</definedName>
    <definedName name="Mark_构筑物_评估值评估原值" localSheetId="83">构筑物!$V$7</definedName>
    <definedName name="Mark_构筑物_评估值增值率" localSheetId="83">构筑物!$Y$7</definedName>
    <definedName name="Mark_构筑物_其他前期费用率按建筑面积" localSheetId="83">构筑物!#REF!</definedName>
    <definedName name="Mark_构筑物_其他因素修正" localSheetId="83">构筑物!#REF!</definedName>
    <definedName name="Mark_构筑物_企业申报人" localSheetId="83">构筑物!#REF!</definedName>
    <definedName name="Mark_构筑物_企业实际信息" localSheetId="83">构筑物!$B$5</definedName>
    <definedName name="Mark_构筑物_前期费用" localSheetId="83">构筑物!#REF!</definedName>
    <definedName name="Mark_构筑物_前期费用含税" localSheetId="83">构筑物!#REF!</definedName>
    <definedName name="Mark_构筑物_前期费用率不含税" localSheetId="83">构筑物!#REF!</definedName>
    <definedName name="Mark_构筑物_前期费用率含税" localSheetId="83">构筑物!#REF!</definedName>
    <definedName name="Mark_构筑物_尚可使用年限" localSheetId="83">构筑物!#REF!</definedName>
    <definedName name="Mark_构筑物_申报账面价值" localSheetId="83">构筑物!$N$7</definedName>
    <definedName name="Mark_构筑物_申报账面值" localSheetId="83">构筑物!$K$5</definedName>
    <definedName name="Mark_构筑物_申报账面值计提减值准备金额" localSheetId="83">构筑物!$M$7</definedName>
    <definedName name="Mark_构筑物_申报账面值净值" localSheetId="83">构筑物!$L$7</definedName>
    <definedName name="Mark_构筑物_深度" localSheetId="83">构筑物!$H$7</definedName>
    <definedName name="Mark_构筑物_审计调整" localSheetId="83">构筑物!$O$5</definedName>
    <definedName name="Mark_构筑物_审计调整计提减值准备金额" localSheetId="83">构筑物!$Q$7</definedName>
    <definedName name="Mark_构筑物_审计调整净值" localSheetId="83">构筑物!$P$7</definedName>
    <definedName name="Mark_构筑物_审计调整原值" localSheetId="83">构筑物!$O$7</definedName>
    <definedName name="Mark_构筑物_使用单位" localSheetId="83">构筑物!$D$7</definedName>
    <definedName name="Mark_构筑物_水电卫暖通修正" localSheetId="83">构筑物!#REF!</definedName>
    <definedName name="Mark_构筑物_投资利润" localSheetId="83">构筑物!#REF!</definedName>
    <definedName name="Mark_构筑物_投资利润金额" localSheetId="83">构筑物!#REF!</definedName>
    <definedName name="Mark_构筑物_完成底稿" localSheetId="83">构筑物!#REF!</definedName>
    <definedName name="Mark_构筑物_屋面楼面修正" localSheetId="83">构筑物!#REF!</definedName>
    <definedName name="Mark_构筑物_修正后单方造价含税" localSheetId="83">构筑物!#REF!</definedName>
    <definedName name="Mark_构筑物_序号" localSheetId="83">构筑物!$A$5</definedName>
    <definedName name="Mark_构筑物_选定评估方法" localSheetId="83">构筑物!#REF!</definedName>
    <definedName name="Mark_构筑物_檐高修正系数" localSheetId="83">构筑物!#REF!</definedName>
    <definedName name="Mark_构筑物_已使用年限" localSheetId="83">构筑物!#REF!</definedName>
    <definedName name="Mark_构筑物_长度" localSheetId="83">构筑物!$F$7</definedName>
    <definedName name="Mark_构筑物_账面值" localSheetId="83">构筑物!$R$5</definedName>
    <definedName name="Mark_构筑物_账面值计提减值准备金额" localSheetId="83">构筑物!$T$7</definedName>
    <definedName name="Mark_构筑物_账面值净值" localSheetId="83">构筑物!$S$7</definedName>
    <definedName name="Mark_构筑物_账面值原值" localSheetId="83">构筑物!$R$7</definedName>
    <definedName name="Mark_构筑物_账面值账面价值" localSheetId="83">构筑物!$U$7</definedName>
    <definedName name="Mark_构筑物_重置全价测算" localSheetId="83">构筑物!#REF!</definedName>
    <definedName name="Mark_构筑物_资金成本" localSheetId="83">构筑物!#REF!</definedName>
    <definedName name="Mark_构筑物_资金成本金额" localSheetId="83">构筑物!#REF!</definedName>
    <definedName name="Mark_构筑物_最后一行" localSheetId="83">构筑物!$A$28</definedName>
    <definedName name="Mark_股权树_被投资单位名称" localSheetId="141">股权树!$B$5</definedName>
    <definedName name="Mark_股权投资_备注" localSheetId="66">股权投资!$Z$5</definedName>
    <definedName name="Mark_股权投资_被评估单位认缴资本元" localSheetId="66">股权投资!$L$6</definedName>
    <definedName name="Mark_股权投资_被评估单位实缴资本元" localSheetId="66">股权投资!$M$6</definedName>
    <definedName name="Mark_股权投资_被投资单位名称" localSheetId="66">股权投资!$C$5</definedName>
    <definedName name="Mark_股权投资_部分股权计算估值_评估值" localSheetId="66">股权投资!#REF!</definedName>
    <definedName name="Mark_股权投资_成本法结果" localSheetId="66">股权投资!#REF!</definedName>
    <definedName name="Mark_股权投资_成立日期" localSheetId="66">股权投资!#REF!</definedName>
    <definedName name="Mark_股权投资_定价方法" localSheetId="66">股权投资!#REF!</definedName>
    <definedName name="Mark_股权投资_法定代表人" localSheetId="66">股权投资!#REF!</definedName>
    <definedName name="Mark_股权投资_分红2016年" localSheetId="66">股权投资!#REF!</definedName>
    <definedName name="Mark_股权投资_分红2017年" localSheetId="66">股权投资!#REF!</definedName>
    <definedName name="Mark_股权投资_分红2018年" localSheetId="66">股权投资!#REF!</definedName>
    <definedName name="Mark_股权投资_分红2019年" localSheetId="66">股权投资!#REF!</definedName>
    <definedName name="Mark_股权投资_分红2020年" localSheetId="66">股权投资!#REF!</definedName>
    <definedName name="Mark_股权投资_工作底稿" localSheetId="66">股权投资!#REF!</definedName>
    <definedName name="Mark_股权投资_归母净利润" localSheetId="66">股权投资!#REF!</definedName>
    <definedName name="Mark_股权投资_归母净资产" localSheetId="66">股权投资!#REF!</definedName>
    <definedName name="Mark_股权投资_合计" localSheetId="66">股权投资!$A$28</definedName>
    <definedName name="Mark_股权投资_合同约定权益享有方式" localSheetId="66">股权投资!#REF!</definedName>
    <definedName name="Mark_股权投资_核查程序" localSheetId="66">股权投资!#REF!</definedName>
    <definedName name="Mark_股权投资_基准日收盘价" localSheetId="66">股权投资!#REF!</definedName>
    <definedName name="Mark_股权投资_经营范围" localSheetId="66">股权投资!#REF!</definedName>
    <definedName name="Mark_股权投资_经营状况" localSheetId="66">股权投资!$I$5</definedName>
    <definedName name="Mark_股权投资_历史股权交易情况" localSheetId="66">股权投资!#REF!</definedName>
    <definedName name="Mark_股权投资_利润总额" localSheetId="66">股权投资!#REF!</definedName>
    <definedName name="Mark_股权投资_评估价值" localSheetId="66">股权投资!$X$5</definedName>
    <definedName name="Mark_股权投资_评估人员" localSheetId="66">股权投资!#REF!</definedName>
    <definedName name="Mark_股权投资_其他方法结果" localSheetId="66">股权投资!#REF!</definedName>
    <definedName name="Mark_股权投资_企业编号" localSheetId="66">股权投资!$B$5</definedName>
    <definedName name="Mark_股权投资_企业类型" localSheetId="66">股权投资!#REF!</definedName>
    <definedName name="Mark_股权投资_认缴持股比例" localSheetId="66">股权投资!$N$6</definedName>
    <definedName name="Mark_股权投资_审计调整_减值准备" localSheetId="66">股权投资!$T$6</definedName>
    <definedName name="Mark_股权投资_审计调整_账面原值" localSheetId="66">股权投资!$S$6</definedName>
    <definedName name="Mark_股权投资_审计前账面值_减值准备" localSheetId="66">股权投资!$Q$6</definedName>
    <definedName name="Mark_股权投资_审计前账面值_账面净值" localSheetId="66">股权投资!$R$6</definedName>
    <definedName name="Mark_股权投资_审计前账面值_账面原值" localSheetId="66">股权投资!$P$6</definedName>
    <definedName name="Mark_股权投资_实缴持股比例" localSheetId="66">股权投资!$O$6</definedName>
    <definedName name="Mark_股权投资_实缴资本元" localSheetId="66">股权投资!$K$6</definedName>
    <definedName name="Mark_股权投资_市场法结果" localSheetId="66">股权投资!#REF!</definedName>
    <definedName name="Mark_股权投资_是否上市公司" localSheetId="66">股权投资!#REF!</definedName>
    <definedName name="Mark_股权投资_是否预期处置或期后已处置" localSheetId="66">股权投资!#REF!</definedName>
    <definedName name="Mark_股权投资_是否整体评估" localSheetId="66">股权投资!#REF!</definedName>
    <definedName name="Mark_股权投资_收益法结果" localSheetId="66">股权投资!#REF!</definedName>
    <definedName name="Mark_股权投资_所属区域" localSheetId="66">股权投资!$E$5</definedName>
    <definedName name="Mark_股权投资_所属申万行业分类" localSheetId="66">股权投资!#REF!</definedName>
    <definedName name="Mark_股权投资_特殊处理" localSheetId="66">股权投资!#REF!</definedName>
    <definedName name="Mark_股权投资_特殊权利条款" localSheetId="66">股权投资!#REF!</definedName>
    <definedName name="Mark_股权投资_统一社会信用代码" localSheetId="66">股权投资!#REF!</definedName>
    <definedName name="Mark_股权投资_投资成本" localSheetId="66">股权投资!$H$5</definedName>
    <definedName name="Mark_股权投资_投资类型" localSheetId="66">股权投资!$D$5</definedName>
    <definedName name="Mark_股权投资_投资日期" localSheetId="66">股权投资!$F$5</definedName>
    <definedName name="Mark_股权投资_协议投资期限" localSheetId="66">股权投资!$G$5</definedName>
    <definedName name="Mark_股权投资_序号" localSheetId="66">股权投资!$A$5</definedName>
    <definedName name="Mark_股权投资_选取结论" localSheetId="66">股权投资!#REF!</definedName>
    <definedName name="Mark_股权投资_以认缴持股比例计算的估值" localSheetId="66">股权投资!#REF!</definedName>
    <definedName name="Mark_股权投资_以实缴持股比例计算的估值" localSheetId="66">股权投资!#REF!</definedName>
    <definedName name="Mark_股权投资_营业收入" localSheetId="66">股权投资!#REF!</definedName>
    <definedName name="Mark_股权投资_预期处置或已处置回收金额" localSheetId="66">股权投资!#REF!</definedName>
    <definedName name="Mark_股权投资_预期或已处置情况介绍" localSheetId="66">股权投资!#REF!</definedName>
    <definedName name="Mark_股权投资_增值率" localSheetId="66">股权投资!$Y$5</definedName>
    <definedName name="Mark_股权投资_长期股权投资评估明细表" localSheetId="66">股权投资!$A$2</definedName>
    <definedName name="Mark_股权投资_账面价值_减值准备" localSheetId="66">股权投资!$V$6</definedName>
    <definedName name="Mark_股权投资_账面价值_账面净值" localSheetId="66">股权投资!$W$6</definedName>
    <definedName name="Mark_股权投资_账面价值_账面原值" localSheetId="66">股权投资!$U$6</definedName>
    <definedName name="Mark_股权投资_注册地址" localSheetId="66">股权投资!#REF!</definedName>
    <definedName name="Mark_股权投资_注册资本元" localSheetId="66">股权投资!$J$6</definedName>
    <definedName name="Mark_股权投资_总负债" localSheetId="66">股权投资!#REF!</definedName>
    <definedName name="Mark_股权投资_总资产" localSheetId="66">股权投资!#REF!</definedName>
    <definedName name="Mark_股权投资_最后一行" localSheetId="66">股权投资!$A$30</definedName>
    <definedName name="Mark_固定资产清理_备注" localSheetId="93">固定资产清理!$J$5</definedName>
    <definedName name="Mark_固定资产清理_被评估企业" localSheetId="93">固定资产清理!$A$4</definedName>
    <definedName name="Mark_固定资产清理_被评估企业填表人" localSheetId="93">固定资产清理!$A$28</definedName>
    <definedName name="Mark_固定资产清理_待处理资产名称" localSheetId="93">固定资产清理!$B$5</definedName>
    <definedName name="Mark_固定资产清理_发生日期" localSheetId="93">固定资产清理!$C$5</definedName>
    <definedName name="Mark_固定资产清理_工作底稿" localSheetId="93">固定资产清理!#REF!</definedName>
    <definedName name="Mark_固定资产清理_固定资产清理评估明细表" localSheetId="93">固定资产清理!$A$2</definedName>
    <definedName name="Mark_固定资产清理_合计" localSheetId="93">固定资产清理!$A$27</definedName>
    <definedName name="Mark_固定资产清理_评估基准日" localSheetId="93">固定资产清理!$A$3</definedName>
    <definedName name="Mark_固定资产清理_评估价值" localSheetId="93">固定资产清理!$G$5</definedName>
    <definedName name="Mark_固定资产清理_评估人员" localSheetId="93">固定资产清理!#REF!</definedName>
    <definedName name="Mark_固定资产清理_人民币万元" localSheetId="93">固定资产清理!$J$4</definedName>
    <definedName name="Mark_固定资产清理_审计调整" localSheetId="93">固定资产清理!$E$5</definedName>
    <definedName name="Mark_固定资产清理_审计前账面值" localSheetId="93">固定资产清理!$D$5</definedName>
    <definedName name="Mark_固定资产清理_填表日期" localSheetId="93">固定资产清理!$A$29</definedName>
    <definedName name="Mark_固定资产清理_序号" localSheetId="93">固定资产清理!$A$5</definedName>
    <definedName name="Mark_固定资产清理_增减值" localSheetId="93">固定资产清理!$H$5</definedName>
    <definedName name="Mark_固定资产清理_增值率" localSheetId="93">固定资产清理!$I$5</definedName>
    <definedName name="Mark_固定资产清理_账面价值" localSheetId="93">固定资产清理!$F$5</definedName>
    <definedName name="Mark_管道沟槽_备注" localSheetId="84">管道沟槽!$Y$5</definedName>
    <definedName name="Mark_管道沟槽_材质" localSheetId="84">管道沟槽!$G$5</definedName>
    <definedName name="Mark_管道沟槽_漕深" localSheetId="84">管道沟槽!$E$5</definedName>
    <definedName name="Mark_管道沟槽_工作底稿" localSheetId="84">管道沟槽!#REF!</definedName>
    <definedName name="Mark_管道沟槽_沟宽沟厚" localSheetId="84">管道沟槽!$F$5</definedName>
    <definedName name="Mark_管道沟槽_构筑物及其他辅助设施评估明细表" localSheetId="84">管道沟槽!$A$2</definedName>
    <definedName name="Mark_管道沟槽_合计" localSheetId="84">管道沟槽!$A$27</definedName>
    <definedName name="Mark_管道沟槽_建成年月" localSheetId="84">管道沟槽!$I$5</definedName>
    <definedName name="Mark_管道沟槽_绝缘方式" localSheetId="84">管道沟槽!$H$5</definedName>
    <definedName name="Mark_管道沟槽_名称" localSheetId="84">管道沟槽!$B$5</definedName>
    <definedName name="Mark_管道沟槽_评估价值" localSheetId="84">管道沟槽!$U$5</definedName>
    <definedName name="Mark_管道沟槽_评估价值_成新率" localSheetId="84">管道沟槽!$V$6</definedName>
    <definedName name="Mark_管道沟槽_评估价值_净值" localSheetId="84">管道沟槽!$W$6</definedName>
    <definedName name="Mark_管道沟槽_评估价值_原值" localSheetId="84">管道沟槽!$U$6</definedName>
    <definedName name="Mark_管道沟槽_评估人员" localSheetId="84">管道沟槽!#REF!</definedName>
    <definedName name="Mark_管道沟槽_审计调整" localSheetId="84">管道沟槽!$N$5</definedName>
    <definedName name="Mark_管道沟槽_审计调整_计提减值准备金额" localSheetId="84">管道沟槽!$P$6</definedName>
    <definedName name="Mark_管道沟槽_审计调整_净值" localSheetId="84">管道沟槽!$O$6</definedName>
    <definedName name="Mark_管道沟槽_审计调整_原值" localSheetId="84">管道沟槽!$N$6</definedName>
    <definedName name="Mark_管道沟槽_审计前账面值" localSheetId="84">管道沟槽!$J$5</definedName>
    <definedName name="Mark_管道沟槽_审计前账面值_计提减值准备金额" localSheetId="84">管道沟槽!$L$6</definedName>
    <definedName name="Mark_管道沟槽_审计前账面值_净额" localSheetId="84">管道沟槽!$M$6</definedName>
    <definedName name="Mark_管道沟槽_审计前账面值_净值" localSheetId="84">管道沟槽!$K$6</definedName>
    <definedName name="Mark_管道沟槽_审计前账面值_原值" localSheetId="84">管道沟槽!$J$6</definedName>
    <definedName name="Mark_管道沟槽_使用单位" localSheetId="84">管道沟槽!$C$5</definedName>
    <definedName name="Mark_管道沟槽_序号" localSheetId="84">管道沟槽!$A$5</definedName>
    <definedName name="Mark_管道沟槽_增值率" localSheetId="84">管道沟槽!$X$5</definedName>
    <definedName name="Mark_管道沟槽_长度" localSheetId="84">管道沟槽!$D$5</definedName>
    <definedName name="Mark_管道沟槽_账面价值" localSheetId="84">管道沟槽!$Q$5</definedName>
    <definedName name="Mark_管道沟槽_账面价值_计提减值准备金额" localSheetId="84">管道沟槽!$S$6</definedName>
    <definedName name="Mark_管道沟槽_账面价值_净值" localSheetId="84">管道沟槽!$R$6</definedName>
    <definedName name="Mark_管道沟槽_账面价值_原值" localSheetId="84">管道沟槽!$Q$6</definedName>
    <definedName name="Mark_管道沟槽_账面价值_账面价值" localSheetId="84">管道沟槽!$T$6</definedName>
    <definedName name="Mark_管道沟槽_最后一行" localSheetId="84">管道沟槽!$A$29</definedName>
    <definedName name="Mark_合同负债_备注" localSheetId="117">合同负债!$K$5</definedName>
    <definedName name="Mark_合同负债_本位币金额" localSheetId="117">合同负债!$E$6</definedName>
    <definedName name="Mark_合同负债_币种" localSheetId="117">合同负债!$G$6</definedName>
    <definedName name="Mark_合同负债_差异原因特殊作价原因" localSheetId="117">合同负债!#REF!</definedName>
    <definedName name="Mark_合同负债_发生日期" localSheetId="117">合同负债!$C$5</definedName>
    <definedName name="Mark_合同负债_工作底稿" localSheetId="117">合同负债!#REF!</definedName>
    <definedName name="Mark_合同负债_关联方类型" localSheetId="117">合同负债!#REF!</definedName>
    <definedName name="Mark_合同负债_合计" localSheetId="117">合同负债!$A$28</definedName>
    <definedName name="Mark_合同负债_合同负债评估明细表" localSheetId="117">合同负债!$A$2</definedName>
    <definedName name="Mark_合同负债_核查程序" localSheetId="117">合同负债!#REF!</definedName>
    <definedName name="Mark_合同负债_核查后账面值" localSheetId="117">合同负债!#REF!</definedName>
    <definedName name="Mark_合同负债_户名结算对象" localSheetId="117">合同负债!$B$5</definedName>
    <definedName name="Mark_合同负债_勘察与尽调" localSheetId="117">合同负债!#REF!</definedName>
    <definedName name="Mark_合同负债_评估基准日" localSheetId="117">合同负债!$A$3</definedName>
    <definedName name="Mark_合同负债_评估价值" localSheetId="117">合同负债!$J$5</definedName>
    <definedName name="Mark_合同负债_评估人员" localSheetId="117">合同负债!#REF!</definedName>
    <definedName name="Mark_合同负债_前十大供应商" localSheetId="117">合同负债!#REF!</definedName>
    <definedName name="Mark_合同负债_申报账面值" localSheetId="117">合同负债!$E$5</definedName>
    <definedName name="Mark_合同负债_审计调整" localSheetId="117">合同负债!$H$5</definedName>
    <definedName name="Mark_合同负债_外币金额" localSheetId="117">合同负债!$F$6</definedName>
    <definedName name="Mark_合同负债_序号" localSheetId="117">合同负债!$A$5</definedName>
    <definedName name="Mark_合同负债_业务内容" localSheetId="117">合同负债!$D$5</definedName>
    <definedName name="Mark_合同负债_账面价值" localSheetId="117">合同负债!$I$5</definedName>
    <definedName name="Mark_合同负债_最后一行" localSheetId="117">合同负债!$A$30</definedName>
    <definedName name="Mark_合同资产_备注" localSheetId="51">合同资产!$L$5</definedName>
    <definedName name="Mark_合同资产_差异原因" localSheetId="51">合同资产!#REF!</definedName>
    <definedName name="Mark_合同资产_发生日期" localSheetId="51">合同资产!$D$5</definedName>
    <definedName name="Mark_合同资产_个别认定风险损失金额" localSheetId="51">合同资产!#REF!</definedName>
    <definedName name="Mark_合同资产_个别损失认定" localSheetId="51">合同资产!#REF!</definedName>
    <definedName name="Mark_合同资产_工作底稿" localSheetId="51">合同资产!#REF!</definedName>
    <definedName name="Mark_合同资产_关联方坏账损失" localSheetId="51">合同资产!#REF!</definedName>
    <definedName name="Mark_合同资产_关联方类型" localSheetId="51">合同资产!#REF!</definedName>
    <definedName name="Mark_合同资产_合计" localSheetId="51">合同资产!$A$30</definedName>
    <definedName name="Mark_合同资产_合同资产评估明细表" localSheetId="51">合同资产!$A$2</definedName>
    <definedName name="Mark_合同资产_核查程序" localSheetId="51">合同资产!#REF!</definedName>
    <definedName name="Mark_合同资产_核实后账面值" localSheetId="51">合同资产!#REF!</definedName>
    <definedName name="Mark_合同资产_核实后账面值_1至2年金额" localSheetId="51">合同资产!#REF!</definedName>
    <definedName name="Mark_合同资产_核实后账面值_2至3年金额" localSheetId="51">合同资产!#REF!</definedName>
    <definedName name="Mark_合同资产_核实后账面值_3至4年金额" localSheetId="51">合同资产!#REF!</definedName>
    <definedName name="Mark_合同资产_核实后账面值_4至5年金额" localSheetId="51">合同资产!#REF!</definedName>
    <definedName name="Mark_合同资产_核实后账面值_5年以上金额" localSheetId="51">合同资产!#REF!</definedName>
    <definedName name="Mark_合同资产_核实后账面值1年以内金额" localSheetId="51">合同资产!#REF!</definedName>
    <definedName name="Mark_合同资产_核实后账面值合计" localSheetId="51">合同资产!#REF!</definedName>
    <definedName name="Mark_合同资产_计算过程" localSheetId="51">合同资产!#REF!</definedName>
    <definedName name="Mark_合同资产_减坏账准备评估风险损失" localSheetId="51">合同资产!$A$31</definedName>
    <definedName name="Mark_合同资产_净额" localSheetId="51">合同资产!$A$32</definedName>
    <definedName name="Mark_合同资产_勘察与尽调" localSheetId="51">合同资产!#REF!</definedName>
    <definedName name="Mark_合同资产_评定估算" localSheetId="51">合同资产!#REF!</definedName>
    <definedName name="Mark_合同资产_评估方法" localSheetId="51">合同资产!#REF!</definedName>
    <definedName name="Mark_合同资产_评估基准日" localSheetId="51">合同资产!$A$3</definedName>
    <definedName name="Mark_合同资产_评估价值" localSheetId="51">合同资产!$J$5</definedName>
    <definedName name="Mark_合同资产_评估人员" localSheetId="51">合同资产!#REF!</definedName>
    <definedName name="Mark_合同资产_前十大供应商" localSheetId="51">合同资产!#REF!</definedName>
    <definedName name="Mark_合同资产_欠款单位名称结算对象" localSheetId="51">合同资产!$B$5</definedName>
    <definedName name="Mark_合同资产_申报账面值" localSheetId="51">合同资产!$E$5</definedName>
    <definedName name="Mark_合同资产_申报账面值本位币金额" localSheetId="51">合同资产!$E$7</definedName>
    <definedName name="Mark_合同资产_申报账面值币种" localSheetId="51">合同资产!$G$7</definedName>
    <definedName name="Mark_合同资产_申报账面值外币金额" localSheetId="51">合同资产!$F$7</definedName>
    <definedName name="Mark_合同资产_审计调整" localSheetId="51">合同资产!$H$5</definedName>
    <definedName name="Mark_合同资产_损失金额" localSheetId="51">合同资产!#REF!</definedName>
    <definedName name="Mark_合同资产_序号" localSheetId="51">合同资产!$A$5</definedName>
    <definedName name="Mark_合同资产_业务内容" localSheetId="51">合同资产!$C$5</definedName>
    <definedName name="Mark_合同资产_预计不可回收项目" localSheetId="51">合同资产!#REF!</definedName>
    <definedName name="Mark_合同资产_原因" localSheetId="51">合同资产!#REF!</definedName>
    <definedName name="Mark_合同资产_增值率" localSheetId="51">合同资产!$K$5</definedName>
    <definedName name="Mark_合同资产_账龄分析表" localSheetId="51">合同资产!#REF!</definedName>
    <definedName name="Mark_合同资产_账龄分析表_4至5年金额" localSheetId="51">合同资产!#REF!</definedName>
    <definedName name="Mark_合同资产_账龄分析表_5年以上金额" localSheetId="51">合同资产!#REF!</definedName>
    <definedName name="Mark_合同资产_账龄分析表1到2年金额" localSheetId="51">合同资产!#REF!</definedName>
    <definedName name="Mark_合同资产_账龄分析表1年以内金额" localSheetId="51">合同资产!#REF!</definedName>
    <definedName name="Mark_合同资产_账龄分析表2至3年金额" localSheetId="51">合同资产!#REF!</definedName>
    <definedName name="Mark_合同资产_账龄分析表3至4年金额" localSheetId="51">合同资产!#REF!</definedName>
    <definedName name="Mark_合同资产_账龄总数与申报账面值差异" localSheetId="51">合同资产!#REF!</definedName>
    <definedName name="Mark_合同资产_账面价值" localSheetId="51">合同资产!$I$5</definedName>
    <definedName name="Mark_合同资产_最后一行" localSheetId="51">合同资产!$A$34</definedName>
    <definedName name="Mark_机器设备_安装费" localSheetId="89">机器设备!#REF!</definedName>
    <definedName name="Mark_机器设备_安装费_安装费率" localSheetId="89">机器设备!#REF!</definedName>
    <definedName name="Mark_机器设备_安装费_金额" localSheetId="89">机器设备!#REF!</definedName>
    <definedName name="Mark_机器设备_报废设备评估_残值" localSheetId="89">机器设备!#REF!</definedName>
    <definedName name="Mark_机器设备_报废设备评估_残值率" localSheetId="89">机器设备!#REF!</definedName>
    <definedName name="Mark_机器设备_报废设备评估_拆除费用" localSheetId="89">机器设备!#REF!</definedName>
    <definedName name="Mark_机器设备_报废设备评估_可变现价格" localSheetId="89">机器设备!#REF!</definedName>
    <definedName name="Mark_机器设备_报废设备评估_可变现价格_不含税市场价格" localSheetId="89">机器设备!#REF!</definedName>
    <definedName name="Mark_机器设备_报废设备评估_可变现价格_可回收金属种类" localSheetId="89">机器设备!#REF!</definedName>
    <definedName name="Mark_机器设备_报废设备评估_可变现价格_可回收金属重量吨" localSheetId="89">机器设备!#REF!</definedName>
    <definedName name="Mark_机器设备_报废设备评估_评估值" localSheetId="89">机器设备!#REF!</definedName>
    <definedName name="Mark_机器设备_备注" localSheetId="89">机器设备!#REF!</definedName>
    <definedName name="Mark_机器设备_本项目设计能力" localSheetId="89">机器设备!#REF!</definedName>
    <definedName name="Mark_机器设备_财务固定资产分类三级" localSheetId="89">机器设备!$D$2</definedName>
    <definedName name="Mark_机器设备_参考项目生产能力" localSheetId="89">机器设备!#REF!</definedName>
    <definedName name="Mark_机器设备_参照项目设备决算金额_不含税" localSheetId="89">机器设备!#REF!</definedName>
    <definedName name="Mark_机器设备_产品类别" localSheetId="89">机器设备!#REF!</definedName>
    <definedName name="Mark_机器设备_成新率测算" localSheetId="89">机器设备!#REF!</definedName>
    <definedName name="Mark_机器设备_成新率测算_成新率" localSheetId="89">机器设备!#REF!</definedName>
    <definedName name="Mark_机器设备_成新率测算_经济年限" localSheetId="89">机器设备!#REF!</definedName>
    <definedName name="Mark_机器设备_成新率测算_尚可使用年限" localSheetId="89">机器设备!#REF!</definedName>
    <definedName name="Mark_机器设备_成新率测算_已使用年限" localSheetId="89">机器设备!#REF!</definedName>
    <definedName name="Mark_机器设备_单项报废设备评估" localSheetId="89">机器设备!#REF!</definedName>
    <definedName name="Mark_机器设备_典型参照设备_规格型号" localSheetId="89">机器设备!#REF!</definedName>
    <definedName name="Mark_机器设备_典型参照设备_设备名称" localSheetId="89">机器设备!#REF!</definedName>
    <definedName name="Mark_机器设备_典型参照设备_生产厂家" localSheetId="89">机器设备!#REF!</definedName>
    <definedName name="Mark_机器设备_典型参照设备_询价价格_含税" localSheetId="89">机器设备!#REF!</definedName>
    <definedName name="Mark_机器设备_调整系数" localSheetId="89">机器设备!#REF!</definedName>
    <definedName name="Mark_机器设备_放置地点街道号" localSheetId="89">机器设备!#REF!</definedName>
    <definedName name="Mark_机器设备_工作底稿" localSheetId="89">机器设备!#REF!</definedName>
    <definedName name="Mark_机器设备_功能性贬值系数" localSheetId="89">机器设备!#REF!</definedName>
    <definedName name="Mark_机器设备_功能修正幅度" localSheetId="89">机器设备!#REF!</definedName>
    <definedName name="Mark_机器设备_功能影响因素分析" localSheetId="89">机器设备!#REF!</definedName>
    <definedName name="Mark_机器设备_购置价格含税" localSheetId="89">机器设备!#REF!</definedName>
    <definedName name="Mark_机器设备_购置日期" localSheetId="89">机器设备!$L$2</definedName>
    <definedName name="Mark_机器设备_规格型号" localSheetId="89">机器设备!$F$2</definedName>
    <definedName name="Mark_机器设备_规模指数" localSheetId="89">机器设备!#REF!</definedName>
    <definedName name="Mark_机器设备_国内运杂费含税" localSheetId="89">机器设备!#REF!</definedName>
    <definedName name="Mark_机器设备_国内运杂费含税_国内运杂费率" localSheetId="89">机器设备!#REF!</definedName>
    <definedName name="Mark_机器设备_国内运杂费含税_金额" localSheetId="89">机器设备!#REF!</definedName>
    <definedName name="Mark_机器设备_合计" localSheetId="89">机器设备!#REF!</definedName>
    <definedName name="Mark_机器设备_核查程序" localSheetId="89">机器设备!#REF!</definedName>
    <definedName name="Mark_机器设备_核验操作" localSheetId="89">机器设备!#REF!</definedName>
    <definedName name="Mark_机器设备_会计折旧年限" localSheetId="89">机器设备!$N$2</definedName>
    <definedName name="Mark_机器设备_基础费" localSheetId="89">机器设备!#REF!</definedName>
    <definedName name="Mark_机器设备_基础费_基础费率" localSheetId="89">机器设备!#REF!</definedName>
    <definedName name="Mark_机器设备_基础费_金额" localSheetId="89">机器设备!#REF!</definedName>
    <definedName name="Mark_机器设备_计量单位" localSheetId="89">机器设备!$H$2</definedName>
    <definedName name="Mark_机器设备_加工精度修正幅度" localSheetId="89">机器设备!#REF!</definedName>
    <definedName name="Mark_机器设备_加工精度影响因素分析" localSheetId="89">机器设备!#REF!</definedName>
    <definedName name="Mark_机器设备_进口设备购置价" localSheetId="89">机器设备!#REF!</definedName>
    <definedName name="Mark_机器设备_进口设备购置价_到岸人民币货价CIF" localSheetId="89">机器设备!#REF!</definedName>
    <definedName name="Mark_机器设备_进口设备购置价_到岸人民币货价CIF_金额" comment="Mark_机器设备_进口设备购置价_到岸人民币货价CIF_金额" localSheetId="89">机器设备!#REF!</definedName>
    <definedName name="Mark_机器设备_进口设备购置价_到岸外币货价CIF" localSheetId="89">机器设备!#REF!</definedName>
    <definedName name="Mark_机器设备_进口设备购置价_兑人民币汇率" localSheetId="89">机器设备!#REF!</definedName>
    <definedName name="Mark_机器设备_进口设备购置价_关税" localSheetId="89">机器设备!#REF!</definedName>
    <definedName name="Mark_机器设备_进口设备购置价_关税_税额" localSheetId="89">机器设备!#REF!</definedName>
    <definedName name="Mark_机器设备_进口设备购置价_关税_税率" comment="Mark_机器设备_进口设备购置价_关税_税率" localSheetId="89">机器设备!#REF!</definedName>
    <definedName name="Mark_机器设备_进口设备购置价_国外海运费" localSheetId="89">机器设备!#REF!</definedName>
    <definedName name="Mark_机器设备_进口设备购置价_国外海运费_海运费率" localSheetId="89">机器设备!#REF!</definedName>
    <definedName name="Mark_机器设备_进口设备购置价_国外海运费_金额" localSheetId="89">机器设备!#REF!</definedName>
    <definedName name="Mark_机器设备_进口设备购置价_国外运输保险费" localSheetId="89">机器设备!#REF!</definedName>
    <definedName name="Mark_机器设备_进口设备购置价_进口设备购置价" localSheetId="89">机器设备!#REF!</definedName>
    <definedName name="Mark_机器设备_进口设备购置价_离岸外币货价FOB" localSheetId="89">机器设备!#REF!</definedName>
    <definedName name="Mark_机器设备_进口设备购置价_商检费" localSheetId="89">机器设备!#REF!</definedName>
    <definedName name="Mark_机器设备_进口设备购置价_外贸手续费" localSheetId="89">机器设备!#REF!</definedName>
    <definedName name="Mark_机器设备_进口设备购置价_消费税" localSheetId="89">机器设备!#REF!</definedName>
    <definedName name="Mark_机器设备_进口设备购置价_消费税_税额" localSheetId="89">机器设备!#REF!</definedName>
    <definedName name="Mark_机器设备_进口设备购置价_消费税_税率" comment="Mark_机器设备_进口设备购置价_消费税_税率" localSheetId="89">机器设备!#REF!</definedName>
    <definedName name="Mark_机器设备_进口设备购置价_银行财务费" localSheetId="89">机器设备!#REF!</definedName>
    <definedName name="Mark_机器设备_进口设备购置价_增值税" localSheetId="89">机器设备!#REF!</definedName>
    <definedName name="Mark_机器设备_净值增值率" localSheetId="89">机器设备!#REF!</definedName>
    <definedName name="Mark_机器设备_可抵扣增值税额" localSheetId="89">机器设备!#REF!</definedName>
    <definedName name="Mark_机器设备_可靠性质量性差异修正幅度" localSheetId="89">机器设备!#REF!</definedName>
    <definedName name="Mark_机器设备_可靠性质量性差异影响因素分析" localSheetId="89">机器设备!#REF!</definedName>
    <definedName name="Mark_机器设备_评定估算" localSheetId="89">机器设备!#REF!</definedName>
    <definedName name="Mark_机器设备_评估方法" localSheetId="89">机器设备!#REF!</definedName>
    <definedName name="Mark_机器设备_评估价值" localSheetId="89">机器设备!#REF!</definedName>
    <definedName name="Mark_机器设备_评估价值_成新率" localSheetId="89">机器设备!#REF!</definedName>
    <definedName name="Mark_机器设备_评估价值_净值" localSheetId="89">机器设备!#REF!</definedName>
    <definedName name="Mark_机器设备_评估价值_原值" localSheetId="89">机器设备!#REF!</definedName>
    <definedName name="Mark_机器设备_评估金额" localSheetId="89">机器设备!#REF!</definedName>
    <definedName name="Mark_机器设备_评估人员" localSheetId="89">机器设备!#REF!</definedName>
    <definedName name="Mark_机器设备_其他费用金额" localSheetId="89">机器设备!#REF!</definedName>
    <definedName name="Mark_机器设备_其他费用其它费用率" localSheetId="89">机器设备!#REF!</definedName>
    <definedName name="Mark_机器设备_其他因素影响因素分析" localSheetId="89">机器设备!#REF!</definedName>
    <definedName name="Mark_机器设备_企业报废设备评估" localSheetId="89">机器设备!#REF!</definedName>
    <definedName name="Mark_机器设备_企业申报人" localSheetId="89">机器设备!#REF!</definedName>
    <definedName name="Mark_机器设备_启用日期" localSheetId="89">机器设备!$M$2</definedName>
    <definedName name="Mark_机器设备_前期费及其他摊销费用" localSheetId="89">机器设备!#REF!</definedName>
    <definedName name="Mark_机器设备_前期费用" localSheetId="89">机器设备!#REF!</definedName>
    <definedName name="Mark_机器设备_前期费用_前期费用不含税" localSheetId="89">机器设备!#REF!</definedName>
    <definedName name="Mark_机器设备_前期费用_前期费用含税" localSheetId="89">机器设备!#REF!</definedName>
    <definedName name="Mark_机器设备_前期费用_前期费用率不含税" localSheetId="89">机器设备!#REF!</definedName>
    <definedName name="Mark_机器设备_前期费用_前期费用率含税" localSheetId="89">机器设备!#REF!</definedName>
    <definedName name="Mark_机器设备_清查核实" localSheetId="89">机器设备!#REF!</definedName>
    <definedName name="Mark_机器设备_清查核实及评估方法的选择_原始账面价值分析" localSheetId="89">机器设备!#REF!</definedName>
    <definedName name="Mark_机器设备_清查核实及评估方法的选择_原始账面价值分析_安装费" localSheetId="89">机器设备!#REF!</definedName>
    <definedName name="Mark_机器设备_清查核实及评估方法的选择_原始账面价值分析_购置费" localSheetId="89">机器设备!#REF!</definedName>
    <definedName name="Mark_机器设备_清查核实及评估方法的选择_原始账面价值分析_基础费" localSheetId="89">机器设备!#REF!</definedName>
    <definedName name="Mark_机器设备_清查核实及评估方法的选择_原始账面价值分析_历史期新购原始入账" localSheetId="89">机器设备!#REF!</definedName>
    <definedName name="Mark_机器设备_清查核实及评估方法的选择_原始账面价值分析_其他科目账面价值调整" localSheetId="89">机器设备!#REF!</definedName>
    <definedName name="Mark_机器设备_清查核实及评估方法的选择_原始账面价值分析_运杂费" localSheetId="89">机器设备!#REF!</definedName>
    <definedName name="Mark_机器设备_清查核实及评估方法的选择_原始账面价值分析_资金成本" localSheetId="89">机器设备!#REF!</definedName>
    <definedName name="Mark_机器设备_清查受限" localSheetId="89">机器设备!#REF!</definedName>
    <definedName name="Mark_机器设备_全新启用日期" localSheetId="89">机器设备!#REF!</definedName>
    <definedName name="Mark_机器设备_设备编号" localSheetId="89">机器设备!$B$2</definedName>
    <definedName name="Mark_机器设备_设备价格类比调整_以估价对象为100" localSheetId="89">机器设备!#REF!</definedName>
    <definedName name="Mark_机器设备_设备勘察分类" localSheetId="89">机器设备!#REF!</definedName>
    <definedName name="Mark_机器设备_设备来源" localSheetId="89">机器设备!$J$2</definedName>
    <definedName name="Mark_机器设备_设备类型" localSheetId="89">机器设备!#REF!</definedName>
    <definedName name="Mark_机器设备_设备名称" localSheetId="89">机器设备!$E$2</definedName>
    <definedName name="Mark_机器设备_申报账面值" localSheetId="89">机器设备!#REF!</definedName>
    <definedName name="Mark_机器设备_申报账面值_减值准备" localSheetId="89">机器设备!$Q$2</definedName>
    <definedName name="Mark_机器设备_申报账面值_净值" localSheetId="89">机器设备!$P$2</definedName>
    <definedName name="Mark_机器设备_申报账面值_原值" localSheetId="89">机器设备!$O$2</definedName>
    <definedName name="Mark_机器设备_申报账面值_账面价值" localSheetId="89">机器设备!$R$2</definedName>
    <definedName name="Mark_机器设备_审计调整" localSheetId="89">机器设备!#REF!</definedName>
    <definedName name="Mark_机器设备_审计调整_计提减值准备金额" localSheetId="89">机器设备!$V$2</definedName>
    <definedName name="Mark_机器设备_审计调整_净值" localSheetId="89">机器设备!$U$2</definedName>
    <definedName name="Mark_机器设备_审计调整_原值" localSheetId="89">机器设备!$T$2</definedName>
    <definedName name="Mark_机器设备_生产厂家" localSheetId="89">机器设备!$G$2</definedName>
    <definedName name="Mark_机器设备_生产规模指数调整法" localSheetId="89">机器设备!#REF!</definedName>
    <definedName name="Mark_机器设备_生产规模指数调整法_调整系数" localSheetId="89">机器设备!#REF!</definedName>
    <definedName name="Mark_机器设备_使用单位" localSheetId="89">机器设备!$C$2</definedName>
    <definedName name="Mark_机器设备_市场法" localSheetId="89">机器设备!#REF!</definedName>
    <definedName name="Mark_机器设备_是否含税" localSheetId="89">机器设备!#REF!</definedName>
    <definedName name="Mark_机器设备_数量" localSheetId="89">机器设备!$I$2</definedName>
    <definedName name="Mark_机器设备_特别事项" localSheetId="89">机器设备!#REF!</definedName>
    <definedName name="Mark_机器设备_完成底稿" localSheetId="89">机器设备!#REF!</definedName>
    <definedName name="Mark_机器设备_修正幅度" localSheetId="89">机器设备!#REF!</definedName>
    <definedName name="Mark_机器设备_序号" localSheetId="89">机器设备!#REF!</definedName>
    <definedName name="Mark_机器设备_隐藏行ID" localSheetId="89">机器设备!#REF!</definedName>
    <definedName name="Mark_机器设备_影响因素分析" localSheetId="89">机器设备!#REF!</definedName>
    <definedName name="Mark_机器设备_原值增值率" localSheetId="89">机器设备!#REF!</definedName>
    <definedName name="Mark_机器设备_增值税" localSheetId="89">机器设备!#REF!</definedName>
    <definedName name="Mark_机器设备_账面价值" localSheetId="89">机器设备!#REF!</definedName>
    <definedName name="Mark_机器设备_账面价值_计提减值准备金额" localSheetId="89">机器设备!#REF!</definedName>
    <definedName name="Mark_机器设备_账面价值_净值" localSheetId="89">机器设备!#REF!</definedName>
    <definedName name="Mark_机器设备_账面价值_原值" localSheetId="89">机器设备!#REF!</definedName>
    <definedName name="Mark_机器设备_账面价值_账面价值" localSheetId="89">机器设备!#REF!</definedName>
    <definedName name="Mark_机器设备_指数调整测算值" localSheetId="89">机器设备!#REF!</definedName>
    <definedName name="Mark_机器设备_重置全价" localSheetId="89">机器设备!#REF!</definedName>
    <definedName name="Mark_机器设备_重置全价测算" localSheetId="89">机器设备!#REF!</definedName>
    <definedName name="Mark_机器设备_装置性材料费及领用工程材料器具" localSheetId="89">机器设备!#REF!</definedName>
    <definedName name="Mark_机器设备_装置性材料费及领用工程材料器具费金额" localSheetId="89">机器设备!#REF!</definedName>
    <definedName name="Mark_机器设备_装置性材料率" localSheetId="89">机器设备!#REF!</definedName>
    <definedName name="Mark_机器设备_资产申报" localSheetId="89">机器设备!#REF!</definedName>
    <definedName name="Mark_机器设备_资产状况" localSheetId="89">机器设备!$K$2</definedName>
    <definedName name="Mark_机器设备_资金成本" localSheetId="89">机器设备!#REF!</definedName>
    <definedName name="Mark_机器设备_资金成本_建设期" localSheetId="89">机器设备!#REF!</definedName>
    <definedName name="Mark_机器设备_资金成本_金额" localSheetId="89">机器设备!#REF!</definedName>
    <definedName name="Mark_机器设备_资金成本_利率" localSheetId="89">机器设备!#REF!</definedName>
    <definedName name="Mark_机器设备_组件配置差异修正幅度" localSheetId="89">机器设备!#REF!</definedName>
    <definedName name="Mark_机器设备_组件配置差异影响因素分析" localSheetId="89">机器设备!#REF!</definedName>
    <definedName name="Mark_机器设备_组其他因素修正幅度" localSheetId="89">机器设备!#REF!</definedName>
    <definedName name="Mark_机器设备_最后一行" localSheetId="89">机器设备!#REF!</definedName>
    <definedName name="Mark_交易性—股票_2T" localSheetId="17">交易性—股票!#REF!</definedName>
    <definedName name="Mark_交易性—股票_AAP" localSheetId="17">交易性—股票!#REF!</definedName>
    <definedName name="Mark_交易性—股票_d" localSheetId="17">交易性—股票!#REF!</definedName>
    <definedName name="Mark_交易性—股票_exp" localSheetId="17">交易性—股票!#REF!</definedName>
    <definedName name="Mark_交易性—股票_exp2" localSheetId="17">交易性—股票!#REF!</definedName>
    <definedName name="Mark_交易性—股票_Nx1" localSheetId="17">交易性—股票!#REF!</definedName>
    <definedName name="Mark_交易性—股票_Nx2" localSheetId="17">交易性—股票!#REF!</definedName>
    <definedName name="Mark_交易性—股票_v2" localSheetId="17">交易性—股票!#REF!</definedName>
    <definedName name="Mark_交易性—股票_备注" localSheetId="17">交易性—股票!$K$5</definedName>
    <definedName name="Mark_交易性—股票_差异原因" localSheetId="17">交易性—股票!#REF!</definedName>
    <definedName name="Mark_交易性—股票_持股数量" localSheetId="17">交易性—股票!$E$5</definedName>
    <definedName name="Mark_交易性—股票_工作底稿" localSheetId="17">交易性—股票!#REF!</definedName>
    <definedName name="Mark_交易性—股票_股利收益率" localSheetId="17">交易性—股票!#REF!</definedName>
    <definedName name="Mark_交易性—股票_股票代码" localSheetId="17">交易性—股票!$B$5</definedName>
    <definedName name="Mark_交易性—股票_股票名称" localSheetId="17">交易性—股票!$C$5</definedName>
    <definedName name="Mark_交易性—股票_股票收益率的年化标准差" localSheetId="17">交易性—股票!#REF!</definedName>
    <definedName name="Mark_交易性—股票_合计" localSheetId="17">交易性—股票!$A$27</definedName>
    <definedName name="Mark_交易性—股票_核查程序" localSheetId="17">交易性—股票!#REF!</definedName>
    <definedName name="Mark_交易性—股票_核查后账面值" localSheetId="17">交易性—股票!#REF!</definedName>
    <definedName name="Mark_交易性—股票_核实后数量" localSheetId="17">交易性—股票!#REF!</definedName>
    <definedName name="Mark_交易性—股票_基准日" localSheetId="17">交易性—股票!#REF!</definedName>
    <definedName name="Mark_交易性—股票_交易性金融资产—股票投资评估明细表" localSheetId="17">交易性—股票!$A$2</definedName>
    <definedName name="Mark_交易性—股票_解禁日" localSheetId="17">交易性—股票!#REF!</definedName>
    <definedName name="Mark_交易性—股票_勘察与尽调" localSheetId="17">交易性—股票!#REF!</definedName>
    <definedName name="Mark_交易性—股票_流通股收盘价" localSheetId="17">交易性—股票!#REF!</definedName>
    <definedName name="Mark_交易性—股票_流通受限测算单价" localSheetId="17">交易性—股票!#REF!</definedName>
    <definedName name="Mark_交易性—股票_评估价值" localSheetId="17">交易性—股票!$I$5</definedName>
    <definedName name="Mark_交易性—股票_评估人员" localSheetId="17">交易性—股票!#REF!</definedName>
    <definedName name="Mark_交易性—股票_审计调整" localSheetId="17">交易性—股票!$G$5</definedName>
    <definedName name="Mark_交易性—股票_审计前账面值" localSheetId="17">交易性—股票!$F$5</definedName>
    <definedName name="Mark_交易性—股票_首发日收盘价" localSheetId="17">交易性—股票!#REF!</definedName>
    <definedName name="Mark_交易性—股票_受限长度年" localSheetId="17">交易性—股票!#REF!</definedName>
    <definedName name="Mark_交易性—股票_投资日期" localSheetId="17">交易性—股票!$D$5</definedName>
    <definedName name="Mark_交易性—股票_无风险利率" localSheetId="17">交易性—股票!#REF!</definedName>
    <definedName name="Mark_交易性—股票_序号" localSheetId="17">交易性—股票!$A$5</definedName>
    <definedName name="Mark_交易性—股票_选取的评估方法" localSheetId="17">交易性—股票!#REF!</definedName>
    <definedName name="Mark_交易性—股票_增值率" localSheetId="17">交易性—股票!$J$5</definedName>
    <definedName name="Mark_交易性—股票_账面价值" localSheetId="17">交易性—股票!$H$5</definedName>
    <definedName name="Mark_交易性—股票_最后一行" localSheetId="17">交易性—股票!$A$29</definedName>
    <definedName name="Mark_交易性—基金_备注" localSheetId="19">交易性—基金!$K$5</definedName>
    <definedName name="Mark_交易性—基金_差异原因" localSheetId="19">交易性—基金!#REF!</definedName>
    <definedName name="Mark_交易性—基金_持有数量" localSheetId="19">交易性—基金!$E$5</definedName>
    <definedName name="Mark_交易性—基金_工作底稿" localSheetId="19">交易性—基金!#REF!</definedName>
    <definedName name="Mark_交易性—基金_合计" localSheetId="19">交易性—基金!$A$27</definedName>
    <definedName name="Mark_交易性—基金_核查程序" localSheetId="19">交易性—基金!#REF!</definedName>
    <definedName name="Mark_交易性—基金_核查后账面值" localSheetId="19">交易性—基金!#REF!</definedName>
    <definedName name="Mark_交易性—基金_核实后数量" localSheetId="19">交易性—基金!#REF!</definedName>
    <definedName name="Mark_交易性—基金_基金代码" localSheetId="19">交易性—基金!$B$5</definedName>
    <definedName name="Mark_交易性—基金_基金名称" localSheetId="19">交易性—基金!$C$5</definedName>
    <definedName name="Mark_交易性—基金_基准日净值份" localSheetId="19">交易性—基金!#REF!</definedName>
    <definedName name="Mark_交易性—基金_交易性金融资产—基金投资评估明细表" localSheetId="19">交易性—基金!$A$2</definedName>
    <definedName name="Mark_交易性—基金_勘察与尽调" localSheetId="19">交易性—基金!#REF!</definedName>
    <definedName name="Mark_交易性—基金_评估价值" localSheetId="19">交易性—基金!$I$5</definedName>
    <definedName name="Mark_交易性—基金_评估人员" localSheetId="19">交易性—基金!#REF!</definedName>
    <definedName name="Mark_交易性—基金_审计调整" localSheetId="19">交易性—基金!$G$5</definedName>
    <definedName name="Mark_交易性—基金_审计前账面值" localSheetId="19">交易性—基金!$F$5</definedName>
    <definedName name="Mark_交易性—基金_特殊作价评估值" localSheetId="19">交易性—基金!#REF!</definedName>
    <definedName name="Mark_交易性—基金_投资日期" localSheetId="19">交易性—基金!$D$5</definedName>
    <definedName name="Mark_交易性—基金_序号" localSheetId="19">交易性—基金!$A$5</definedName>
    <definedName name="Mark_交易性—基金_选取的评估方法" localSheetId="19">交易性—基金!#REF!</definedName>
    <definedName name="Mark_交易性—基金_增值率" localSheetId="19">交易性—基金!$J$5</definedName>
    <definedName name="Mark_交易性—基金_账面价值" localSheetId="19">交易性—基金!$H$5</definedName>
    <definedName name="Mark_交易性—基金_最后一行" localSheetId="19">交易性—基金!$A$29</definedName>
    <definedName name="Mark_交易性金融负债_备注" localSheetId="112">交易性金融负债!$M$5</definedName>
    <definedName name="Mark_交易性金融负债_差异原因特殊作价原因" localSheetId="112">交易性金融负债!#REF!</definedName>
    <definedName name="Mark_交易性金融负债_到期日" localSheetId="112">交易性金融负债!$F$5</definedName>
    <definedName name="Mark_交易性金融负债_发行日期" localSheetId="112">交易性金融负债!$E$5</definedName>
    <definedName name="Mark_交易性金融负债_工作底稿" localSheetId="112">交易性金融负债!#REF!</definedName>
    <definedName name="Mark_交易性金融负债_规模本金" localSheetId="112">交易性金融负债!$G$5</definedName>
    <definedName name="Mark_交易性金融负债_合计" localSheetId="112">交易性金融负债!$A$27</definedName>
    <definedName name="Mark_交易性金融负债_核查程序" localSheetId="112">交易性金融负债!#REF!</definedName>
    <definedName name="Mark_交易性金融负债_核查后账面值" localSheetId="112">交易性金融负债!#REF!</definedName>
    <definedName name="Mark_交易性金融负债_交易性金融负债评估明细表" localSheetId="112">交易性金融负债!$A$2</definedName>
    <definedName name="Mark_交易性金融负债_勘察与尽调" localSheetId="112">交易性金融负债!#REF!</definedName>
    <definedName name="Mark_交易性金融负债_类型" localSheetId="112">交易性金融负债!$B$5</definedName>
    <definedName name="Mark_交易性金融负债_评估价值" localSheetId="112">交易性金融负债!$L$5</definedName>
    <definedName name="Mark_交易性金融负债_评估人员" localSheetId="112">交易性金融负债!#REF!</definedName>
    <definedName name="Mark_交易性金融负债_审计调整" localSheetId="112">交易性金融负债!$J$5</definedName>
    <definedName name="Mark_交易性金融负债_审计前账面值" localSheetId="112">交易性金融负债!$I$5</definedName>
    <definedName name="Mark_交易性金融负债_收益率利率" localSheetId="112">交易性金融负债!$H$5</definedName>
    <definedName name="Mark_交易性金融负债_项目名称" localSheetId="112">交易性金融负债!$C$5</definedName>
    <definedName name="Mark_交易性金融负债_序号" localSheetId="112">交易性金融负债!$A$5</definedName>
    <definedName name="Mark_交易性金融负债_业务内容" localSheetId="112">交易性金融负债!$D$5</definedName>
    <definedName name="Mark_交易性金融负债_账面价值" localSheetId="112">交易性金融负债!$K$5</definedName>
    <definedName name="Mark_交易性金融负债_最后一行" localSheetId="112">交易性金融负债!$A$29</definedName>
    <definedName name="Mark_交易性—债券_备注" localSheetId="18">交易性—债券!$K$5</definedName>
    <definedName name="Mark_交易性—债券_差异原因" localSheetId="18">交易性—债券!#REF!</definedName>
    <definedName name="Mark_交易性—债券_持有数量" localSheetId="18">交易性—债券!$E$5</definedName>
    <definedName name="Mark_交易性—债券_工作底稿" localSheetId="18">交易性—债券!#REF!</definedName>
    <definedName name="Mark_交易性—债券_合计" localSheetId="18">交易性—债券!$A$27</definedName>
    <definedName name="Mark_交易性—债券_核查程序" localSheetId="18">交易性—债券!#REF!</definedName>
    <definedName name="Mark_交易性—债券_核查后账面值" localSheetId="18">交易性—债券!#REF!</definedName>
    <definedName name="Mark_交易性—债券_核实后数量" localSheetId="18">交易性—债券!#REF!</definedName>
    <definedName name="Mark_交易性—债券_交易性金融资产—债券投资评估明细表" localSheetId="18">交易性—债券!$A$2</definedName>
    <definedName name="Mark_交易性—债券_勘察与尽调" localSheetId="18">交易性—债券!#REF!</definedName>
    <definedName name="Mark_交易性—债券_评估价值" localSheetId="18">交易性—债券!$I$5</definedName>
    <definedName name="Mark_交易性—债券_评估人员" localSheetId="18">交易性—债券!#REF!</definedName>
    <definedName name="Mark_交易性—债券_审计调整" localSheetId="18">交易性—债券!$G$5</definedName>
    <definedName name="Mark_交易性—债券_审计前账面值" localSheetId="18">交易性—债券!$F$5</definedName>
    <definedName name="Mark_交易性—债券_是否违约" localSheetId="18">交易性—债券!#REF!</definedName>
    <definedName name="Mark_交易性—债券_特殊作价评估值" localSheetId="18">交易性—债券!#REF!</definedName>
    <definedName name="Mark_交易性—债券_投资日期" localSheetId="18">交易性—债券!$D$5</definedName>
    <definedName name="Mark_交易性—债券_序号" localSheetId="18">交易性—债券!$A$5</definedName>
    <definedName name="Mark_交易性—债券_选取的评估方法" localSheetId="18">交易性—债券!#REF!</definedName>
    <definedName name="Mark_交易性—债券_增值率" localSheetId="18">交易性—债券!$J$5</definedName>
    <definedName name="Mark_交易性—债券_债券代码" localSheetId="18">交易性—债券!$B$5</definedName>
    <definedName name="Mark_交易性—债券_债券名称" localSheetId="18">交易性—债券!$C$5</definedName>
    <definedName name="Mark_交易性—债券_账面价值" localSheetId="18">交易性—债券!$H$5</definedName>
    <definedName name="Mark_交易性—债券_中债估值净价" localSheetId="18">交易性—债券!#REF!</definedName>
    <definedName name="Mark_交易性—债券_最后一行" localSheetId="18">交易性—债券!$A$29</definedName>
    <definedName name="Mark_井巷_备注" localSheetId="85">井巷!$BB$5</definedName>
    <definedName name="Mark_井巷_材质" localSheetId="85">井巷!$K$5</definedName>
    <definedName name="Mark_井巷_硐室掘进体积" localSheetId="85">井巷!$R$5</definedName>
    <definedName name="Mark_井巷_该井巷尚可开采储量" localSheetId="85">井巷!$AI$5</definedName>
    <definedName name="Mark_井巷_该井巷已经开采储量" localSheetId="85">井巷!$AH$5</definedName>
    <definedName name="Mark_井巷_工作底稿" localSheetId="85">井巷!#REF!</definedName>
    <definedName name="Mark_井巷_轨距" localSheetId="85">井巷!$W$5</definedName>
    <definedName name="Mark_井巷_轨型" localSheetId="85">井巷!$V$5</definedName>
    <definedName name="Mark_井巷_轨枕" localSheetId="85">井巷!$X$5</definedName>
    <definedName name="Mark_井巷_合计" localSheetId="85">井巷!$A$27</definedName>
    <definedName name="Mark_井巷_井巷高度" localSheetId="85">井巷!$O$5</definedName>
    <definedName name="Mark_井巷_井巷工程名称" localSheetId="85">井巷!$C$5</definedName>
    <definedName name="Mark_井巷_井巷工程评估明细表" localSheetId="85">井巷!$A$2</definedName>
    <definedName name="Mark_井巷_净直径" localSheetId="85">井巷!$M$5</definedName>
    <definedName name="Mark_井巷_净周长" localSheetId="85">井巷!$N$5</definedName>
    <definedName name="Mark_井巷_掘进断面" localSheetId="85">井巷!$Q$5</definedName>
    <definedName name="Mark_井巷_竣工年月" localSheetId="85">井巷!$AG$5</definedName>
    <definedName name="Mark_井巷_锚杆数量" localSheetId="85">井巷!$T$5</definedName>
    <definedName name="Mark_井巷_锚杆长度M" localSheetId="85">井巷!$S$5</definedName>
    <definedName name="Mark_井巷_锚杆总数量" localSheetId="85">井巷!$U$5</definedName>
    <definedName name="Mark_井巷_煤岩类别" localSheetId="85">井巷!$H$5</definedName>
    <definedName name="Mark_井巷_排矸体积" localSheetId="85">井巷!$AA$5</definedName>
    <definedName name="Mark_井巷_平均宽度" localSheetId="85">井巷!$P$5</definedName>
    <definedName name="Mark_井巷_平均运距" localSheetId="85">井巷!$Z$5</definedName>
    <definedName name="Mark_井巷_评估人员" localSheetId="85">井巷!#REF!</definedName>
    <definedName name="Mark_井巷_评估值" localSheetId="85">井巷!$AX$5</definedName>
    <definedName name="Mark_井巷_评估值_成新率" localSheetId="85">井巷!$AY$6</definedName>
    <definedName name="Mark_井巷_评估值_净值" localSheetId="85">井巷!$AZ$6</definedName>
    <definedName name="Mark_井巷_评估值_原值" localSheetId="85">井巷!$AX$6</definedName>
    <definedName name="Mark_井巷_取暖期" localSheetId="85">井巷!$Y$5</definedName>
    <definedName name="Mark_井巷_尚可使用年限" localSheetId="85">井巷!$AL$5</definedName>
    <definedName name="Mark_井巷_审计调整" localSheetId="85">井巷!$AQ$5</definedName>
    <definedName name="Mark_井巷_审计调整_计提减值准备金额" localSheetId="85">井巷!$AS$6</definedName>
    <definedName name="Mark_井巷_审计调整_净值" localSheetId="85">井巷!$AR$6</definedName>
    <definedName name="Mark_井巷_审计调整_原值" localSheetId="85">井巷!$AQ$6</definedName>
    <definedName name="Mark_井巷_审计前账面价值" localSheetId="85">井巷!$AM$5</definedName>
    <definedName name="Mark_井巷_审计前账面价值_计提减值准备金额" localSheetId="85">井巷!$AO$6</definedName>
    <definedName name="Mark_井巷_审计前账面价值_净额" localSheetId="85">井巷!$AP$6</definedName>
    <definedName name="Mark_井巷_审计前账面价值_净值" localSheetId="85">井巷!$AN$6</definedName>
    <definedName name="Mark_井巷_审计前账面价值_原值" localSheetId="85">井巷!$AM$6</definedName>
    <definedName name="Mark_井巷_施工阶段" localSheetId="85">井巷!$D$5</definedName>
    <definedName name="Mark_井巷_停工年限" localSheetId="85">井巷!$AK$5</definedName>
    <definedName name="Mark_井巷_网片" localSheetId="85">井巷!$AB$5</definedName>
    <definedName name="Mark_井巷_网片_1M2M" localSheetId="85">井巷!$AF$6</definedName>
    <definedName name="Mark_井巷_网片_kgAB" localSheetId="85">井巷!$AB$6</definedName>
    <definedName name="Mark_井巷_网片_kgAC" localSheetId="85">井巷!$AC$6</definedName>
    <definedName name="Mark_井巷_网片_kgAD" localSheetId="85">井巷!$AD$6</definedName>
    <definedName name="Mark_井巷_网片_kgAE" localSheetId="85">井巷!$AE$6</definedName>
    <definedName name="Mark_井巷_巷道断面类型" localSheetId="85">井巷!$E$5</definedName>
    <definedName name="Mark_井巷_巷道倾角" localSheetId="85">井巷!$G$5</definedName>
    <definedName name="Mark_井巷_巷道长度" localSheetId="85">井巷!$I$5</definedName>
    <definedName name="Mark_井巷_序号" localSheetId="85">井巷!$A$5</definedName>
    <definedName name="Mark_井巷_岩石硬度系数" localSheetId="85">井巷!$F$5</definedName>
    <definedName name="Mark_井巷_已使用年限" localSheetId="85">井巷!$AJ$5</definedName>
    <definedName name="Mark_井巷_增减率" localSheetId="85">井巷!$BA$5</definedName>
    <definedName name="Mark_井巷_账面价值" localSheetId="85">井巷!$AT$5</definedName>
    <definedName name="Mark_井巷_账面价值_计提减值准备金额" localSheetId="85">井巷!$AV$6</definedName>
    <definedName name="Mark_井巷_账面价值_净值" localSheetId="85">井巷!$AU$6</definedName>
    <definedName name="Mark_井巷_账面价值_原值" localSheetId="85">井巷!$AT$6</definedName>
    <definedName name="Mark_井巷_账面价值_账面价值" localSheetId="85">井巷!$AW$6</definedName>
    <definedName name="Mark_井巷_支护方式" localSheetId="85">井巷!$J$5</definedName>
    <definedName name="Mark_井巷_支护厚度" localSheetId="85">井巷!$L$5</definedName>
    <definedName name="Mark_井巷_资产编号" localSheetId="85">井巷!$B$5</definedName>
    <definedName name="Mark_井巷_最后一行" localSheetId="85">井巷!$A$29</definedName>
    <definedName name="Mark_开发支出_备注" localSheetId="105">开发支出!$J$5</definedName>
    <definedName name="Mark_开发支出_发生日期" localSheetId="105">开发支出!$C$5</definedName>
    <definedName name="Mark_开发支出_工作底稿" localSheetId="105">开发支出!#REF!</definedName>
    <definedName name="Mark_开发支出_合计" localSheetId="105">开发支出!$A$27</definedName>
    <definedName name="Mark_开发支出_开发支出评估明细表" localSheetId="105">开发支出!$A$2</definedName>
    <definedName name="Mark_开发支出_内容或名称" localSheetId="105">开发支出!$B$5</definedName>
    <definedName name="Mark_开发支出_评估价值" localSheetId="105">开发支出!$G$5</definedName>
    <definedName name="Mark_开发支出_评估人员" localSheetId="105">开发支出!#REF!</definedName>
    <definedName name="Mark_开发支出_审计调整" localSheetId="105">开发支出!$E$5</definedName>
    <definedName name="Mark_开发支出_审计前账面值" localSheetId="105">开发支出!$D$5</definedName>
    <definedName name="Mark_开发支出_序号" localSheetId="105">开发支出!$A$5</definedName>
    <definedName name="Mark_开发支出_增减值" localSheetId="105">开发支出!$H$5</definedName>
    <definedName name="Mark_开发支出_增值率" localSheetId="105">开发支出!$I$5</definedName>
    <definedName name="Mark_开发支出_账面价值" localSheetId="105">开发支出!$F$5</definedName>
    <definedName name="Mark_开发支出_最后一行" localSheetId="105">开发支出!$A$29</definedName>
    <definedName name="Mark_可出售—股票_2T" localSheetId="58">可出售—股票!#REF!</definedName>
    <definedName name="Mark_可出售—股票_AAP" localSheetId="58">可出售—股票!#REF!</definedName>
    <definedName name="Mark_可出售—股票_d" localSheetId="58">可出售—股票!#REF!</definedName>
    <definedName name="Mark_可出售—股票_exp" localSheetId="58">可出售—股票!#REF!</definedName>
    <definedName name="Mark_可出售—股票_exp2" localSheetId="58">可出售—股票!#REF!</definedName>
    <definedName name="Mark_可出售—股票_Nx1" localSheetId="58">可出售—股票!#REF!</definedName>
    <definedName name="Mark_可出售—股票_Nx2" localSheetId="58">可出售—股票!#REF!</definedName>
    <definedName name="Mark_可出售—股票_v2" localSheetId="58">可出售—股票!#REF!</definedName>
    <definedName name="Mark_可出售—股票_备注" localSheetId="58">可出售—股票!$K$5</definedName>
    <definedName name="Mark_可出售—股票_差异原因" localSheetId="58">可出售—股票!#REF!</definedName>
    <definedName name="Mark_可出售—股票_持股数量" localSheetId="58">可出售—股票!$E$5</definedName>
    <definedName name="Mark_可出售—股票_工作底稿" localSheetId="58">可出售—股票!#REF!</definedName>
    <definedName name="Mark_可出售—股票_股利收益率" localSheetId="58">可出售—股票!#REF!</definedName>
    <definedName name="Mark_可出售—股票_股票代码" localSheetId="58">可出售—股票!$B$5</definedName>
    <definedName name="Mark_可出售—股票_股票名称" localSheetId="58">可出售—股票!$C$5</definedName>
    <definedName name="Mark_可出售—股票_股票收益率的年化标准差" localSheetId="58">可出售—股票!#REF!</definedName>
    <definedName name="Mark_可出售—股票_合计" localSheetId="58">可出售—股票!$A$27</definedName>
    <definedName name="Mark_可出售—股票_核查程序" localSheetId="58">可出售—股票!#REF!</definedName>
    <definedName name="Mark_可出售—股票_核查后账面值" localSheetId="58">可出售—股票!#REF!</definedName>
    <definedName name="Mark_可出售—股票_核实后数量" localSheetId="58">可出售—股票!#REF!</definedName>
    <definedName name="Mark_可出售—股票_基准日" localSheetId="58">可出售—股票!#REF!</definedName>
    <definedName name="Mark_可出售—股票_解禁日" localSheetId="58">可出售—股票!#REF!</definedName>
    <definedName name="Mark_可出售—股票_勘察与尽调" localSheetId="58">可出售—股票!#REF!</definedName>
    <definedName name="Mark_可出售—股票_可供出售金融资产—股票投资评估明细表" localSheetId="58">可出售—股票!$A$2</definedName>
    <definedName name="Mark_可出售—股票_流通股收盘价" localSheetId="58">可出售—股票!#REF!</definedName>
    <definedName name="Mark_可出售—股票_流通受限测算单价" localSheetId="58">可出售—股票!#REF!</definedName>
    <definedName name="Mark_可出售—股票_评估价值" localSheetId="58">可出售—股票!$I$5</definedName>
    <definedName name="Mark_可出售—股票_评估人员" localSheetId="58">可出售—股票!#REF!</definedName>
    <definedName name="Mark_可出售—股票_审计调整" localSheetId="58">可出售—股票!$G$5</definedName>
    <definedName name="Mark_可出售—股票_审计前账面值" localSheetId="58">可出售—股票!$F$5</definedName>
    <definedName name="Mark_可出售—股票_首发日收盘价" localSheetId="58">可出售—股票!#REF!</definedName>
    <definedName name="Mark_可出售—股票_受限长度年" localSheetId="58">可出售—股票!#REF!</definedName>
    <definedName name="Mark_可出售—股票_投资日期" localSheetId="58">可出售—股票!$D$5</definedName>
    <definedName name="Mark_可出售—股票_无风险利率" localSheetId="58">可出售—股票!#REF!</definedName>
    <definedName name="Mark_可出售—股票_序号" localSheetId="58">可出售—股票!$A$5</definedName>
    <definedName name="Mark_可出售—股票_选取的评估方法" localSheetId="58">可出售—股票!#REF!</definedName>
    <definedName name="Mark_可出售—股票_增值率" localSheetId="58">可出售—股票!$J$5</definedName>
    <definedName name="Mark_可出售—股票_账面价值" localSheetId="58">可出售—股票!$H$5</definedName>
    <definedName name="Mark_可出售—股票_最后一行" localSheetId="58">可出售—股票!$A$29</definedName>
    <definedName name="Mark_可出售—股权_备注" localSheetId="60">可出售—股权!$Q$5</definedName>
    <definedName name="Mark_可出售—股权_被评估单位认缴资本" localSheetId="60">可出售—股权!$H$6</definedName>
    <definedName name="Mark_可出售—股权_被评估单位实缴资本" localSheetId="60">可出售—股权!$I$6</definedName>
    <definedName name="Mark_可出售—股权_被投资单位名称" localSheetId="60">可出售—股权!$B$5</definedName>
    <definedName name="Mark_可出售—股权_部分股权计算估值" localSheetId="60">可出售—股权!#REF!</definedName>
    <definedName name="Mark_可出售—股权_成本法结果" localSheetId="60">可出售—股权!#REF!</definedName>
    <definedName name="Mark_可出售—股权_成立日期" localSheetId="60">可出售—股权!#REF!</definedName>
    <definedName name="Mark_可出售—股权_定价方法" localSheetId="60">可出售—股权!#REF!</definedName>
    <definedName name="Mark_可出售—股权_法定代表人" localSheetId="60">可出售—股权!#REF!</definedName>
    <definedName name="Mark_可出售—股权_工作底稿" localSheetId="60">可出售—股权!#REF!</definedName>
    <definedName name="Mark_可出售—股权_合计" localSheetId="60">可出售—股权!$A$27</definedName>
    <definedName name="Mark_可出售—股权_合同约定权益享有方式" localSheetId="60">可出售—股权!#REF!</definedName>
    <definedName name="Mark_可出售—股权_核查程序" localSheetId="60">可出售—股权!#REF!</definedName>
    <definedName name="Mark_可出售—股权_基准日收盘价" localSheetId="60">可出售—股权!#REF!</definedName>
    <definedName name="Mark_可出售—股权_经营范围" localSheetId="60">可出售—股权!#REF!</definedName>
    <definedName name="Mark_可出售—股权_经营状况" localSheetId="60">可出售—股权!$E$5</definedName>
    <definedName name="Mark_可出售—股权_净资产评估值" localSheetId="60">可出售—股权!#REF!</definedName>
    <definedName name="Mark_可出售—股权_勘察与尽调" localSheetId="60">可出售—股权!#REF!</definedName>
    <definedName name="Mark_可出售—股权_可供出售金融资产—股权投资评估明细表" localSheetId="60">可出售—股权!$A$2</definedName>
    <definedName name="Mark_可出售—股权_评估价值" localSheetId="60">可出售—股权!$O$5</definedName>
    <definedName name="Mark_可出售—股权_评估人员" localSheetId="60">可出售—股权!#REF!</definedName>
    <definedName name="Mark_可出售—股权_评估值" localSheetId="60">可出售—股权!#REF!</definedName>
    <definedName name="Mark_可出售—股权_其他方法结果" localSheetId="60">可出售—股权!#REF!</definedName>
    <definedName name="Mark_可出售—股权_企业类型" localSheetId="60">可出售—股权!#REF!</definedName>
    <definedName name="Mark_可出售—股权_认缴持股比例" localSheetId="60">可出售—股权!$J$6</definedName>
    <definedName name="Mark_可出售—股权_审计调整" localSheetId="60">可出售—股权!$M$5</definedName>
    <definedName name="Mark_可出售—股权_审计前账面值" localSheetId="60">可出售—股权!$L$5</definedName>
    <definedName name="Mark_可出售—股权_实缴持股比例" localSheetId="60">可出售—股权!$K$6</definedName>
    <definedName name="Mark_可出售—股权_实缴资本" localSheetId="60">可出售—股权!$G$6</definedName>
    <definedName name="Mark_可出售—股权_实收资本及持股比例情况" localSheetId="60">可出售—股权!$F$5</definedName>
    <definedName name="Mark_可出售—股权_市场法结果" localSheetId="60">可出售—股权!#REF!</definedName>
    <definedName name="Mark_可出售—股权_是否上市公司" localSheetId="60">可出售—股权!#REF!</definedName>
    <definedName name="Mark_可出售—股权_收益法结果" localSheetId="60">可出售—股权!#REF!</definedName>
    <definedName name="Mark_可出售—股权_所属申万行业分类" localSheetId="60">可出售—股权!#REF!</definedName>
    <definedName name="Mark_可出售—股权_特殊处理" localSheetId="60">可出售—股权!#REF!</definedName>
    <definedName name="Mark_可出售—股权_统一社会信用代码" localSheetId="60">可出售—股权!#REF!</definedName>
    <definedName name="Mark_可出售—股权_投资成本" localSheetId="60">可出售—股权!$D$5</definedName>
    <definedName name="Mark_可出售—股权_投资日期" localSheetId="60">可出售—股权!$C$5</definedName>
    <definedName name="Mark_可出售—股权_序号" localSheetId="60">可出售—股权!$A$5</definedName>
    <definedName name="Mark_可出售—股权_选取结论" localSheetId="60">可出售—股权!#REF!</definedName>
    <definedName name="Mark_可出售—股权_以认缴持股比例计算的估值" localSheetId="60">可出售—股权!#REF!</definedName>
    <definedName name="Mark_可出售—股权_以实缴持股比例计算的估值" localSheetId="60">可出售—股权!#REF!</definedName>
    <definedName name="Mark_可出售—股权_增值率" localSheetId="60">可出售—股权!$P$5</definedName>
    <definedName name="Mark_可出售—股权_账面价值" localSheetId="60">可出售—股权!$N$5</definedName>
    <definedName name="Mark_可出售—股权_注册地址" localSheetId="60">可出售—股权!#REF!</definedName>
    <definedName name="Mark_可出售—股权_注册资本" localSheetId="60">可出售—股权!$F$6</definedName>
    <definedName name="Mark_可出售—股权_最后一行" localSheetId="60">可出售—股权!$A$29</definedName>
    <definedName name="Mark_可出售—其他_备注" localSheetId="61">可出售—其他!$R$5</definedName>
    <definedName name="Mark_可出售—其他_差异原因" localSheetId="61">可出售—其他!#REF!</definedName>
    <definedName name="Mark_可出售—其他_持有份额比例" localSheetId="61">可出售—其他!$G$5</definedName>
    <definedName name="Mark_可出售—其他_底层资产类型" localSheetId="61">可出售—其他!$D$5</definedName>
    <definedName name="Mark_可出售—其他_底层资产名称" localSheetId="61">可出售—其他!$E$5</definedName>
    <definedName name="Mark_可出售—其他_工作底稿" localSheetId="61">可出售—其他!#REF!</definedName>
    <definedName name="Mark_可出售—其他_管理费率" localSheetId="61">可出售—其他!$I$5</definedName>
    <definedName name="Mark_可出售—其他_合计" localSheetId="61">可出售—其他!$A$27</definedName>
    <definedName name="Mark_可出售—其他_核查程序" localSheetId="61">可出售—其他!#REF!</definedName>
    <definedName name="Mark_可出售—其他_核查后账面值" localSheetId="61">可出售—其他!#REF!</definedName>
    <definedName name="Mark_可出售—其他_基准日净资产每份净值" localSheetId="61">可出售—其他!$L$5</definedName>
    <definedName name="Mark_可出售—其他_金融资产名称" localSheetId="61">可出售—其他!$C$5</definedName>
    <definedName name="Mark_可出售—其他_勘察与尽调" localSheetId="61">可出售—其他!#REF!</definedName>
    <definedName name="Mark_可出售—其他_可供出售金融资产—其他投资评估明细表" localSheetId="61">可出售—其他!$A$2</definedName>
    <definedName name="Mark_可出售—其他_评估价值" localSheetId="61">可出售—其他!$P$5</definedName>
    <definedName name="Mark_可出售—其他_评估人员" localSheetId="61">可出售—其他!#REF!</definedName>
    <definedName name="Mark_可出售—其他_审计调整" localSheetId="61">可出售—其他!$N$5</definedName>
    <definedName name="Mark_可出售—其他_审计前账面值" localSheetId="61">可出售—其他!$M$5</definedName>
    <definedName name="Mark_可出售—其他_市价法" localSheetId="61">可出售—其他!#REF!</definedName>
    <definedName name="Mark_可出售—其他_是否逾期或违约" localSheetId="61">可出售—其他!#REF!</definedName>
    <definedName name="Mark_可出售—其他_特殊作价评估值" localSheetId="61">可出售—其他!#REF!</definedName>
    <definedName name="Mark_可出售—其他_投资成本" localSheetId="61">可出售—其他!$H$5</definedName>
    <definedName name="Mark_可出售—其他_投资日期" localSheetId="61">可出售—其他!$F$5</definedName>
    <definedName name="Mark_可出售—其他_投资收益率及类型" localSheetId="61">可出售—其他!$K$5</definedName>
    <definedName name="Mark_可出售—其他_投资资产类型" localSheetId="61">可出售—其他!$B$5</definedName>
    <definedName name="Mark_可出售—其他_托管费率" localSheetId="61">可出售—其他!$J$5</definedName>
    <definedName name="Mark_可出售—其他_现金流折现法" localSheetId="61">可出售—其他!#REF!</definedName>
    <definedName name="Mark_可出售—其他_序号" localSheetId="61">可出售—其他!$A$5</definedName>
    <definedName name="Mark_可出售—其他_选取的评估方法" localSheetId="61">可出售—其他!#REF!</definedName>
    <definedName name="Mark_可出售—其他_增值率" localSheetId="61">可出售—其他!$Q$5</definedName>
    <definedName name="Mark_可出售—其他_账面价值" localSheetId="61">可出售—其他!$O$5</definedName>
    <definedName name="Mark_可出售—其他_最后一行" localSheetId="61">可出售—其他!$A$25</definedName>
    <definedName name="Mark_可出售—债券_备注" localSheetId="59">可出售—债券!$K$5</definedName>
    <definedName name="Mark_可出售—债券_差异原因" localSheetId="59">可出售—债券!#REF!</definedName>
    <definedName name="Mark_可出售—债券_持有数量" localSheetId="59">可出售—债券!$E$5</definedName>
    <definedName name="Mark_可出售—债券_工作底稿" localSheetId="59">可出售—债券!#REF!</definedName>
    <definedName name="Mark_可出售—债券_合计" localSheetId="59">可出售—债券!$A$27</definedName>
    <definedName name="Mark_可出售—债券_核查程序" localSheetId="59">可出售—债券!#REF!</definedName>
    <definedName name="Mark_可出售—债券_核查后账面值" localSheetId="59">可出售—债券!#REF!</definedName>
    <definedName name="Mark_可出售—债券_核实后数量" localSheetId="59">可出售—债券!#REF!</definedName>
    <definedName name="Mark_可出售—债券_勘察与尽调" localSheetId="59">可出售—债券!#REF!</definedName>
    <definedName name="Mark_可出售—债券_可供出售金融资产—债券投资评估明细表" localSheetId="59">可出售—债券!$A$2</definedName>
    <definedName name="Mark_可出售—债券_评估价值" localSheetId="59">可出售—债券!$I$5</definedName>
    <definedName name="Mark_可出售—债券_评估人员" localSheetId="59">可出售—债券!#REF!</definedName>
    <definedName name="Mark_可出售—债券_审计调整" localSheetId="59">可出售—债券!$G$5</definedName>
    <definedName name="Mark_可出售—债券_审计前账面值" localSheetId="59">可出售—债券!$F$5</definedName>
    <definedName name="Mark_可出售—债券_是否违约" localSheetId="59">可出售—债券!#REF!</definedName>
    <definedName name="Mark_可出售—债券_特殊作价评估值" localSheetId="59">可出售—债券!#REF!</definedName>
    <definedName name="Mark_可出售—债券_投资日期" localSheetId="59">可出售—债券!$D$5</definedName>
    <definedName name="Mark_可出售—债券_序号" localSheetId="59">可出售—债券!$A$5</definedName>
    <definedName name="Mark_可出售—债券_选取的评估方法" localSheetId="59">可出售—债券!#REF!</definedName>
    <definedName name="Mark_可出售—债券_增值率" localSheetId="59">可出售—债券!$J$5</definedName>
    <definedName name="Mark_可出售—债券_债券代码" localSheetId="59">可出售—债券!$B$5</definedName>
    <definedName name="Mark_可出售—债券_债券名称" localSheetId="59">可出售—债券!$C$5</definedName>
    <definedName name="Mark_可出售—债券_账面价值" localSheetId="59">可出售—债券!$H$5</definedName>
    <definedName name="Mark_可出售—债券_中债估值净价" localSheetId="59">可出售—债券!#REF!</definedName>
    <definedName name="Mark_可出售—债券_最后一行" localSheetId="59">可出售—债券!$A$29</definedName>
    <definedName name="Mark_利润表_利润总额_减所得税" localSheetId="7">利润表!$A$23</definedName>
    <definedName name="Mark_利润表_投资收益_加营业外收入" localSheetId="7">利润表!$A$20</definedName>
    <definedName name="Mark_利润表_投资收益_减营业外支出" localSheetId="7">利润表!$A$21</definedName>
    <definedName name="Mark_利润表_营业成本_财务费用" localSheetId="7">利润表!$A$15</definedName>
    <definedName name="Mark_利润表_营业成本_管理费用" localSheetId="7">利润表!$A$13</definedName>
    <definedName name="Mark_利润表_营业成本_加公允价值变动收益" localSheetId="7">利润表!$A$17</definedName>
    <definedName name="Mark_利润表_营业成本_其他业务成本" localSheetId="7">利润表!$A$10</definedName>
    <definedName name="Mark_利润表_营业成本_其中主营业务成本" localSheetId="7">利润表!$A$9</definedName>
    <definedName name="Mark_利润表_营业成本_投资收益" localSheetId="7">利润表!$A$18</definedName>
    <definedName name="Mark_利润表_营业成本_销售费用" localSheetId="7">利润表!$A$12</definedName>
    <definedName name="Mark_利润表_营业成本_研发费用" localSheetId="7">利润表!$A$14</definedName>
    <definedName name="Mark_利润表_营业成本_营业税金及附加" localSheetId="7">利润表!$A$11</definedName>
    <definedName name="Mark_利润表_营业成本_资产减值损失" localSheetId="7">利润表!$A$16</definedName>
    <definedName name="Mark_利润表_营业收入_其他业务收入" localSheetId="7">利润表!$A$7</definedName>
    <definedName name="Mark_利润表_营业收入_其中主营业务收入" localSheetId="7">利润表!$A$6</definedName>
    <definedName name="Mark_流动负债" localSheetId="6">资产负债表!$F$6</definedName>
    <definedName name="Mark_流动负债_持有待售负债" localSheetId="6">资产负债表!$F$17</definedName>
    <definedName name="Mark_流动负债_短期借款" localSheetId="6">资产负债表!$F$7</definedName>
    <definedName name="Mark_流动负债_合同负债" localSheetId="6">资产负债表!$F$13</definedName>
    <definedName name="Mark_流动负债_交易性金融负债" localSheetId="6">资产负债表!$F$8</definedName>
    <definedName name="Mark_流动负债_其他流动负债" localSheetId="6">资产负债表!$F$19</definedName>
    <definedName name="Mark_流动负债_其他应付款" localSheetId="6">资产负债表!$F$16</definedName>
    <definedName name="Mark_流动负债_衍生金融负债" localSheetId="6">资产负债表!$F$9</definedName>
    <definedName name="Mark_流动负债_一年内到期的非流动负债" localSheetId="6">资产负债表!$F$18</definedName>
    <definedName name="Mark_流动负债_应付票据" localSheetId="6">资产负债表!$F$10</definedName>
    <definedName name="Mark_流动负债_应付账款" localSheetId="6">资产负债表!$F$11</definedName>
    <definedName name="Mark_流动负债_应付职工薪酬" localSheetId="6">资产负债表!$F$14</definedName>
    <definedName name="Mark_流动负债_应交税费" localSheetId="6">资产负债表!$F$15</definedName>
    <definedName name="Mark_流动负债_预收款项" localSheetId="6">资产负债表!$F$12</definedName>
    <definedName name="Mark_流动负债汇总_编号" localSheetId="110">流动负债汇总!$A$5</definedName>
    <definedName name="Mark_流动负债汇总_科目名称" localSheetId="110">流动负债汇总!$B$5</definedName>
    <definedName name="Mark_流动负债汇总_流动负债合计" localSheetId="110">流动负债汇总!$B$27</definedName>
    <definedName name="Mark_流动负债汇总_流动负债汇总表" localSheetId="110">流动负债汇总!$A$2</definedName>
    <definedName name="Mark_流动负债汇总_评估价值" localSheetId="110">流动负债汇总!$E$5</definedName>
    <definedName name="Mark_流动负债汇总_审计前账面值" localSheetId="110">流动负债汇总!$C$5</definedName>
    <definedName name="Mark_流动负债汇总_增值额" localSheetId="110">流动负债汇总!$F$5</definedName>
    <definedName name="Mark_流动负债汇总_增值率" localSheetId="110">流动负债汇总!$G$5</definedName>
    <definedName name="Mark_流动负债汇总_账面价值" localSheetId="110">流动负债汇总!$D$5</definedName>
    <definedName name="Mark_流动资产" localSheetId="6">资产负债表!$A$6</definedName>
    <definedName name="Mark_流动资产_持有待售资产" localSheetId="6">资产负债表!$A$17</definedName>
    <definedName name="Mark_流动资产_存货" localSheetId="6">资产负债表!$A$15</definedName>
    <definedName name="Mark_流动资产_合同资产" localSheetId="6">资产负债表!$A$16</definedName>
    <definedName name="Mark_流动资产_货币资金" localSheetId="6">资产负债表!$A$7</definedName>
    <definedName name="Mark_流动资产_交易性金融资产" localSheetId="6">资产负债表!$A$8</definedName>
    <definedName name="Mark_流动资产_其他流动资产" localSheetId="6">资产负债表!$A$19</definedName>
    <definedName name="Mark_流动资产_其他应收款" localSheetId="6">资产负债表!$A$14</definedName>
    <definedName name="Mark_流动资产_衍生金融资产" localSheetId="6">资产负债表!$A$9</definedName>
    <definedName name="Mark_流动资产_一年内到期的非流动资产" localSheetId="6">资产负债表!$A$18</definedName>
    <definedName name="Mark_流动资产_应收款项融资" localSheetId="6">资产负债表!$A$12</definedName>
    <definedName name="Mark_流动资产_应收票据" localSheetId="6">资产负债表!$A$10</definedName>
    <definedName name="Mark_流动资产_应收账款" localSheetId="6">资产负债表!$A$11</definedName>
    <definedName name="Mark_流动资产_预付款项" localSheetId="6">资产负债表!$A$13</definedName>
    <definedName name="Mark_农产品_备注" localSheetId="48">农产品!$N$5</definedName>
    <definedName name="Mark_农产品_存货跌价准备" localSheetId="48">农产品!$A$28</definedName>
    <definedName name="Mark_农产品_工作底稿" localSheetId="48">农产品!#REF!</definedName>
    <definedName name="Mark_农产品_合计" localSheetId="48">农产品!$A$27</definedName>
    <definedName name="Mark_农产品_核查程序" localSheetId="48">农产品!#REF!</definedName>
    <definedName name="Mark_农产品_核实后单价" localSheetId="48">农产品!#REF!</definedName>
    <definedName name="Mark_农产品_核实后数量" localSheetId="48">农产品!#REF!</definedName>
    <definedName name="Mark_农产品_计量单位" localSheetId="48">农产品!$C$5</definedName>
    <definedName name="Mark_农产品_净额" localSheetId="48">农产品!$A$29</definedName>
    <definedName name="Mark_农产品_名称及规格型号" localSheetId="48">农产品!$B$5</definedName>
    <definedName name="Mark_农产品_农产品清查评估明细表" localSheetId="48">农产品!$A$2</definedName>
    <definedName name="Mark_农产品_评估价值" localSheetId="48">农产品!$J$5</definedName>
    <definedName name="Mark_农产品_评估价值_成新率" localSheetId="48">农产品!$K$6</definedName>
    <definedName name="Mark_农产品_评估价值_单价" localSheetId="48">农产品!$J$6</definedName>
    <definedName name="Mark_农产品_评估价值_金额" localSheetId="48">农产品!$L$6</definedName>
    <definedName name="Mark_农产品_评估人员" localSheetId="48">农产品!#REF!</definedName>
    <definedName name="Mark_农产品_审计调整" localSheetId="48">农产品!$F$5</definedName>
    <definedName name="Mark_农产品_审计前账面值" localSheetId="48">农产品!$D$5</definedName>
    <definedName name="Mark_农产品_审计前账面值_金额" localSheetId="48">农产品!$E$6</definedName>
    <definedName name="Mark_农产品_审计前账面值_数量" localSheetId="48">农产品!$D$6</definedName>
    <definedName name="Mark_农产品_实际数量" localSheetId="48">农产品!$I$5</definedName>
    <definedName name="Mark_农产品_序号" localSheetId="48">农产品!$A$5</definedName>
    <definedName name="Mark_农产品_增值率" localSheetId="48">农产品!$M$5</definedName>
    <definedName name="Mark_农产品_账面价值" localSheetId="48">农产品!$G$5</definedName>
    <definedName name="Mark_农产品_账面价值_金额" localSheetId="48">农产品!$H$6</definedName>
    <definedName name="Mark_农产品_账面价值_数量" localSheetId="48">农产品!$G$6</definedName>
    <definedName name="Mark_农产品_最后一行" localSheetId="48">农产品!$A$31</definedName>
    <definedName name="Mark_其他非流动负债_备注" localSheetId="136">其他非流动负债!$I$5</definedName>
    <definedName name="Mark_其他非流动负债_发生日期" localSheetId="136">其他非流动负债!$C$5</definedName>
    <definedName name="Mark_其他非流动负债_工作底稿" localSheetId="136">其他非流动负债!#REF!</definedName>
    <definedName name="Mark_其他非流动负债_合计" localSheetId="136">其他非流动负债!$A$28</definedName>
    <definedName name="Mark_其他非流动负债_核查程序" localSheetId="136">其他非流动负债!#REF!</definedName>
    <definedName name="Mark_其他非流动负债_户名" localSheetId="136">其他非流动负债!$B$5</definedName>
    <definedName name="Mark_其他非流动负债_结算内容" localSheetId="136">其他非流动负债!$D$5</definedName>
    <definedName name="Mark_其他非流动负债_评定估算导航" localSheetId="136">其他流动负债!$F$1:$H$1</definedName>
    <definedName name="Mark_其他非流动负债_评估基准日" localSheetId="136">其他非流动负债!$A$3</definedName>
    <definedName name="Mark_其他非流动负债_评估价值" localSheetId="136">其他非流动负债!$H$5</definedName>
    <definedName name="Mark_其他非流动负债_评估人员" localSheetId="136">其他非流动负债!#REF!</definedName>
    <definedName name="Mark_其他非流动负债_其他非流动资产评估明细表" localSheetId="136">其他非流动负债!$A$2</definedName>
    <definedName name="Mark_其他非流动负债_清查核实导航" localSheetId="136">其他流动负债!#REF!</definedName>
    <definedName name="Mark_其他非流动负债_审计调整" localSheetId="136">其他非流动负债!$F$5</definedName>
    <definedName name="Mark_其他非流动负债_审计前账面值" localSheetId="136">其他非流动负债!$E$5</definedName>
    <definedName name="Mark_其他非流动负债_序号" localSheetId="136">其他非流动负债!$A$5</definedName>
    <definedName name="Mark_其他非流动负债_账面价值" localSheetId="136">其他非流动负债!$G$5</definedName>
    <definedName name="Mark_其他非流动负债_账面余额核实程序_差异原因特殊作价原因" localSheetId="136">其他非流动负债!#REF!</definedName>
    <definedName name="Mark_其他非流动负债_账面余额核实程序_核查后账面值" localSheetId="136">其他非流动负债!#REF!</definedName>
    <definedName name="Mark_其他非流动负债_资产申报导航整体" localSheetId="136">其他流动负债!$A$1:$E$1</definedName>
    <definedName name="Mark_其他非流动负债_最后一行" localSheetId="136">其他非流动负债!$A$30</definedName>
    <definedName name="Mark_其他非流动金融—股票_2T" localSheetId="74">其他非流动金融—股票!#REF!</definedName>
    <definedName name="Mark_其他非流动金融—股票_AAP" localSheetId="74">其他非流动金融—股票!#REF!</definedName>
    <definedName name="Mark_其他非流动金融—股票_d" localSheetId="74">其他非流动金融—股票!#REF!</definedName>
    <definedName name="Mark_其他非流动金融—股票_exp" localSheetId="74">其他非流动金融—股票!#REF!</definedName>
    <definedName name="Mark_其他非流动金融—股票_exp2" localSheetId="74">其他非流动金融—股票!#REF!</definedName>
    <definedName name="Mark_其他非流动金融—股票_Nx1" localSheetId="74">其他非流动金融—股票!#REF!</definedName>
    <definedName name="Mark_其他非流动金融—股票_Nx2" localSheetId="74">其他非流动金融—股票!#REF!</definedName>
    <definedName name="Mark_其他非流动金融—股票_v2" localSheetId="74">其他非流动金融—股票!#REF!</definedName>
    <definedName name="Mark_其他非流动金融—股票_备注" localSheetId="74">其他非流动金融—股票!$J$5</definedName>
    <definedName name="Mark_其他非流动金融—股票_差异原因" localSheetId="74">其他非流动金融—股票!#REF!</definedName>
    <definedName name="Mark_其他非流动金融—股票_持股数量" localSheetId="74">其他非流动金融—股票!#REF!</definedName>
    <definedName name="Mark_其他非流动金融—股票_工作底稿" localSheetId="74">其他非流动金融—股票!#REF!</definedName>
    <definedName name="Mark_其他非流动金融—股票_股利收益率" localSheetId="74">其他非流动金融—股票!#REF!</definedName>
    <definedName name="Mark_其他非流动金融—股票_股票代码" localSheetId="74">其他非流动金融—股票!$B$5</definedName>
    <definedName name="Mark_其他非流动金融—股票_股票名称" localSheetId="74">其他非流动金融—股票!$C$5</definedName>
    <definedName name="Mark_其他非流动金融—股票_股票收益率的年化标准差" localSheetId="74">其他非流动金融—股票!#REF!</definedName>
    <definedName name="Mark_其他非流动金融—股票_合计" localSheetId="74">其他非流动金融—股票!$A$27</definedName>
    <definedName name="Mark_其他非流动金融—股票_核查程序" localSheetId="74">其他非流动金融—股票!#REF!</definedName>
    <definedName name="Mark_其他非流动金融—股票_核查后账面值" localSheetId="74">其他非流动金融—股票!#REF!</definedName>
    <definedName name="Mark_其他非流动金融—股票_核实后数量" localSheetId="74">其他非流动金融—股票!#REF!</definedName>
    <definedName name="Mark_其他非流动金融—股票_基准日" localSheetId="74">其他非流动金融—股票!#REF!</definedName>
    <definedName name="Mark_其他非流动金融—股票_解禁日" localSheetId="74">其他非流动金融—股票!#REF!</definedName>
    <definedName name="Mark_其他非流动金融—股票_勘察与尽调" localSheetId="74">其他非流动金融—股票!#REF!</definedName>
    <definedName name="Mark_其他非流动金融—股票_流通股收盘价" localSheetId="74">其他非流动金融—股票!#REF!</definedName>
    <definedName name="Mark_其他非流动金融—股票_流通受限测算单价" localSheetId="74">其他非流动金融—股票!#REF!</definedName>
    <definedName name="Mark_其他非流动金融—股票_评估价值" localSheetId="74">其他非流动金融—股票!$H$5</definedName>
    <definedName name="Mark_其他非流动金融—股票_评估人员" localSheetId="74">其他非流动金融—股票!#REF!</definedName>
    <definedName name="Mark_其他非流动金融—股票_其他非流动金融—股票投资评估明细表" localSheetId="74">其他非流动金融—股票!$A$2</definedName>
    <definedName name="Mark_其他非流动金融—股票_审计调整" localSheetId="74">其他非流动金融—股票!$F$5</definedName>
    <definedName name="Mark_其他非流动金融—股票_审计前账面值" localSheetId="74">其他非流动金融—股票!$E$5</definedName>
    <definedName name="Mark_其他非流动金融—股票_首发日收盘价" localSheetId="74">其他非流动金融—股票!#REF!</definedName>
    <definedName name="Mark_其他非流动金融—股票_受限长度年" localSheetId="74">其他非流动金融—股票!#REF!</definedName>
    <definedName name="Mark_其他非流动金融—股票_投资日期" localSheetId="74">其他非流动金融—股票!$D$5</definedName>
    <definedName name="Mark_其他非流动金融—股票_无风险利率" localSheetId="74">其他非流动金融—股票!#REF!</definedName>
    <definedName name="Mark_其他非流动金融—股票_序号" localSheetId="74">其他非流动金融—股票!$A$5</definedName>
    <definedName name="Mark_其他非流动金融—股票_选取的评估方法" localSheetId="74">其他非流动金融—股票!#REF!</definedName>
    <definedName name="Mark_其他非流动金融—股票_增值率" localSheetId="74">其他非流动金融—股票!$I$5</definedName>
    <definedName name="Mark_其他非流动金融—股票_账面价值" localSheetId="74">其他非流动金融—股票!$G$5</definedName>
    <definedName name="Mark_其他非流动金融—股票_最后一行" localSheetId="74">其他非流动金融—股票!$A$29</definedName>
    <definedName name="Mark_其他非流动金融—股权_备注" localSheetId="76">其他非流动金融—股权!$Q$5</definedName>
    <definedName name="Mark_其他非流动金融—股权_被评估单位认缴资本" localSheetId="76">其他非流动金融—股权!$H$6</definedName>
    <definedName name="Mark_其他非流动金融—股权_被评估单位实缴资本" localSheetId="76">其他非流动金融—股权!$I$6</definedName>
    <definedName name="Mark_其他非流动金融—股权_被投资单位名称" localSheetId="76">其他非流动金融—股权!$B$5</definedName>
    <definedName name="Mark_其他非流动金融—股权_部分股权计算估值" localSheetId="76">其他非流动金融—股权!#REF!</definedName>
    <definedName name="Mark_其他非流动金融—股权_成本法结果" localSheetId="76">其他非流动金融—股权!#REF!</definedName>
    <definedName name="Mark_其他非流动金融—股权_成立日期" localSheetId="76">其他非流动金融—股权!#REF!</definedName>
    <definedName name="Mark_其他非流动金融—股权_定价方法" localSheetId="76">其他非流动金融—股权!#REF!</definedName>
    <definedName name="Mark_其他非流动金融—股权_法定代表人" localSheetId="76">其他非流动金融—股权!#REF!</definedName>
    <definedName name="Mark_其他非流动金融—股权_工作底稿" localSheetId="76">其他非流动金融—股权!#REF!</definedName>
    <definedName name="Mark_其他非流动金融—股权_合计" localSheetId="76">其他非流动金融—股权!$A$27</definedName>
    <definedName name="Mark_其他非流动金融—股权_合同约定权益享有方式" localSheetId="76">其他非流动金融—股权!#REF!</definedName>
    <definedName name="Mark_其他非流动金融—股权_核查程序" localSheetId="76">其他非流动金融—股权!#REF!</definedName>
    <definedName name="Mark_其他非流动金融—股权_基准日收盘价" localSheetId="76">其他非流动金融—股权!#REF!</definedName>
    <definedName name="Mark_其他非流动金融—股权_经营范围" localSheetId="76">其他非流动金融—股权!#REF!</definedName>
    <definedName name="Mark_其他非流动金融—股权_经营状况" localSheetId="76">其他非流动金融—股权!$E$5</definedName>
    <definedName name="Mark_其他非流动金融—股权_净资产评估值" localSheetId="76">其他非流动金融—股权!#REF!</definedName>
    <definedName name="Mark_其他非流动金融—股权_勘察与尽调" localSheetId="76">其他非流动金融—股权!#REF!</definedName>
    <definedName name="Mark_其他非流动金融—股权_评估价值" localSheetId="76">其他非流动金融—股权!$O$5</definedName>
    <definedName name="Mark_其他非流动金融—股权_评估人员" localSheetId="76">其他非流动金融—股权!#REF!</definedName>
    <definedName name="Mark_其他非流动金融—股权_评估值" localSheetId="76">其他非流动金融—股权!#REF!</definedName>
    <definedName name="Mark_其他非流动金融—股权_其他方法结果" localSheetId="76">其他非流动金融—股权!#REF!</definedName>
    <definedName name="Mark_其他非流动金融—股权_其他非流动金融—股权投资评估明细表" localSheetId="76">其他非流动金融—股权!$A$2</definedName>
    <definedName name="Mark_其他非流动金融—股权_企业类型" localSheetId="76">其他非流动金融—股权!#REF!</definedName>
    <definedName name="Mark_其他非流动金融—股权_认缴持股比例" localSheetId="76">其他非流动金融—股权!$J$6</definedName>
    <definedName name="Mark_其他非流动金融—股权_审计调整" localSheetId="76">其他非流动金融—股权!$M$5</definedName>
    <definedName name="Mark_其他非流动金融—股权_审计前账面值" localSheetId="76">其他非流动金融—股权!$L$5</definedName>
    <definedName name="Mark_其他非流动金融—股权_实缴持股比例" localSheetId="76">其他非流动金融—股权!$K$6</definedName>
    <definedName name="Mark_其他非流动金融—股权_实缴资本" localSheetId="76">其他非流动金融—股权!$G$6</definedName>
    <definedName name="Mark_其他非流动金融—股权_实收资本及持股比例情况" localSheetId="76">其他非流动金融—股权!$F$5</definedName>
    <definedName name="Mark_其他非流动金融—股权_市场法结果" localSheetId="76">其他非流动金融—股权!#REF!</definedName>
    <definedName name="Mark_其他非流动金融—股权_是否上市公司" localSheetId="76">其他非流动金融—股权!#REF!</definedName>
    <definedName name="Mark_其他非流动金融—股权_收益法结果" localSheetId="76">其他非流动金融—股权!#REF!</definedName>
    <definedName name="Mark_其他非流动金融—股权_所属申万行业分类" localSheetId="76">其他非流动金融—股权!#REF!</definedName>
    <definedName name="Mark_其他非流动金融—股权_特殊处理" localSheetId="76">其他非流动金融—股权!#REF!</definedName>
    <definedName name="Mark_其他非流动金融—股权_统一社会信用代码" localSheetId="76">其他非流动金融—股权!#REF!</definedName>
    <definedName name="Mark_其他非流动金融—股权_投资成本" localSheetId="76">其他非流动金融—股权!$D$5</definedName>
    <definedName name="Mark_其他非流动金融—股权_投资日期" localSheetId="76">其他非流动金融—股权!$C$5</definedName>
    <definedName name="Mark_其他非流动金融—股权_序号" localSheetId="76">其他非流动金融—股权!$A$5</definedName>
    <definedName name="Mark_其他非流动金融—股权_选取结论" localSheetId="76">其他非流动金融—股权!#REF!</definedName>
    <definedName name="Mark_其他非流动金融—股权_以认缴持股比例计算的估值" localSheetId="76">其他非流动金融—股权!#REF!</definedName>
    <definedName name="Mark_其他非流动金融—股权_以实缴持股比例计算的估值" localSheetId="76">其他非流动金融—股权!#REF!</definedName>
    <definedName name="Mark_其他非流动金融—股权_增值率" localSheetId="76">其他非流动金融—股权!$P$5</definedName>
    <definedName name="Mark_其他非流动金融—股权_账面价值" localSheetId="76">其他非流动金融—股权!$N$5</definedName>
    <definedName name="Mark_其他非流动金融—股权_注册地址" localSheetId="76">其他非流动金融—股权!#REF!</definedName>
    <definedName name="Mark_其他非流动金融—股权_注册资本" localSheetId="76">其他非流动金融—股权!$F$6</definedName>
    <definedName name="Mark_其他非流动金融—股权_最后一行" localSheetId="76">其他非流动金融—股权!$A$29</definedName>
    <definedName name="Mark_其他非流动金融—其他_备注" localSheetId="77">其他非流动金融—其他!$R$5</definedName>
    <definedName name="Mark_其他非流动金融—其他_差异原因" localSheetId="77">其他非流动金融—其他!#REF!</definedName>
    <definedName name="Mark_其他非流动金融—其他_持有份额比例" localSheetId="77">其他非流动金融—其他!$G$5</definedName>
    <definedName name="Mark_其他非流动金融—其他_底层资产类型" localSheetId="77">其他非流动金融—其他!$D$5</definedName>
    <definedName name="Mark_其他非流动金融—其他_底层资产名称" localSheetId="77">其他非流动金融—其他!$E$5</definedName>
    <definedName name="Mark_其他非流动金融—其他_工作底稿" localSheetId="77">其他非流动金融—其他!#REF!</definedName>
    <definedName name="Mark_其他非流动金融—其他_管理费率" localSheetId="77">其他非流动金融—其他!$I$5</definedName>
    <definedName name="Mark_其他非流动金融—其他_合计" localSheetId="77">其他非流动金融—其他!$A$27</definedName>
    <definedName name="Mark_其他非流动金融—其他_核查程序" localSheetId="77">其他非流动金融—其他!#REF!</definedName>
    <definedName name="Mark_其他非流动金融—其他_核查后账面值" localSheetId="77">其他非流动金融—其他!#REF!</definedName>
    <definedName name="Mark_其他非流动金融—其他_基准日净资产每份净值" localSheetId="77">其他非流动金融—其他!$L$5</definedName>
    <definedName name="Mark_其他非流动金融—其他_金融资产名称" localSheetId="77">其他非流动金融—其他!$C$5</definedName>
    <definedName name="Mark_其他非流动金融—其他_勘察与尽调" localSheetId="77">其他非流动金融—其他!#REF!</definedName>
    <definedName name="Mark_其他非流动金融—其他_评估价值" localSheetId="77">其他非流动金融—其他!$P$5</definedName>
    <definedName name="Mark_其他非流动金融—其他_评估人员" localSheetId="77">其他非流动金融—其他!#REF!</definedName>
    <definedName name="Mark_其他非流动金融—其他_其他非流动金融—其他投资评估明细表" localSheetId="77">其他非流动金融—其他!$A$2</definedName>
    <definedName name="Mark_其他非流动金融—其他_审计调整" localSheetId="77">其他非流动金融—其他!$N$5</definedName>
    <definedName name="Mark_其他非流动金融—其他_审计前账面值" localSheetId="77">其他非流动金融—其他!$M$5</definedName>
    <definedName name="Mark_其他非流动金融—其他_市价法" localSheetId="77">其他非流动金融—其他!#REF!</definedName>
    <definedName name="Mark_其他非流动金融—其他_是否逾期或违约" localSheetId="77">其他非流动金融—其他!#REF!</definedName>
    <definedName name="Mark_其他非流动金融—其他_特殊作价评估值" localSheetId="77">其他非流动金融—其他!#REF!</definedName>
    <definedName name="Mark_其他非流动金融—其他_投资成本" localSheetId="77">其他非流动金融—其他!$H$5</definedName>
    <definedName name="Mark_其他非流动金融—其他_投资日期" localSheetId="77">其他非流动金融—其他!$F$5</definedName>
    <definedName name="Mark_其他非流动金融—其他_投资收益率及类型" localSheetId="77">其他非流动金融—其他!$K$5</definedName>
    <definedName name="Mark_其他非流动金融—其他_投资资产类型" localSheetId="77">其他非流动金融—其他!$B$5</definedName>
    <definedName name="Mark_其他非流动金融—其他_托管费率" localSheetId="77">其他非流动金融—其他!$J$5</definedName>
    <definedName name="Mark_其他非流动金融—其他_现金流折现法" localSheetId="77">其他非流动金融—其他!#REF!</definedName>
    <definedName name="Mark_其他非流动金融—其他_序号" localSheetId="77">其他非流动金融—其他!$A$5</definedName>
    <definedName name="Mark_其他非流动金融—其他_选取的评估方法" localSheetId="77">其他非流动金融—其他!#REF!</definedName>
    <definedName name="Mark_其他非流动金融—其他_增值率" localSheetId="77">其他非流动金融—其他!$Q$5</definedName>
    <definedName name="Mark_其他非流动金融—其他_账面价值" localSheetId="77">其他非流动金融—其他!$O$5</definedName>
    <definedName name="Mark_其他非流动金融—其他_最后一行" localSheetId="77">其他非流动金融—其他!$A$29</definedName>
    <definedName name="Mark_其他非流动金融—债券_备注" localSheetId="75">其他非流动金融—债券!$K$5</definedName>
    <definedName name="Mark_其他非流动金融—债券_差异原因" localSheetId="75">其他非流动金融—债券!#REF!</definedName>
    <definedName name="Mark_其他非流动金融—债券_持有数量" localSheetId="75">其他非流动金融—债券!$E$5</definedName>
    <definedName name="Mark_其他非流动金融—债券_工作底稿" localSheetId="75">其他非流动金融—债券!#REF!</definedName>
    <definedName name="Mark_其他非流动金融—债券_合计" localSheetId="75">其他非流动金融—债券!$A$27</definedName>
    <definedName name="Mark_其他非流动金融—债券_核查程序" localSheetId="75">其他非流动金融—债券!#REF!</definedName>
    <definedName name="Mark_其他非流动金融—债券_核查后账面值" localSheetId="75">其他非流动金融—债券!#REF!</definedName>
    <definedName name="Mark_其他非流动金融—债券_核实后数量" localSheetId="75">其他非流动金融—债券!#REF!</definedName>
    <definedName name="Mark_其他非流动金融—债券_勘察与尽调" localSheetId="75">其他非流动金融—债券!#REF!</definedName>
    <definedName name="Mark_其他非流动金融—债券_评估价值" localSheetId="75">其他非流动金融—债券!$I$5</definedName>
    <definedName name="Mark_其他非流动金融—债券_评估人员" localSheetId="75">其他非流动金融—债券!#REF!</definedName>
    <definedName name="Mark_其他非流动金融—债券_其他非流动金融—债券投资评估明细表" localSheetId="75">其他非流动金融—债券!$A$2</definedName>
    <definedName name="Mark_其他非流动金融—债券_审计调整" localSheetId="75">其他非流动金融—债券!$G$5</definedName>
    <definedName name="Mark_其他非流动金融—债券_审计前账面值" localSheetId="75">其他非流动金融—债券!$F$5</definedName>
    <definedName name="Mark_其他非流动金融—债券_是否违约" localSheetId="75">其他非流动金融—债券!#REF!</definedName>
    <definedName name="Mark_其他非流动金融—债券_特殊作价评估值" localSheetId="75">其他非流动金融—债券!#REF!</definedName>
    <definedName name="Mark_其他非流动金融—债券_投资日期" localSheetId="75">其他非流动金融—债券!$D$5</definedName>
    <definedName name="Mark_其他非流动金融—债券_序号" localSheetId="75">其他非流动金融—债券!$A$5</definedName>
    <definedName name="Mark_其他非流动金融—债券_选取的评估方法" localSheetId="75">其他非流动金融—债券!#REF!</definedName>
    <definedName name="Mark_其他非流动金融—债券_增值率" localSheetId="75">其他非流动金融—债券!$J$5</definedName>
    <definedName name="Mark_其他非流动金融—债券_债券代码" localSheetId="75">其他非流动金融—债券!$B$5</definedName>
    <definedName name="Mark_其他非流动金融—债券_债券名称" localSheetId="75">其他非流动金融—债券!$C$5</definedName>
    <definedName name="Mark_其他非流动金融—债券_账面价值" localSheetId="75">其他非流动金融—债券!$H$5</definedName>
    <definedName name="Mark_其他非流动金融—债券_中债估值净价" localSheetId="75">其他非流动金融—债券!#REF!</definedName>
    <definedName name="Mark_其他非流动金融—债券_最后一行" localSheetId="75">其他非流动金融—债券!$A$29</definedName>
    <definedName name="Mark_其他非流动资产_备注" localSheetId="109">其他非流动资产!$I$5</definedName>
    <definedName name="Mark_其他非流动资产_工作底稿" localSheetId="109">其他非流动资产!#REF!</definedName>
    <definedName name="Mark_其他非流动资产_合计" localSheetId="109">其他非流动资产!$A$28</definedName>
    <definedName name="Mark_其他非流动资产_核查程序" localSheetId="109">其他非流动资产!#REF!</definedName>
    <definedName name="Mark_其他非流动资产_内容或名称" localSheetId="109">其他非流动资产!$B$5</definedName>
    <definedName name="Mark_其他非流动资产_评定估算导航" localSheetId="109">其他非流动资产!$E$1:$H$1</definedName>
    <definedName name="Mark_其他非流动资产_评估基准日" localSheetId="109">其他非流动资产!$A$3</definedName>
    <definedName name="Mark_其他非流动资产_评估价值" localSheetId="109">其他非流动资产!$G$5</definedName>
    <definedName name="Mark_其他非流动资产_评估人员" localSheetId="109">其他非流动资产!#REF!</definedName>
    <definedName name="Mark_其他非流动资产_其他非流动资产评估明细表" localSheetId="109">其他非流动资产!$A$2</definedName>
    <definedName name="Mark_其他非流动资产_清查核实导航" localSheetId="109">其他非流动资产!#REF!</definedName>
    <definedName name="Mark_其他非流动资产_取得日期" localSheetId="109">其他非流动资产!$C$5</definedName>
    <definedName name="Mark_其他非流动资产_审计调整" localSheetId="109">其他非流动资产!$E$5</definedName>
    <definedName name="Mark_其他非流动资产_审计前账面值" localSheetId="109">其他非流动资产!$D$5</definedName>
    <definedName name="Mark_其他非流动资产_序号" localSheetId="109">其他非流动资产!$A$5</definedName>
    <definedName name="Mark_其他非流动资产_增值率" localSheetId="109">其他非流动资产!$H$5</definedName>
    <definedName name="Mark_其他非流动资产_账面价值" localSheetId="109">其他非流动资产!$F$5</definedName>
    <definedName name="Mark_其他非流动资产_账面余额核实程序" localSheetId="109">其他非流动资产!#REF!</definedName>
    <definedName name="Mark_其他非流动资产_账面余额核实程序_差异原因特殊作价原因" localSheetId="109">其他非流动资产!#REF!</definedName>
    <definedName name="Mark_其他非流动资产_账面余额核实程序_核查后账面值" localSheetId="109">其他非流动资产!#REF!</definedName>
    <definedName name="Mark_其他非流动资产_资产申报导航整体" localSheetId="109">其他非流动资产!$A$1:$D$1</definedName>
    <definedName name="Mark_其他非流动资产_最后一行" localSheetId="109">其他非流动资产!$A$30</definedName>
    <definedName name="Mark_其他货币资金_备注" localSheetId="15">其他货币资金!$L$5</definedName>
    <definedName name="Mark_其他货币资金_本位币金额" localSheetId="15">其他货币资金!$E$6</definedName>
    <definedName name="Mark_其他货币资金_币种" localSheetId="15">其他货币资金!$G$6</definedName>
    <definedName name="Mark_其他货币资金_差异原因" localSheetId="15">其他货币资金!#REF!</definedName>
    <definedName name="Mark_其他货币资金_工作底稿" localSheetId="15">其他货币资金!#REF!</definedName>
    <definedName name="Mark_其他货币资金_合计" localSheetId="15">其他货币资金!$A$28</definedName>
    <definedName name="Mark_其他货币资金_核查程序" localSheetId="15">其他货币资金!#REF!</definedName>
    <definedName name="Mark_其他货币资金_核实后账面值" localSheetId="15">其他货币资金!#REF!</definedName>
    <definedName name="Mark_其他货币资金_名称及内容" localSheetId="15">其他货币资金!$B$5</definedName>
    <definedName name="Mark_其他货币资金_评估价值" localSheetId="15">其他货币资金!$J$5</definedName>
    <definedName name="Mark_其他货币资金_评估人员" localSheetId="15">其他货币资金!#REF!</definedName>
    <definedName name="Mark_其他货币资金_其他货币资金评估明细表" localSheetId="15">其他货币资金!$A$2</definedName>
    <definedName name="Mark_其他货币资金_其中限制性资金" localSheetId="15">其他货币资金!#REF!</definedName>
    <definedName name="Mark_其他货币资金_清查核实导航" localSheetId="15">其他货币资金!$H$1:$K$1</definedName>
    <definedName name="Mark_其他货币资金_审计调整" localSheetId="15">其他货币资金!$H$5</definedName>
    <definedName name="Mark_其他货币资金_外币账面金额" localSheetId="15">其他货币资金!$F$6</definedName>
    <definedName name="Mark_其他货币资金_序号" localSheetId="15">其他货币资金!$A$5</definedName>
    <definedName name="Mark_其他货币资金_用途" localSheetId="15">其他货币资金!$D$5</definedName>
    <definedName name="Mark_其他货币资金_增值率" localSheetId="15">其他货币资金!$K$5</definedName>
    <definedName name="Mark_其他货币资金_账号" localSheetId="15">其他货币资金!$C$5</definedName>
    <definedName name="Mark_其他货币资金_账面价值" localSheetId="15">其他货币资金!$I$5</definedName>
    <definedName name="Mark_其他货币资金_资产申报导航整体" localSheetId="15">其他货币资金!$A$1:$G$1</definedName>
    <definedName name="Mark_其他货币资金_最后一行" localSheetId="15">其他货币资金!$A$30</definedName>
    <definedName name="Mark_其他流动负债_备注" localSheetId="126">其他流动负债!$I$5</definedName>
    <definedName name="Mark_其他流动负债_发生日期" localSheetId="126">其他流动负债!$C$5</definedName>
    <definedName name="Mark_其他流动负债_工作底稿" localSheetId="126">其他流动负债!#REF!</definedName>
    <definedName name="Mark_其他流动负债_合计" localSheetId="126">其他流动负债!$A$28</definedName>
    <definedName name="Mark_其他流动负债_核查程序" localSheetId="126">其他流动负债!#REF!</definedName>
    <definedName name="Mark_其他流动负债_户名" localSheetId="126">其他流动负债!$B$5</definedName>
    <definedName name="Mark_其他流动负债_结算内容" localSheetId="126">其他流动负债!$D$5</definedName>
    <definedName name="Mark_其他流动负债_评定估算导航" localSheetId="126">其他流动负债!$F$1:$H$1</definedName>
    <definedName name="Mark_其他流动负债_评估基准日" localSheetId="126">其他流动负债!$A$3</definedName>
    <definedName name="Mark_其他流动负债_评估价值" localSheetId="126">其他流动负债!$H$5</definedName>
    <definedName name="Mark_其他流动负债_评估人员" localSheetId="126">其他流动负债!#REF!</definedName>
    <definedName name="Mark_其他流动负债_其他非流动资产评估明细表" localSheetId="126">其他流动负债!$A$2</definedName>
    <definedName name="Mark_其他流动负债_清查核实导航" localSheetId="126">其他流动负债!#REF!</definedName>
    <definedName name="Mark_其他流动负债_审计调整" localSheetId="126">其他流动负债!$F$5</definedName>
    <definedName name="Mark_其他流动负债_审计前账面值" localSheetId="126">其他流动负债!$E$5</definedName>
    <definedName name="Mark_其他流动负债_序号" localSheetId="126">其他流动负债!$A$5</definedName>
    <definedName name="Mark_其他流动负债_账面价值" localSheetId="126">其他流动负债!$G$5</definedName>
    <definedName name="Mark_其他流动负债_账面余额核实程序_差异原因特殊作价原因" localSheetId="126">其他流动负债!#REF!</definedName>
    <definedName name="Mark_其他流动负债_账面余额核实程序_核查后账面值" localSheetId="126">其他流动负债!#REF!</definedName>
    <definedName name="Mark_其他流动负债_资产申报导航整体" localSheetId="126">其他流动负债!$A$1:$E$1</definedName>
    <definedName name="Mark_其他流动负债_最后一行" localSheetId="126">其他流动负债!$A$30</definedName>
    <definedName name="Mark_其他流动资产_备注" localSheetId="55">其他流动资产!$J$5</definedName>
    <definedName name="Mark_其他流动资产_差异原因特殊作价原因" localSheetId="55">其他流动资产!#REF!</definedName>
    <definedName name="Mark_其他流动资产_发生日期" localSheetId="55">其他流动资产!$C$5</definedName>
    <definedName name="Mark_其他流动资产_工作底稿" localSheetId="55">其他流动资产!#REF!</definedName>
    <definedName name="Mark_其他流动资产_合计" localSheetId="55">其他流动资产!$A$28</definedName>
    <definedName name="Mark_其他流动资产_核查程序" localSheetId="55">其他流动资产!#REF!</definedName>
    <definedName name="Mark_其他流动资产_核查后账面值" localSheetId="55">其他流动资产!#REF!</definedName>
    <definedName name="Mark_其他流动资产_结算内容" localSheetId="55">其他流动资产!$D$5</definedName>
    <definedName name="Mark_其他流动资产_勘察与尽调" localSheetId="55">其他流动资产!#REF!</definedName>
    <definedName name="Mark_其他流动资产_评定估算导航" localSheetId="55">其他流动资产!$F$1:$I$1</definedName>
    <definedName name="Mark_其他流动资产_评估价值" localSheetId="55">其他流动资产!$H$5</definedName>
    <definedName name="Mark_其他流动资产_评估人员" localSheetId="55">其他流动资产!#REF!</definedName>
    <definedName name="Mark_其他流动资产_其他非流动资产评估明细表" localSheetId="55">其他流动资产!$A$2</definedName>
    <definedName name="Mark_其他流动资产_清查核实导航" localSheetId="55">其他流动资产!#REF!</definedName>
    <definedName name="Mark_其他流动资产_审计调整" localSheetId="55">其他流动资产!$F$5</definedName>
    <definedName name="Mark_其他流动资产_审计前账面值" localSheetId="55">其他流动资产!$E$5</definedName>
    <definedName name="Mark_其他流动资产_项目及内容" localSheetId="55">其他流动资产!$B$5</definedName>
    <definedName name="Mark_其他流动资产_序号" localSheetId="55">其他流动资产!$A$5</definedName>
    <definedName name="Mark_其他流动资产_增值率" localSheetId="55">其他流动资产!$I$5</definedName>
    <definedName name="Mark_其他流动资产_账面价值" localSheetId="55">其他流动资产!$G$5</definedName>
    <definedName name="Mark_其他流动资产_资产申报导航整体" localSheetId="55">其他流动资产!$A$1:$E$1</definedName>
    <definedName name="Mark_其他流动资产_最后一行" localSheetId="55">其他流动资产!$A$30</definedName>
    <definedName name="Mark_其他权益投资—股票_2T" localSheetId="69">其他权益投资—股票!#REF!</definedName>
    <definedName name="Mark_其他权益投资—股票_AAP" localSheetId="69">其他权益投资—股票!#REF!</definedName>
    <definedName name="Mark_其他权益投资—股票_d" localSheetId="69">其他权益投资—股票!#REF!</definedName>
    <definedName name="Mark_其他权益投资—股票_exp" localSheetId="69">其他权益投资—股票!#REF!</definedName>
    <definedName name="Mark_其他权益投资—股票_exp2" localSheetId="69">其他权益投资—股票!#REF!</definedName>
    <definedName name="Mark_其他权益投资—股票_Nx1" localSheetId="69">其他权益投资—股票!#REF!</definedName>
    <definedName name="Mark_其他权益投资—股票_Nx2" localSheetId="69">其他权益投资—股票!#REF!</definedName>
    <definedName name="Mark_其他权益投资—股票_v2" localSheetId="69">其他权益投资—股票!#REF!</definedName>
    <definedName name="Mark_其他权益投资—股票_备注" localSheetId="69">其他权益投资—股票!$K$5</definedName>
    <definedName name="Mark_其他权益投资—股票_差异原因" localSheetId="69">其他权益投资—股票!#REF!</definedName>
    <definedName name="Mark_其他权益投资—股票_持股数量" localSheetId="69">其他权益投资—股票!$E$5</definedName>
    <definedName name="Mark_其他权益投资—股票_工作底稿" localSheetId="69">其他权益投资—股票!#REF!</definedName>
    <definedName name="Mark_其他权益投资—股票_股利收益率" localSheetId="69">其他权益投资—股票!#REF!</definedName>
    <definedName name="Mark_其他权益投资—股票_股票代码" localSheetId="69">其他权益投资—股票!$B$5</definedName>
    <definedName name="Mark_其他权益投资—股票_股票名称" localSheetId="69">其他权益投资—股票!$C$5</definedName>
    <definedName name="Mark_其他权益投资—股票_股票收益率的年化标准差" localSheetId="69">其他权益投资—股票!#REF!</definedName>
    <definedName name="Mark_其他权益投资—股票_合计" localSheetId="69">其他权益投资—股票!$A$27</definedName>
    <definedName name="Mark_其他权益投资—股票_核查程序" localSheetId="69">其他权益投资—股票!#REF!</definedName>
    <definedName name="Mark_其他权益投资—股票_核查后账面值" localSheetId="69">其他权益投资—股票!#REF!</definedName>
    <definedName name="Mark_其他权益投资—股票_核实后数量" localSheetId="69">其他权益投资—股票!#REF!</definedName>
    <definedName name="Mark_其他权益投资—股票_基准日" localSheetId="69">其他权益投资—股票!#REF!</definedName>
    <definedName name="Mark_其他权益投资—股票_解禁日" localSheetId="69">其他权益投资—股票!#REF!</definedName>
    <definedName name="Mark_其他权益投资—股票_勘察与尽调" localSheetId="69">其他权益投资—股票!#REF!</definedName>
    <definedName name="Mark_其他权益投资—股票_流通股收盘价" localSheetId="69">其他权益投资—股票!#REF!</definedName>
    <definedName name="Mark_其他权益投资—股票_流通受限测算单价" localSheetId="69">其他权益投资—股票!#REF!</definedName>
    <definedName name="Mark_其他权益投资—股票_评估价值" localSheetId="69">其他权益投资—股票!$I$5</definedName>
    <definedName name="Mark_其他权益投资—股票_评估人员" localSheetId="69">其他权益投资—股票!#REF!</definedName>
    <definedName name="Mark_其他权益投资—股票_其他权益工具投资—股票投资评估明细表" localSheetId="69">其他权益投资—股票!$A$2</definedName>
    <definedName name="Mark_其他权益投资—股票_审计调整" localSheetId="69">其他权益投资—股票!$G$5</definedName>
    <definedName name="Mark_其他权益投资—股票_审计前账面值" localSheetId="69">其他权益投资—股票!$F$5</definedName>
    <definedName name="Mark_其他权益投资—股票_首发日收盘价" localSheetId="69">其他权益投资—股票!#REF!</definedName>
    <definedName name="Mark_其他权益投资—股票_受限长度年" localSheetId="69">其他权益投资—股票!#REF!</definedName>
    <definedName name="Mark_其他权益投资—股票_投资日期" localSheetId="69">其他权益投资—股票!$D$5</definedName>
    <definedName name="Mark_其他权益投资—股票_无风险利率" localSheetId="69">其他权益投资—股票!#REF!</definedName>
    <definedName name="Mark_其他权益投资—股票_序号" localSheetId="69">其他权益投资—股票!$A$5</definedName>
    <definedName name="Mark_其他权益投资—股票_选取的评估方法" localSheetId="69">其他权益投资—股票!#REF!</definedName>
    <definedName name="Mark_其他权益投资—股票_增值率" localSheetId="69">其他权益投资—股票!$J$5</definedName>
    <definedName name="Mark_其他权益投资—股票_账面价值" localSheetId="69">其他权益投资—股票!$H$5</definedName>
    <definedName name="Mark_其他权益投资—股票_最后一行" localSheetId="69">其他权益投资—股票!$A$29</definedName>
    <definedName name="Mark_其他权益投资—股权_备注" localSheetId="71">其他权益投资—股权!$Q$5</definedName>
    <definedName name="Mark_其他权益投资—股权_被评估单位认缴资本" localSheetId="71">其他权益投资—股权!$H$6</definedName>
    <definedName name="Mark_其他权益投资—股权_被评估单位实缴资本" localSheetId="71">其他权益投资—股权!$I$6</definedName>
    <definedName name="Mark_其他权益投资—股权_被投资单位名称" localSheetId="71">其他权益投资—股权!$B$5</definedName>
    <definedName name="Mark_其他权益投资—股权_部分股权计算估值" localSheetId="71">其他权益投资—股权!#REF!</definedName>
    <definedName name="Mark_其他权益投资—股权_成本法结果" localSheetId="71">其他权益投资—股权!#REF!</definedName>
    <definedName name="Mark_其他权益投资—股权_成立日期" localSheetId="71">其他权益投资—股权!#REF!</definedName>
    <definedName name="Mark_其他权益投资—股权_定价方法" localSheetId="71">其他权益投资—股权!#REF!</definedName>
    <definedName name="Mark_其他权益投资—股权_法定代表人" localSheetId="71">其他权益投资—股权!#REF!</definedName>
    <definedName name="Mark_其他权益投资—股权_工作底稿" localSheetId="71">其他权益投资—股权!#REF!</definedName>
    <definedName name="Mark_其他权益投资—股权_合计" localSheetId="71">其他权益投资—股权!$A$27</definedName>
    <definedName name="Mark_其他权益投资—股权_合同约定权益享有方式" localSheetId="71">其他权益投资—股权!#REF!</definedName>
    <definedName name="Mark_其他权益投资—股权_核查程序" localSheetId="71">其他权益投资—股权!#REF!</definedName>
    <definedName name="Mark_其他权益投资—股权_基准日收盘价" localSheetId="71">其他权益投资—股权!#REF!</definedName>
    <definedName name="Mark_其他权益投资—股权_经营范围" localSheetId="71">其他权益投资—股权!#REF!</definedName>
    <definedName name="Mark_其他权益投资—股权_经营状况" localSheetId="71">其他权益投资—股权!$E$5</definedName>
    <definedName name="Mark_其他权益投资—股权_净资产评估值" localSheetId="71">其他权益投资—股权!#REF!</definedName>
    <definedName name="Mark_其他权益投资—股权_勘察与尽调" localSheetId="71">其他权益投资—股权!#REF!</definedName>
    <definedName name="Mark_其他权益投资—股权_评估价值" localSheetId="71">其他权益投资—股权!$O$5</definedName>
    <definedName name="Mark_其他权益投资—股权_评估人员" localSheetId="71">其他权益投资—股权!#REF!</definedName>
    <definedName name="Mark_其他权益投资—股权_评估值" localSheetId="71">其他权益投资—股权!#REF!</definedName>
    <definedName name="Mark_其他权益投资—股权_其他方法结果" localSheetId="71">其他权益投资—股权!#REF!</definedName>
    <definedName name="Mark_其他权益投资—股权_其他权益工具投资—股权投资评估明细表" localSheetId="71">其他权益投资—股权!$A$2</definedName>
    <definedName name="Mark_其他权益投资—股权_企业类型" localSheetId="71">其他权益投资—股权!#REF!</definedName>
    <definedName name="Mark_其他权益投资—股权_认缴持股比例" localSheetId="71">其他权益投资—股权!$J$6</definedName>
    <definedName name="Mark_其他权益投资—股权_审计调整" localSheetId="71">其他权益投资—股权!$M$5</definedName>
    <definedName name="Mark_其他权益投资—股权_审计前账面值" localSheetId="71">其他权益投资—股权!$L$5</definedName>
    <definedName name="Mark_其他权益投资—股权_实缴持股比例" localSheetId="71">其他权益投资—股权!$K$6</definedName>
    <definedName name="Mark_其他权益投资—股权_实缴资本" localSheetId="71">其他权益投资—股权!$G$6</definedName>
    <definedName name="Mark_其他权益投资—股权_实收资本及持股比例情况" localSheetId="71">其他权益投资—股权!$F$5</definedName>
    <definedName name="Mark_其他权益投资—股权_市场法结果" localSheetId="71">其他权益投资—股权!#REF!</definedName>
    <definedName name="Mark_其他权益投资—股权_是否上市公司" localSheetId="71">其他权益投资—股权!#REF!</definedName>
    <definedName name="Mark_其他权益投资—股权_收益法结果" localSheetId="71">其他权益投资—股权!#REF!</definedName>
    <definedName name="Mark_其他权益投资—股权_所属申万行业分类" localSheetId="71">其他权益投资—股权!#REF!</definedName>
    <definedName name="Mark_其他权益投资—股权_特殊处理" localSheetId="71">其他权益投资—股权!#REF!</definedName>
    <definedName name="Mark_其他权益投资—股权_统一社会信用代码" localSheetId="71">其他权益投资—股权!#REF!</definedName>
    <definedName name="Mark_其他权益投资—股权_投资成本" localSheetId="71">其他权益投资—股权!$D$5</definedName>
    <definedName name="Mark_其他权益投资—股权_投资日期" localSheetId="71">其他权益投资—股权!$C$5</definedName>
    <definedName name="Mark_其他权益投资—股权_序号" localSheetId="71">其他权益投资—股权!$A$5</definedName>
    <definedName name="Mark_其他权益投资—股权_选取结论" localSheetId="71">其他权益投资—股权!#REF!</definedName>
    <definedName name="Mark_其他权益投资—股权_以认缴持股比例计算的估值" localSheetId="71">其他权益投资—股权!#REF!</definedName>
    <definedName name="Mark_其他权益投资—股权_以实缴持股比例计算的估值" localSheetId="71">其他权益投资—股权!#REF!</definedName>
    <definedName name="Mark_其他权益投资—股权_增值率" localSheetId="71">其他权益投资—股权!$P$5</definedName>
    <definedName name="Mark_其他权益投资—股权_账面价值" localSheetId="71">其他权益投资—股权!$N$5</definedName>
    <definedName name="Mark_其他权益投资—股权_注册地址" localSheetId="71">其他权益投资—股权!#REF!</definedName>
    <definedName name="Mark_其他权益投资—股权_注册资本" localSheetId="71">其他权益投资—股权!$F$6</definedName>
    <definedName name="Mark_其他权益投资—股权_最后一行" localSheetId="71">其他权益投资—股权!$A$29</definedName>
    <definedName name="Mark_其他权益投资—其他_备注" localSheetId="72">其他权益投资—其他!$R$5</definedName>
    <definedName name="Mark_其他权益投资—其他_差异原因" localSheetId="72">其他权益投资—其他!#REF!</definedName>
    <definedName name="Mark_其他权益投资—其他_持有份额比例" localSheetId="72">其他权益投资—其他!$G$5</definedName>
    <definedName name="Mark_其他权益投资—其他_底层资产类型" localSheetId="72">其他权益投资—其他!$D$5</definedName>
    <definedName name="Mark_其他权益投资—其他_底层资产名称" localSheetId="72">其他权益投资—其他!$E$5</definedName>
    <definedName name="Mark_其他权益投资—其他_工作底稿" localSheetId="72">其他权益投资—其他!#REF!</definedName>
    <definedName name="Mark_其他权益投资—其他_管理费率" localSheetId="72">其他权益投资—其他!$I$5</definedName>
    <definedName name="Mark_其他权益投资—其他_合计" localSheetId="72">其他权益投资—其他!$A$27</definedName>
    <definedName name="Mark_其他权益投资—其他_核查程序" localSheetId="72">其他权益投资—其他!#REF!</definedName>
    <definedName name="Mark_其他权益投资—其他_核查后账面值" localSheetId="72">其他权益投资—其他!#REF!</definedName>
    <definedName name="Mark_其他权益投资—其他_基准日净资产每份净值" localSheetId="72">其他权益投资—其他!$L$5</definedName>
    <definedName name="Mark_其他权益投资—其他_金融资产名称" localSheetId="72">其他权益投资—其他!$C$5</definedName>
    <definedName name="Mark_其他权益投资—其他_勘察与尽调" localSheetId="72">其他权益投资—其他!#REF!</definedName>
    <definedName name="Mark_其他权益投资—其他_评估价值" localSheetId="72">其他权益投资—其他!$P$5</definedName>
    <definedName name="Mark_其他权益投资—其他_评估人员" localSheetId="72">其他权益投资—其他!#REF!</definedName>
    <definedName name="Mark_其他权益投资—其他_其他权益工具投资—其他投资评估明细表" localSheetId="72">其他权益投资—其他!$A$2</definedName>
    <definedName name="Mark_其他权益投资—其他_审计调整" localSheetId="72">其他权益投资—其他!$N$5</definedName>
    <definedName name="Mark_其他权益投资—其他_审计前账面值" localSheetId="72">其他权益投资—其他!$M$5</definedName>
    <definedName name="Mark_其他权益投资—其他_市价法" localSheetId="72">其他权益投资—其他!#REF!</definedName>
    <definedName name="Mark_其他权益投资—其他_是否逾期或违约" localSheetId="72">其他权益投资—其他!#REF!</definedName>
    <definedName name="Mark_其他权益投资—其他_特殊作价评估值" localSheetId="72">其他权益投资—其他!#REF!</definedName>
    <definedName name="Mark_其他权益投资—其他_投资成本" localSheetId="72">其他权益投资—其他!$H$5</definedName>
    <definedName name="Mark_其他权益投资—其他_投资日期" localSheetId="72">其他权益投资—其他!$F$5</definedName>
    <definedName name="Mark_其他权益投资—其他_投资收益率及类型" localSheetId="72">其他权益投资—其他!$K$5</definedName>
    <definedName name="Mark_其他权益投资—其他_投资资产类型" localSheetId="72">其他权益投资—其他!$B$5</definedName>
    <definedName name="Mark_其他权益投资—其他_托管费率" localSheetId="72">其他权益投资—其他!$J$5</definedName>
    <definedName name="Mark_其他权益投资—其他_现金流折现法" localSheetId="72">其他权益投资—其他!#REF!</definedName>
    <definedName name="Mark_其他权益投资—其他_序号" localSheetId="72">其他权益投资—其他!$A$5</definedName>
    <definedName name="Mark_其他权益投资—其他_选取的评估方法" localSheetId="72">其他权益投资—其他!#REF!</definedName>
    <definedName name="Mark_其他权益投资—其他_增值率" localSheetId="72">其他权益投资—其他!$Q$5</definedName>
    <definedName name="Mark_其他权益投资—其他_账面价值" localSheetId="72">其他权益投资—其他!$O$5</definedName>
    <definedName name="Mark_其他权益投资—其他_最后一行" localSheetId="72">其他权益投资—其他!$A$29</definedName>
    <definedName name="Mark_其他权益投资—债券_备注" localSheetId="70">其他权益投资—债券!$K$5</definedName>
    <definedName name="Mark_其他权益投资—债券_差异原因" localSheetId="70">其他权益投资—债券!#REF!</definedName>
    <definedName name="Mark_其他权益投资—债券_持有数量" localSheetId="70">其他权益投资—债券!$E$5</definedName>
    <definedName name="Mark_其他权益投资—债券_工作底稿" localSheetId="70">其他权益投资—债券!#REF!</definedName>
    <definedName name="Mark_其他权益投资—债券_合计" localSheetId="70">其他权益投资—债券!$A$27</definedName>
    <definedName name="Mark_其他权益投资—债券_核查程序" localSheetId="70">其他权益投资—债券!#REF!</definedName>
    <definedName name="Mark_其他权益投资—债券_核查后账面值" localSheetId="70">其他权益投资—债券!#REF!</definedName>
    <definedName name="Mark_其他权益投资—债券_核实后数量" localSheetId="70">其他权益投资—债券!#REF!</definedName>
    <definedName name="Mark_其他权益投资—债券_勘察与尽调" localSheetId="70">其他权益投资—债券!#REF!</definedName>
    <definedName name="Mark_其他权益投资—债券_评估价值" localSheetId="70">其他权益投资—债券!$I$5</definedName>
    <definedName name="Mark_其他权益投资—债券_评估人员" localSheetId="70">其他权益投资—债券!#REF!</definedName>
    <definedName name="Mark_其他权益投资—债券_其他权益工具投资—债券投资评估明细表" localSheetId="70">其他权益投资—债券!$A$2</definedName>
    <definedName name="Mark_其他权益投资—债券_审计调整" localSheetId="70">其他权益投资—债券!$G$5</definedName>
    <definedName name="Mark_其他权益投资—债券_审计前账面值" localSheetId="70">其他权益投资—债券!$F$5</definedName>
    <definedName name="Mark_其他权益投资—债券_是否违约" localSheetId="70">其他权益投资—债券!#REF!</definedName>
    <definedName name="Mark_其他权益投资—债券_特殊作价评估值" localSheetId="70">其他权益投资—债券!#REF!</definedName>
    <definedName name="Mark_其他权益投资—债券_投资日期" localSheetId="70">其他权益投资—债券!$D$5</definedName>
    <definedName name="Mark_其他权益投资—债券_序号" localSheetId="70">其他权益投资—债券!$A$5</definedName>
    <definedName name="Mark_其他权益投资—债券_选取的评估方法" localSheetId="70">其他权益投资—债券!#REF!</definedName>
    <definedName name="Mark_其他权益投资—债券_增值率" localSheetId="70">其他权益投资—债券!$J$5</definedName>
    <definedName name="Mark_其他权益投资—债券_债券代码" localSheetId="70">其他权益投资—债券!$B$5</definedName>
    <definedName name="Mark_其他权益投资—债券_债券名称" localSheetId="70">其他权益投资—债券!$C$5</definedName>
    <definedName name="Mark_其他权益投资—债券_账面价值" localSheetId="70">其他权益投资—债券!$H$5</definedName>
    <definedName name="Mark_其他权益投资—债券_中债估值净价" localSheetId="70">其他权益投资—债券!#REF!</definedName>
    <definedName name="Mark_其他权益投资—债券_最后一行" localSheetId="70">其他权益投资—债券!$A$29</definedName>
    <definedName name="Mark_其他应付款_备注" localSheetId="123">其他应付款!$L$5</definedName>
    <definedName name="Mark_其他应付款_发生日期" localSheetId="123">其他应付款!$C$5</definedName>
    <definedName name="Mark_其他应付款_工作底稿" localSheetId="123">其他应付款!#REF!</definedName>
    <definedName name="Mark_其他应付款_关联方类型" localSheetId="123">其他应付款!$H$5</definedName>
    <definedName name="Mark_其他应付款_合计" localSheetId="123">其他应付款!$A$28</definedName>
    <definedName name="Mark_其他应付款_核查程序" localSheetId="123">其他应付款!#REF!</definedName>
    <definedName name="Mark_其他应付款_户名【结算对象】" localSheetId="123">其他应付款!$B$5</definedName>
    <definedName name="Mark_其他应付款_评估基准日" localSheetId="123">其他应付款!$A$3</definedName>
    <definedName name="Mark_其他应付款_评估价值" localSheetId="123">其他应付款!$K$5</definedName>
    <definedName name="Mark_其他应付款_评估人员" localSheetId="123">其他应付款!#REF!</definedName>
    <definedName name="Mark_其他应付款_其他应付款评估明细表" localSheetId="123">其他应付款!$A$2</definedName>
    <definedName name="Mark_其他应付款_申报账面值" localSheetId="123">其他应付款!$E$5</definedName>
    <definedName name="Mark_其他应付款_申报账面值_本位币金额" localSheetId="123">其他应付款!$E$6</definedName>
    <definedName name="Mark_其他应付款_申报账面值_币种" localSheetId="123">其他应付款!$G$6</definedName>
    <definedName name="Mark_其他应付款_申报账面值_外币金额" localSheetId="123">其他应付款!$F$6</definedName>
    <definedName name="Mark_其他应付款_审计调整" localSheetId="123">其他应付款!$I$5</definedName>
    <definedName name="Mark_其他应付款_序号" localSheetId="123">其他应付款!$A$5</definedName>
    <definedName name="Mark_其他应付款_业务内容" localSheetId="123">其他应付款!$D$5</definedName>
    <definedName name="Mark_其他应付款_账面价值" localSheetId="123">其他应付款!$J$5</definedName>
    <definedName name="Mark_其他应付款_账面余额核实程序_差异原因特殊作价原因" localSheetId="123">其他应付款!#REF!</definedName>
    <definedName name="Mark_其他应付款_账面余额核实程序_核查后账面值" localSheetId="123">其他应付款!#REF!</definedName>
    <definedName name="Mark_其他应付款_最后一行" localSheetId="123">其他应付款!$A$30</definedName>
    <definedName name="Mark_其他应收款_备注" localSheetId="34">其他应收款!$L$5</definedName>
    <definedName name="Mark_其他应收款_本位币金额" localSheetId="34">其他应收款!$E$7</definedName>
    <definedName name="Mark_其他应收款_币种" localSheetId="34">其他应收款!$G$7</definedName>
    <definedName name="Mark_其他应收款_差异原因" localSheetId="34">其他应收款!#REF!</definedName>
    <definedName name="Mark_其他应收款_发生日期" localSheetId="34">其他应收款!$D$5</definedName>
    <definedName name="Mark_其他应收款_个别认定风险损失金额" localSheetId="34">其他应收款!#REF!</definedName>
    <definedName name="Mark_其他应收款_工作底稿" localSheetId="34">其他应收款!#REF!</definedName>
    <definedName name="Mark_其他应收款_关联方坏账损失" localSheetId="34">其他应收款!#REF!</definedName>
    <definedName name="Mark_其他应收款_关联方类型" localSheetId="34">其他应收款!#REF!</definedName>
    <definedName name="Mark_其他应收款_关联方认定" localSheetId="34">其他应收款!#REF!</definedName>
    <definedName name="Mark_其他应收款_合计" localSheetId="34">其他应收款!$A$30</definedName>
    <definedName name="Mark_其他应收款_核查程序" localSheetId="34">其他应收款!#REF!</definedName>
    <definedName name="Mark_其他应收款_核实后账面值" localSheetId="34">其他应收款!#REF!</definedName>
    <definedName name="Mark_其他应收款_核实后账面值合计" localSheetId="34">其他应收款!#REF!</definedName>
    <definedName name="Mark_其他应收款_计算过程" localSheetId="34">其他应收款!#REF!</definedName>
    <definedName name="Mark_其他应收款_减_坏账准备_评估风险损失" localSheetId="34">其他应收款!$A$31</definedName>
    <definedName name="Mark_其他应收款_净额" localSheetId="34">其他应收款!$A$32</definedName>
    <definedName name="Mark_其他应收款_评估方法" localSheetId="34">其他应收款!#REF!</definedName>
    <definedName name="Mark_其他应收款_评估价值" localSheetId="34">其他应收款!$J$5</definedName>
    <definedName name="Mark_其他应收款_评估人员" localSheetId="34">其他应收款!#REF!</definedName>
    <definedName name="Mark_其他应收款_其他应收款评估明细表" localSheetId="34">其他应收款!$A$2</definedName>
    <definedName name="Mark_其他应收款_欠款单位名称结算对象" localSheetId="34">其他应收款!$B$5</definedName>
    <definedName name="Mark_其他应收款_审计调整" localSheetId="34">其他应收款!$H$5</definedName>
    <definedName name="Mark_其他应收款_损失核定导航" localSheetId="34">其他应收款!$H$1:$L$1</definedName>
    <definedName name="Mark_其他应收款_损失金额" localSheetId="34">其他应收款!#REF!</definedName>
    <definedName name="Mark_其他应收款_外币金额" localSheetId="34">其他应收款!$F$7</definedName>
    <definedName name="Mark_其他应收款_序号" localSheetId="34">其他应收款!$A$5</definedName>
    <definedName name="Mark_其他应收款_业务内容" localSheetId="34">其他应收款!$C$5</definedName>
    <definedName name="Mark_其他应收款_原因" localSheetId="34">其他应收款!#REF!</definedName>
    <definedName name="Mark_其他应收款_增值率" localSheetId="34">其他应收款!$K$5</definedName>
    <definedName name="Mark_其他应收款_账龄分析表" localSheetId="34">其他应收款!#REF!</definedName>
    <definedName name="Mark_其他应收款_账龄分析表_1年以内金额" localSheetId="34">其他应收款!#REF!</definedName>
    <definedName name="Mark_其他应收款_账龄分析表_1至2年金额" localSheetId="34">其他应收款!#REF!</definedName>
    <definedName name="Mark_其他应收款_账龄分析表_2至3年金额" localSheetId="34">其他应收款!#REF!</definedName>
    <definedName name="Mark_其他应收款_账龄分析表_3至4年金额" localSheetId="34">其他应收款!#REF!</definedName>
    <definedName name="Mark_其他应收款_账龄分析表_4至5年金额" localSheetId="34">其他应收款!#REF!</definedName>
    <definedName name="Mark_其他应收款_账龄分析表_5年以上金额" localSheetId="34">其他应收款!#REF!</definedName>
    <definedName name="Mark_其他应收款_账龄总数与申报账面值差异" localSheetId="34">其他应收款!#REF!</definedName>
    <definedName name="Mark_其他应收款_账面价值" localSheetId="34">其他应收款!$I$5</definedName>
    <definedName name="Mark_其他应收款_资产核查导航" localSheetId="34">其他应收款!#REF!</definedName>
    <definedName name="Mark_其他应收款_资产申报导航" localSheetId="34">其他应收款!#REF!</definedName>
    <definedName name="Mark_其他应收款_资产申报导航整体" localSheetId="34">其他应收款!$A$1:$G$1</definedName>
    <definedName name="Mark_其他应收款_最后一行" localSheetId="34">其他应收款!$A$34</definedName>
    <definedName name="Mark_其他债权投资_备注" localSheetId="64">其他债权投资!$X$5</definedName>
    <definedName name="Mark_其他债权投资_差异原因" localSheetId="64">其他债权投资!#REF!</definedName>
    <definedName name="Mark_其他债权投资_持有份额比例" localSheetId="64">其他债权投资!$M$5</definedName>
    <definedName name="Mark_其他债权投资_持有数量" localSheetId="64">其他债权投资!$H$5</definedName>
    <definedName name="Mark_其他债权投资_代码" localSheetId="64">其他债权投资!$D$5</definedName>
    <definedName name="Mark_其他债权投资_到期日" localSheetId="64">其他债权投资!$K$5</definedName>
    <definedName name="Mark_其他债权投资_底层资产类型" localSheetId="64">其他债权投资!$E$5</definedName>
    <definedName name="Mark_其他债权投资_底层资产名称" localSheetId="64">其他债权投资!$F$5</definedName>
    <definedName name="Mark_其他债权投资_发行日" localSheetId="64">其他债权投资!$J$5</definedName>
    <definedName name="Mark_其他债权投资_工作底稿" localSheetId="64">其他债权投资!#REF!</definedName>
    <definedName name="Mark_其他债权投资_管理费率" localSheetId="64">其他债权投资!$O$5</definedName>
    <definedName name="Mark_其他债权投资_合计" localSheetId="64">其他债权投资!$A$26</definedName>
    <definedName name="Mark_其他债权投资_核查程序" localSheetId="64">其他债权投资!#REF!</definedName>
    <definedName name="Mark_其他债权投资_核查后账面值" localSheetId="64">其他债权投资!#REF!</definedName>
    <definedName name="Mark_其他债权投资_核实后数量" localSheetId="64">其他债权投资!#REF!</definedName>
    <definedName name="Mark_其他债权投资_基准日净资产每份净值" localSheetId="64">其他债权投资!$R$5</definedName>
    <definedName name="Mark_其他债权投资_金融资产名称" localSheetId="64">其他债权投资!$C$5</definedName>
    <definedName name="Mark_其他债权投资_净额" localSheetId="64">其他债权投资!$A$28</definedName>
    <definedName name="Mark_其他债权投资_勘察与尽调" localSheetId="64">其他债权投资!#REF!</definedName>
    <definedName name="Mark_其他债权投资_面值" localSheetId="64">其他债权投资!$L$5</definedName>
    <definedName name="Mark_其他债权投资_票面利率" localSheetId="64">其他债权投资!$I$5</definedName>
    <definedName name="Mark_其他债权投资_评估价值" localSheetId="64">其他债权投资!$V$5</definedName>
    <definedName name="Mark_其他债权投资_评估人员" localSheetId="64">其他债权投资!#REF!</definedName>
    <definedName name="Mark_其他债权投资_其他债权投资评估明细表" localSheetId="64">其他债权投资!$A$2</definedName>
    <definedName name="Mark_其他债权投资_审计调整" localSheetId="64">其他债权投资!$T$5</definedName>
    <definedName name="Mark_其他债权投资_审计前账面值" localSheetId="64">其他债权投资!$S$5</definedName>
    <definedName name="Mark_其他债权投资_是否违约" localSheetId="64">其他债权投资!#REF!</definedName>
    <definedName name="Mark_其他债权投资_特殊作价评估值" localSheetId="64">其他债权投资!#REF!</definedName>
    <definedName name="Mark_其他债权投资_投资成本" localSheetId="64">其他债权投资!$N$5</definedName>
    <definedName name="Mark_其他债权投资_投资日期" localSheetId="64">其他债权投资!$G$5</definedName>
    <definedName name="Mark_其他债权投资_投资收益率及类型" localSheetId="64">其他债权投资!$Q$5</definedName>
    <definedName name="Mark_其他债权投资_投资资产类型" localSheetId="64">其他债权投资!$B$5</definedName>
    <definedName name="Mark_其他债权投资_托管费率" localSheetId="64">其他债权投资!$P$5</definedName>
    <definedName name="Mark_其他债权投资_序号" localSheetId="64">其他债权投资!$A$5</definedName>
    <definedName name="Mark_其他债权投资_选取的评估方法" localSheetId="64">其他债权投资!#REF!</definedName>
    <definedName name="Mark_其他债权投资_增值率" localSheetId="64">其他债权投资!$W$5</definedName>
    <definedName name="Mark_其他债权投资_债权投资减值准备" localSheetId="64">其他债权投资!$A$27</definedName>
    <definedName name="Mark_其他债权投资_账面价值" localSheetId="64">其他债权投资!$U$5</definedName>
    <definedName name="Mark_其他债权投资_中债估值净价" localSheetId="64">其他债权投资!#REF!</definedName>
    <definedName name="Mark_其他债权投资_最后一行" localSheetId="64">其他债权投资!$A$30</definedName>
    <definedName name="Mark_融资—应收票据_备注" localSheetId="26">融资—应收票据!$K$5</definedName>
    <definedName name="Mark_融资—应收票据_差异原因" localSheetId="26">融资—应收票据!#REF!</definedName>
    <definedName name="Mark_融资—应收票据_承兑人" localSheetId="26">融资—应收票据!#REF!</definedName>
    <definedName name="Mark_融资—应收票据_出票日期" localSheetId="26">融资—应收票据!$C$5</definedName>
    <definedName name="Mark_融资—应收票据_到期日期" localSheetId="26">融资—应收票据!$D$5</definedName>
    <definedName name="Mark_融资—应收票据_工作底稿" localSheetId="26">融资—应收票据!#REF!</definedName>
    <definedName name="Mark_融资—应收票据_合计" localSheetId="26">融资—应收票据!$A$26</definedName>
    <definedName name="Mark_融资—应收票据_核查程序" localSheetId="26">融资—应收票据!#REF!</definedName>
    <definedName name="Mark_融资—应收票据_核查后账面值" localSheetId="26">融资—应收票据!#REF!</definedName>
    <definedName name="Mark_融资—应收票据_户名结算对象" localSheetId="26">融资—应收票据!$B$5</definedName>
    <definedName name="Mark_融资—应收票据_基准日后已托收、背书或贴现情况" localSheetId="26">融资—应收票据!#REF!</definedName>
    <definedName name="Mark_融资—应收票据_减坏账准备评估风险损失" localSheetId="26">融资—应收票据!$A$27</definedName>
    <definedName name="Mark_融资—应收票据_净额" localSheetId="26">融资—应收票据!$A$28</definedName>
    <definedName name="Mark_融资—应收票据_勘察与尽调" localSheetId="26">融资—应收票据!#REF!</definedName>
    <definedName name="Mark_融资—应收票据_票据编号" localSheetId="26">融资—应收票据!#REF!</definedName>
    <definedName name="Mark_融资—应收票据_票据类型" localSheetId="26">融资—应收票据!#REF!</definedName>
    <definedName name="Mark_融资—应收票据_票面金额" localSheetId="26">融资—应收票据!#REF!</definedName>
    <definedName name="Mark_融资—应收票据_票面利率" localSheetId="26">融资—应收票据!$E$5</definedName>
    <definedName name="Mark_融资—应收票据_评估价值" localSheetId="26">融资—应收票据!$I$5</definedName>
    <definedName name="Mark_融资—应收票据_评估人员" localSheetId="26">融资—应收票据!#REF!</definedName>
    <definedName name="Mark_融资—应收票据_凭证号" localSheetId="26">融资—应收票据!#REF!</definedName>
    <definedName name="Mark_融资—应收票据_日期" localSheetId="26">融资—应收票据!#REF!</definedName>
    <definedName name="Mark_融资—应收票据_融资应收票据申报明细表" localSheetId="26">融资—应收票据!$A$2</definedName>
    <definedName name="Mark_融资—应收票据_申报账面值" localSheetId="26">融资—应收票据!$F$5</definedName>
    <definedName name="Mark_融资—应收票据_审计调整" localSheetId="26">融资—应收票据!$G$5</definedName>
    <definedName name="Mark_融资—应收票据_审计前账面值" localSheetId="26">融资—应收票据!#REF!</definedName>
    <definedName name="Mark_融资—应收票据_贴现金额" localSheetId="26">融资—应收票据!#REF!</definedName>
    <definedName name="Mark_融资—应收票据_托收银行、被背书人、贴现银行" localSheetId="26">融资—应收票据!#REF!</definedName>
    <definedName name="Mark_融资—应收票据_序号" localSheetId="26">融资—应收票据!$A$5</definedName>
    <definedName name="Mark_融资—应收票据_增值率" localSheetId="26">融资—应收票据!$J$5</definedName>
    <definedName name="Mark_融资—应收票据_账面价值" localSheetId="26">融资—应收票据!$H$5</definedName>
    <definedName name="Mark_融资—应收票据_最后一行" localSheetId="26">融资—应收票据!$A$30</definedName>
    <definedName name="Mark_融资—应收账款_1_2年金额" localSheetId="27">融资—应收账款!#REF!</definedName>
    <definedName name="Mark_融资—应收账款_1年以内金额" localSheetId="27">融资—应收账款!#REF!</definedName>
    <definedName name="Mark_融资—应收账款_2至3年金额" localSheetId="27">融资—应收账款!#REF!</definedName>
    <definedName name="Mark_融资—应收账款_3至4年金额" localSheetId="27">融资—应收账款!#REF!</definedName>
    <definedName name="Mark_融资—应收账款_4至5年金额" localSheetId="27">融资—应收账款!#REF!</definedName>
    <definedName name="Mark_融资—应收账款_5年以上金额" localSheetId="27">融资—应收账款!#REF!</definedName>
    <definedName name="Mark_融资—应收账款_备注" localSheetId="27">融资—应收账款!$L$5</definedName>
    <definedName name="Mark_融资—应收账款_本位币金额" localSheetId="27">融资—应收账款!$E$7</definedName>
    <definedName name="Mark_融资—应收账款_币种" localSheetId="27">融资—应收账款!$G$7</definedName>
    <definedName name="Mark_融资—应收账款_差异原因" localSheetId="27">融资—应收账款!#REF!</definedName>
    <definedName name="Mark_融资—应收账款_发生日期" localSheetId="27">融资—应收账款!$D$5</definedName>
    <definedName name="Mark_融资—应收账款_个别认定风险损失金额" localSheetId="27">融资—应收账款!#REF!</definedName>
    <definedName name="Mark_融资—应收账款_个别损失认定" localSheetId="27">融资—应收账款!#REF!</definedName>
    <definedName name="Mark_融资—应收账款_工作底稿" localSheetId="27">融资—应收账款!#REF!</definedName>
    <definedName name="Mark_融资—应收账款_关联方坏账损失" localSheetId="27">融资—应收账款!#REF!</definedName>
    <definedName name="Mark_融资—应收账款_关联方类型" localSheetId="27">融资—应收账款!#REF!</definedName>
    <definedName name="Mark_融资—应收账款_关联方认定" localSheetId="27">融资—应收账款!#REF!</definedName>
    <definedName name="Mark_融资—应收账款_合计" localSheetId="27">融资—应收账款!$A$30</definedName>
    <definedName name="Mark_融资—应收账款_核查程序" localSheetId="27">融资—应收账款!#REF!</definedName>
    <definedName name="Mark_融资—应收账款_核实后账面值" localSheetId="27">融资—应收账款!#REF!</definedName>
    <definedName name="Mark_融资—应收账款_核实后账面值_1_2年金额" localSheetId="27">融资—应收账款!#REF!</definedName>
    <definedName name="Mark_融资—应收账款_核实后账面值_1年以内金额" localSheetId="27">融资—应收账款!#REF!</definedName>
    <definedName name="Mark_融资—应收账款_核实后账面值_2_3年金额" localSheetId="27">融资—应收账款!#REF!</definedName>
    <definedName name="Mark_融资—应收账款_核实后账面值_3_4年金额" localSheetId="27">融资—应收账款!#REF!</definedName>
    <definedName name="Mark_融资—应收账款_核实后账面值_4_5年金额" localSheetId="27">融资—应收账款!#REF!</definedName>
    <definedName name="Mark_融资—应收账款_核实后账面值_5年以上金额" localSheetId="27">融资—应收账款!#REF!</definedName>
    <definedName name="Mark_融资—应收账款_核实后账面值_合计" localSheetId="27">融资—应收账款!#REF!</definedName>
    <definedName name="Mark_融资—应收账款_计算过程" localSheetId="27">融资—应收账款!#REF!</definedName>
    <definedName name="Mark_融资—应收账款_减评估风险损失" localSheetId="27">融资—应收账款!$A$31</definedName>
    <definedName name="Mark_融资—应收账款_净额" localSheetId="27">融资—应收账款!$A$32</definedName>
    <definedName name="Mark_融资—应收账款_勘察与尽调" localSheetId="27">融资—应收账款!#REF!</definedName>
    <definedName name="Mark_融资—应收账款_评定估算" localSheetId="27">融资—应收账款!#REF!</definedName>
    <definedName name="Mark_融资—应收账款_评估方法" localSheetId="27">融资—应收账款!#REF!</definedName>
    <definedName name="Mark_融资—应收账款_评估价值" localSheetId="27">融资—应收账款!$J$5</definedName>
    <definedName name="Mark_融资—应收账款_评估人员" localSheetId="27">融资—应收账款!#REF!</definedName>
    <definedName name="Mark_融资—应收账款_前十大供应商" localSheetId="27">融资—应收账款!#REF!</definedName>
    <definedName name="Mark_融资—应收账款_欠款单位名称结算对象" localSheetId="27">融资—应收账款!$B$5</definedName>
    <definedName name="Mark_融资—应收账款_融资—应收账款评估明细表" localSheetId="27">融资—应收账款!$A$2</definedName>
    <definedName name="Mark_融资—应收账款_申报账面值" localSheetId="27">融资—应收账款!$E$5</definedName>
    <definedName name="Mark_融资—应收账款_审计调整" localSheetId="27">融资—应收账款!$H$5</definedName>
    <definedName name="Mark_融资—应收账款_审计前账面值" localSheetId="27">融资—应收账款!$F$5</definedName>
    <definedName name="Mark_融资—应收账款_损失金额" localSheetId="27">融资—应收账款!#REF!</definedName>
    <definedName name="Mark_融资—应收账款_外币金额" localSheetId="27">融资—应收账款!$F$7</definedName>
    <definedName name="Mark_融资—应收账款_序号" localSheetId="27">融资—应收账款!$A$5</definedName>
    <definedName name="Mark_融资—应收账款_业务内容" localSheetId="27">融资—应收账款!$C$5</definedName>
    <definedName name="Mark_融资—应收账款_预计不可回收项目" localSheetId="27">融资—应收账款!#REF!</definedName>
    <definedName name="Mark_融资—应收账款_原因" localSheetId="27">融资—应收账款!#REF!</definedName>
    <definedName name="Mark_融资—应收账款_增值率" localSheetId="27">融资—应收账款!$K$5</definedName>
    <definedName name="Mark_融资—应收账款_账龄分析表" localSheetId="27">融资—应收账款!#REF!</definedName>
    <definedName name="Mark_融资—应收账款_账龄总数与申报账面值差异" localSheetId="27">融资—应收账款!#REF!</definedName>
    <definedName name="Mark_融资—应收账款_账龄总数与审计前账面值差异" localSheetId="27">融资—应收账款!#REF!</definedName>
    <definedName name="Mark_融资—应收账款_账面价值" localSheetId="27">融资—应收账款!$I$5</definedName>
    <definedName name="Mark_融资—应收账款_最后一行" localSheetId="27">融资—应收账款!$A$34</definedName>
    <definedName name="Mark_商誉_备注" localSheetId="106">商誉!$J$5</definedName>
    <definedName name="Mark_商誉_工作底稿" localSheetId="106">商誉!#REF!</definedName>
    <definedName name="Mark_商誉_合计" localSheetId="106">商誉!$A$25</definedName>
    <definedName name="Mark_商誉_净额" localSheetId="106">商誉!$A$27</definedName>
    <definedName name="Mark_商誉_内容或名称" localSheetId="106">商誉!$B$5</definedName>
    <definedName name="Mark_商誉_评估价值" localSheetId="106">商誉!$G$5</definedName>
    <definedName name="Mark_商誉_评估人员" localSheetId="106">商誉!#REF!</definedName>
    <definedName name="Mark_商誉_取得日期" localSheetId="106">商誉!$C$5</definedName>
    <definedName name="Mark_商誉_商誉减值准备" localSheetId="106">商誉!$A$26</definedName>
    <definedName name="Mark_商誉_商誉评估明细表" localSheetId="106">商誉!$A$2</definedName>
    <definedName name="Mark_商誉_审计调整" localSheetId="106">商誉!$E$5</definedName>
    <definedName name="Mark_商誉_审计前账面值" localSheetId="106">商誉!$D$5</definedName>
    <definedName name="Mark_商誉_序号" localSheetId="106">商誉!$A$5</definedName>
    <definedName name="Mark_商誉_增减值" localSheetId="106">商誉!$H$5</definedName>
    <definedName name="Mark_商誉_增值率" localSheetId="106">商誉!$I$5</definedName>
    <definedName name="Mark_商誉_账面价值" localSheetId="106">商誉!$F$5</definedName>
    <definedName name="Mark_商誉_最后一行" localSheetId="106">商誉!$A$29</definedName>
    <definedName name="Mark_审定数_非流动负债合计_递延收益" localSheetId="8">审定数!$B$58</definedName>
    <definedName name="Mark_审定数_非流动负债合计_递延所得税负债" localSheetId="8">审定数!$B$59</definedName>
    <definedName name="Mark_审定数_非流动负债合计_其他非流动负债" localSheetId="8">审定数!$B$60</definedName>
    <definedName name="Mark_审定数_非流动负债合计_应付债券" localSheetId="8">审定数!$B$54</definedName>
    <definedName name="Mark_审定数_非流动负债合计_预计负债" localSheetId="8">审定数!$B$57</definedName>
    <definedName name="Mark_审定数_非流动负债合计_长期借款" localSheetId="8">审定数!$B$53</definedName>
    <definedName name="Mark_审定数_非流动负债合计_长期应付款" localSheetId="8">审定数!$B$56</definedName>
    <definedName name="Mark_审定数_非流动负债合计_租赁负债" localSheetId="8">审定数!$B$55</definedName>
    <definedName name="Mark_审定数_非流动资产合计_持有至到期投资" localSheetId="8">审定数!$B$18</definedName>
    <definedName name="Mark_审定数_非流动资产合计_递延所得税资产" localSheetId="8">审定数!$B$35</definedName>
    <definedName name="Mark_审定数_非流动资产合计_固定资产" localSheetId="8">审定数!$B$26</definedName>
    <definedName name="Mark_审定数_非流动资产合计_开发支出" localSheetId="8">审定数!$B$32</definedName>
    <definedName name="Mark_审定数_非流动资产合计_可供出售金融资产" localSheetId="8">审定数!$B$17</definedName>
    <definedName name="Mark_审定数_非流动资产合计_其他非流动金融资产" localSheetId="8">审定数!$B$24</definedName>
    <definedName name="Mark_审定数_非流动资产合计_其他非流动资产" localSheetId="8">审定数!$B$36</definedName>
    <definedName name="Mark_审定数_非流动资产合计_其他权益工具投资" localSheetId="8">审定数!$B$23</definedName>
    <definedName name="Mark_审定数_非流动资产合计_其他债权投资" localSheetId="8">审定数!$B$20</definedName>
    <definedName name="Mark_审定数_非流动资产合计_商誉" localSheetId="8">审定数!$B$33</definedName>
    <definedName name="Mark_审定数_非流动资产合计_生产性生物资产" localSheetId="8">审定数!$B$28</definedName>
    <definedName name="Mark_审定数_非流动资产合计_使用权资产" localSheetId="8">审定数!$B$30</definedName>
    <definedName name="Mark_审定数_非流动资产合计_投资性房地产" localSheetId="8">审定数!$B$25</definedName>
    <definedName name="Mark_审定数_非流动资产合计_无形资产" localSheetId="8">审定数!$B$31</definedName>
    <definedName name="Mark_审定数_非流动资产合计_油气资产" localSheetId="8">审定数!$B$29</definedName>
    <definedName name="Mark_审定数_非流动资产合计_在建工程" localSheetId="8">审定数!$B$27</definedName>
    <definedName name="Mark_审定数_非流动资产合计_债权投资" localSheetId="8">审定数!$B$19</definedName>
    <definedName name="Mark_审定数_非流动资产合计_长期待摊费用" localSheetId="8">审定数!$B$34</definedName>
    <definedName name="Mark_审定数_非流动资产合计_长期股权投资" localSheetId="8">审定数!$B$22</definedName>
    <definedName name="Mark_审定数_非流动资产合计_长期应收款" localSheetId="8">审定数!$B$21</definedName>
    <definedName name="Mark_审定数_流动负债合计_持有待售负债" localSheetId="8">审定数!$B$49</definedName>
    <definedName name="Mark_审定数_流动负债合计_短期借款" localSheetId="8">审定数!$B$39</definedName>
    <definedName name="Mark_审定数_流动负债合计_合同负债" localSheetId="8">审定数!$B$45</definedName>
    <definedName name="Mark_审定数_流动负债合计_交易性金融负债" localSheetId="8">审定数!$B$40</definedName>
    <definedName name="Mark_审定数_流动负债合计_其他流动负债" localSheetId="8">审定数!$B$51</definedName>
    <definedName name="Mark_审定数_流动负债合计_其他应付款" localSheetId="8">审定数!$B$48</definedName>
    <definedName name="Mark_审定数_流动负债合计_衍生金融负债" localSheetId="8">审定数!$B$41</definedName>
    <definedName name="Mark_审定数_流动负债合计_一年内到期的非流动负债" localSheetId="8">审定数!$B$50</definedName>
    <definedName name="Mark_审定数_流动负债合计_应付票据" localSheetId="8">审定数!$B$42</definedName>
    <definedName name="Mark_审定数_流动负债合计_应付账款" localSheetId="8">审定数!$B$43</definedName>
    <definedName name="Mark_审定数_流动负债合计_应付职工薪酬" localSheetId="8">审定数!$B$46</definedName>
    <definedName name="Mark_审定数_流动负债合计_应交税费" localSheetId="8">审定数!$B$47</definedName>
    <definedName name="Mark_审定数_流动负债合计_预收款项" localSheetId="8">审定数!$B$44</definedName>
    <definedName name="Mark_审定数_流动资产合计_持有待售资产" localSheetId="8">审定数!$B$13</definedName>
    <definedName name="Mark_审定数_流动资产合计_存货" localSheetId="8">审定数!$B$11</definedName>
    <definedName name="Mark_审定数_流动资产合计_合同资产" localSheetId="8">审定数!$B$12</definedName>
    <definedName name="Mark_审定数_流动资产合计_货币资金" localSheetId="8">审定数!$B$3</definedName>
    <definedName name="Mark_审定数_流动资产合计_交易性金融资产" localSheetId="8">审定数!$B$4</definedName>
    <definedName name="Mark_审定数_流动资产合计_其他流动资产" localSheetId="8">审定数!$B$15</definedName>
    <definedName name="Mark_审定数_流动资产合计_其他应收款" localSheetId="8">审定数!$B$10</definedName>
    <definedName name="Mark_审定数_流动资产合计_衍生金融资产" localSheetId="8">审定数!$B$5</definedName>
    <definedName name="Mark_审定数_流动资产合计_一年内到期的非流动资产" localSheetId="8">审定数!$B$14</definedName>
    <definedName name="Mark_审定数_流动资产合计_应收票据" localSheetId="8">审定数!$B$6</definedName>
    <definedName name="Mark_审定数_流动资产合计_应收账款" localSheetId="8">审定数!$B$7</definedName>
    <definedName name="Mark_审定数_流动资产合计_应收账款融资" localSheetId="8">审定数!$B$8</definedName>
    <definedName name="Mark_审定数_流动资产合计_预付款项" localSheetId="8">审定数!$B$9</definedName>
    <definedName name="Mark_生产性生物资产_备注" localSheetId="98">生产性生物资产!$R$5</definedName>
    <definedName name="Mark_生产性生物资产_工作底稿" localSheetId="98">生产性生物资产!#REF!</definedName>
    <definedName name="Mark_生产性生物资产_购置日期" localSheetId="98">生产性生物资产!$G$5</definedName>
    <definedName name="Mark_生产性生物资产_合计" localSheetId="98">生产性生物资产!$A$25</definedName>
    <definedName name="Mark_生产性生物资产_计量单位" localSheetId="98">生产性生物资产!$E$5</definedName>
    <definedName name="Mark_生产性生物资产_减生产性生物资产减值准备" localSheetId="98">生产性生物资产!$A$26</definedName>
    <definedName name="Mark_生产性生物资产_净额" localSheetId="98">生产性生物资产!$A$27</definedName>
    <definedName name="Mark_生产性生物资产_评估价值" localSheetId="98">生产性生物资产!$N$5</definedName>
    <definedName name="Mark_生产性生物资产_评估价值_成新率" localSheetId="98">生产性生物资产!$O$6</definedName>
    <definedName name="Mark_生产性生物资产_评估价值_净值" localSheetId="98">生产性生物资产!$P$6</definedName>
    <definedName name="Mark_生产性生物资产_评估价值_原值" localSheetId="98">生产性生物资产!$N$6</definedName>
    <definedName name="Mark_生产性生物资产_评估人员" localSheetId="98">生产性生物资产!#REF!</definedName>
    <definedName name="Mark_生产性生物资产_群别" localSheetId="98">生产性生物资产!$C$5</definedName>
    <definedName name="Mark_生产性生物资产_审计调整" localSheetId="98">生产性生物资产!$J$5</definedName>
    <definedName name="Mark_生产性生物资产_审计调整_净值" localSheetId="98">生产性生物资产!$K$6</definedName>
    <definedName name="Mark_生产性生物资产_审计调整_原值" localSheetId="98">生产性生物资产!$J$6</definedName>
    <definedName name="Mark_生产性生物资产_审计前账面值" localSheetId="98">生产性生物资产!$H$5</definedName>
    <definedName name="Mark_生产性生物资产_审计前账面值_净值" localSheetId="98">生产性生物资产!$I$6</definedName>
    <definedName name="Mark_生产性生物资产_审计前账面值_原值" localSheetId="98">生产性生物资产!$H$6</definedName>
    <definedName name="Mark_生产性生物资产_生产性生物资产评估明细表" localSheetId="98">生产性生物资产!$A$2</definedName>
    <definedName name="Mark_生产性生物资产_使用单位" localSheetId="98">生产性生物资产!$D$5</definedName>
    <definedName name="Mark_生产性生物资产_数量" localSheetId="98">生产性生物资产!$F$5</definedName>
    <definedName name="Mark_生产性生物资产_序号" localSheetId="98">生产性生物资产!$A$5</definedName>
    <definedName name="Mark_生产性生物资产_增值率" localSheetId="98">生产性生物资产!$Q$5</definedName>
    <definedName name="Mark_生产性生物资产_账面价值" localSheetId="98">生产性生物资产!$L$5</definedName>
    <definedName name="Mark_生产性生物资产_账面价值_净值" localSheetId="98">生产性生物资产!$M$6</definedName>
    <definedName name="Mark_生产性生物资产_账面价值_原值" localSheetId="98">生产性生物资产!$L$6</definedName>
    <definedName name="Mark_生产性生物资产_种类" localSheetId="98">生产性生物资产!$B$5</definedName>
    <definedName name="Mark_生产性生物资产_最后一行" localSheetId="98">生产性生物资产!$A$29</definedName>
    <definedName name="Mark_使用权资产_备注" localSheetId="100">使用权资产!$Y$5</definedName>
    <definedName name="Mark_使用权资产_到期时间" localSheetId="100">使用权资产!$H$5</definedName>
    <definedName name="Mark_使用权资产_工作底稿" localSheetId="100">使用权资产!#REF!</definedName>
    <definedName name="Mark_使用权资产_合计" localSheetId="100">使用权资产!$A$27</definedName>
    <definedName name="Mark_使用权资产_计量单位" localSheetId="100">使用权资产!$E$5</definedName>
    <definedName name="Mark_使用权资产_减减值准备" localSheetId="100">使用权资产!$A$28</definedName>
    <definedName name="Mark_使用权资产_净额" localSheetId="100">使用权资产!$A$29</definedName>
    <definedName name="Mark_使用权资产_每期租金" localSheetId="100">使用权资产!$J$5</definedName>
    <definedName name="Mark_使用权资产_评估价值" localSheetId="100">使用权资产!$U$5</definedName>
    <definedName name="Mark_使用权资产_评估价值_成新率" localSheetId="100">使用权资产!$V$6</definedName>
    <definedName name="Mark_使用权资产_评估价值_净值" localSheetId="100">使用权资产!$W$6</definedName>
    <definedName name="Mark_使用权资产_评估价值_原值" localSheetId="100">使用权资产!$U$6</definedName>
    <definedName name="Mark_使用权资产_评估人员" localSheetId="100">使用权资产!#REF!</definedName>
    <definedName name="Mark_使用权资产_期限单位" localSheetId="100">使用权资产!$I$5</definedName>
    <definedName name="Mark_使用权资产_审计调整" localSheetId="100">使用权资产!$O$5</definedName>
    <definedName name="Mark_使用权资产_审计调整_减值准备" localSheetId="100">使用权资产!$Q$6</definedName>
    <definedName name="Mark_使用权资产_审计调整_净值" localSheetId="100">使用权资产!$P$6</definedName>
    <definedName name="Mark_使用权资产_审计调整_原值" localSheetId="100">使用权资产!$O$6</definedName>
    <definedName name="Mark_使用权资产_审计前账面值" localSheetId="100">使用权资产!$L$5</definedName>
    <definedName name="Mark_使用权资产_审计前账面值_减值准备" localSheetId="100">使用权资产!$N$6</definedName>
    <definedName name="Mark_使用权资产_审计前账面值_净值" localSheetId="100">使用权资产!$M$6</definedName>
    <definedName name="Mark_使用权资产_审计前账面值_原值" localSheetId="100">使用权资产!$L$6</definedName>
    <definedName name="Mark_使用权资产_使用权资产评估明细表" localSheetId="100">使用权资产!$A$2</definedName>
    <definedName name="Mark_使用权资产_形成日期" localSheetId="100">使用权资产!$G$5</definedName>
    <definedName name="Mark_使用权资产_序号" localSheetId="100">使用权资产!$A$5</definedName>
    <definedName name="Mark_使用权资产_增值率" localSheetId="100">使用权资产!$X$5</definedName>
    <definedName name="Mark_使用权资产_账面价值" localSheetId="100">使用权资产!$R$5</definedName>
    <definedName name="Mark_使用权资产_账面价值_减值准备" localSheetId="100">使用权资产!$T$6</definedName>
    <definedName name="Mark_使用权资产_账面价值_净值" localSheetId="100">使用权资产!$S$6</definedName>
    <definedName name="Mark_使用权资产_账面价值_原值" localSheetId="100">使用权资产!$R$6</definedName>
    <definedName name="Mark_使用权资产_资产名称" localSheetId="100">使用权资产!$B$5</definedName>
    <definedName name="Mark_使用权资产_租金涨幅比例" localSheetId="100">使用权资产!$K$5</definedName>
    <definedName name="Mark_使用权资产_租赁分类" localSheetId="100">使用权资产!$D$5</definedName>
    <definedName name="Mark_使用权资产_租赁数量" localSheetId="100">使用权资产!$F$5</definedName>
    <definedName name="Mark_使用权资产_租赁用途" localSheetId="100">使用权资产!$C$5</definedName>
    <definedName name="Mark_使用权资产_最后一行" localSheetId="100">使用权资产!$A$31</definedName>
    <definedName name="Mark_所有者权益" localSheetId="6">资产负债表!$F$32</definedName>
    <definedName name="Mark_所有者权益_减_库存股" localSheetId="6">资产负债表!$F$36</definedName>
    <definedName name="Mark_所有者权益_其他权益工具" localSheetId="6">资产负债表!$F$34</definedName>
    <definedName name="Mark_所有者权益_其他综合收益" localSheetId="6">资产负债表!$F$38</definedName>
    <definedName name="Mark_所有者权益_实收资本" localSheetId="6">资产负债表!$F$33</definedName>
    <definedName name="Mark_所有者权益_未分配利润" localSheetId="6">资产负债表!$F$40</definedName>
    <definedName name="Mark_所有者权益_盈余公积" localSheetId="6">资产负债表!$F$39</definedName>
    <definedName name="Mark_所有者权益_专项储备" localSheetId="6">资产负债表!$F$37</definedName>
    <definedName name="Mark_所有者权益_资本公积" localSheetId="6">资产负债表!$F$35</definedName>
    <definedName name="Mark_投资性房地产—房屋_案例单价" localSheetId="79">投资性房地产—房屋!#REF!</definedName>
    <definedName name="Mark_投资性房地产—房屋_备注" localSheetId="79">投资性房地产—房屋!$AJ$5</definedName>
    <definedName name="Mark_投资性房地产—房屋_被评估单位" localSheetId="79">投资性房地产—房屋!$A$4</definedName>
    <definedName name="Mark_投资性房地产—房屋_采光与视野景观" localSheetId="79">投资性房地产—房屋!#REF!</definedName>
    <definedName name="Mark_投资性房地产—房屋_层高" localSheetId="79">投资性房地产—房屋!#REF!</definedName>
    <definedName name="Mark_投资性房地产—房屋_层高_m" localSheetId="79">投资性房地产—房屋!#REF!</definedName>
    <definedName name="Mark_投资性房地产—房屋_层高修正系数" localSheetId="79">投资性房地产—房屋!#REF!</definedName>
    <definedName name="Mark_投资性房地产—房屋_层数修正系数" localSheetId="79">投资性房地产—房屋!#REF!</definedName>
    <definedName name="Mark_投资性房地产—房屋_朝向" localSheetId="79">投资性房地产—房屋!#REF!</definedName>
    <definedName name="Mark_投资性房地产—房屋_成本单价_元_m2" localSheetId="79">投资性房地产—房屋!$P$5</definedName>
    <definedName name="Mark_投资性房地产—房屋_成本法评估结果" localSheetId="79">投资性房地产—房屋!#REF!</definedName>
    <definedName name="Mark_投资性房地产—房屋_成本法评估结果评估原值" localSheetId="79">投资性房地产—房屋!#REF!</definedName>
    <definedName name="Mark_投资性房地产—房屋_成本利润率" localSheetId="79">投资性房地产—房屋!#REF!</definedName>
    <definedName name="Mark_投资性房地产—房屋_成新率" localSheetId="79">投资性房地产—房屋!$AF$7</definedName>
    <definedName name="Mark_投资性房地产—房屋_成新率成新率" localSheetId="79">投资性房地产—房屋!#REF!</definedName>
    <definedName name="Mark_投资性房地产—房屋_成新率成新率2" localSheetId="79">投资性房地产—房屋!#REF!</definedName>
    <definedName name="Mark_投资性房地产—房屋_承租人名称" localSheetId="79">投资性房地产—房屋!#REF!</definedName>
    <definedName name="Mark_投资性房地产—房屋_抵押担保范围" localSheetId="79">投资性房地产—房屋!#REF!</definedName>
    <definedName name="Mark_投资性房地产—房屋_典型工程造价_含税" localSheetId="79">投资性房地产—房屋!#REF!</definedName>
    <definedName name="Mark_投资性房地产—房屋_吊车吨位" localSheetId="79">投资性房地产—房屋!#REF!</definedName>
    <definedName name="Mark_投资性房地产—房屋_对应土地证号" localSheetId="79">投资性房地产—房屋!$J$7</definedName>
    <definedName name="Mark_投资性房地产—房屋_房屋产权证" localSheetId="79">投资性房地产—房屋!$K$5</definedName>
    <definedName name="Mark_投资性房地产—房屋_房屋朝向" localSheetId="79">投资性房地产—房屋!#REF!</definedName>
    <definedName name="Mark_投资性房地产—房屋_房屋评估明细表" localSheetId="79">投资性房地产—房屋!$A$2</definedName>
    <definedName name="Mark_投资性房地产—房屋_房屋实际用途" localSheetId="79">投资性房地产—房屋!$H$7</definedName>
    <definedName name="Mark_投资性房地产—房屋_房屋证载用途" localSheetId="79">投资性房地产—房屋!$M$7</definedName>
    <definedName name="Mark_投资性房地产—房屋_工作底稿" localSheetId="79">投资性房地产—房屋!#REF!</definedName>
    <definedName name="Mark_投资性房地产—房屋_合计" localSheetId="79">投资性房地产—房屋!$A$26</definedName>
    <definedName name="Mark_投资性房地产—房屋_合同编号" localSheetId="79">投资性房地产—房屋!#REF!</definedName>
    <definedName name="Mark_投资性房地产—房屋_计提减值准备金额" localSheetId="79">投资性房地产—房屋!$U$7</definedName>
    <definedName name="Mark_投资性房地产—房屋_记事栏" localSheetId="79">投资性房地产—房屋!$O$7</definedName>
    <definedName name="Mark_投资性房地产—房屋_建安工程造价" localSheetId="79">投资性房地产—房屋!#REF!</definedName>
    <definedName name="Mark_投资性房地产—房屋_建安工程造价_含税" localSheetId="79">投资性房地产—房屋!#REF!</definedName>
    <definedName name="Mark_投资性房地产—房屋_建成年月" localSheetId="79">投资性房地产—房屋!$E$7</definedName>
    <definedName name="Mark_投资性房地产—房屋_建设年限" localSheetId="79">投资性房地产—房屋!#REF!</definedName>
    <definedName name="Mark_投资性房地产—房屋_建筑物名称" localSheetId="79">投资性房地产—房屋!$B$7</definedName>
    <definedName name="Mark_投资性房地产—房屋_结构" localSheetId="79">投资性房地产—房屋!$D$7</definedName>
    <definedName name="Mark_投资性房地产—房屋_金额" localSheetId="79">投资性房地产—房屋!#REF!</definedName>
    <definedName name="Mark_投资性房地产—房屋_经济_设计_使用年限" localSheetId="79">投资性房地产—房屋!#REF!</definedName>
    <definedName name="Mark_投资性房地产—房屋_净值" localSheetId="79">投资性房地产—房屋!$T$7</definedName>
    <definedName name="Mark_投资性房地产—房屋_开工年月" localSheetId="79">投资性房地产—房屋!#REF!</definedName>
    <definedName name="Mark_投资性房地产—房屋_勘察与尽调" localSheetId="79">投资性房地产—房屋!#REF!</definedName>
    <definedName name="Mark_投资性房地产—房屋_可抵扣增值税额" localSheetId="79">投资性房地产—房屋!#REF!</definedName>
    <definedName name="Mark_投资性房地产—房屋_可抵扣增值税额金额" localSheetId="79">投资性房地产—房屋!#REF!</definedName>
    <definedName name="Mark_投资性房地产—房屋_空间布局" localSheetId="79">投资性房地产—房屋!#REF!</definedName>
    <definedName name="Mark_投资性房地产—房屋_跨度_m" localSheetId="79">投资性房地产—房屋!#REF!</definedName>
    <definedName name="Mark_投资性房地产—房屋_跨度修正" localSheetId="79">投资性房地产—房屋!#REF!</definedName>
    <definedName name="Mark_投资性房地产—房屋_来源" localSheetId="79">投资性房地产—房屋!$Q$5</definedName>
    <definedName name="Mark_投资性房地产—房屋_利率" localSheetId="79">投资性房地产—房屋!#REF!</definedName>
    <definedName name="Mark_投资性房地产—房屋_临街宽度与深度" localSheetId="79">投资性房地产—房屋!#REF!</definedName>
    <definedName name="Mark_投资性房地产—房屋_临路状况" localSheetId="79">投资性房地产—房屋!#REF!</definedName>
    <definedName name="Mark_投资性房地产—房屋_面积" localSheetId="79">投资性房地产—房屋!#REF!</definedName>
    <definedName name="Mark_投资性房地产—房屋_内_外_粉修正" localSheetId="79">投资性房地产—房屋!#REF!</definedName>
    <definedName name="Mark_投资性房地产—房屋_评估单价_元_m2" localSheetId="79">投资性房地产—房屋!$AI$7</definedName>
    <definedName name="Mark_投资性房地产—房屋_评估价值" localSheetId="79">投资性房地产—房屋!$AG$7</definedName>
    <definedName name="Mark_投资性房地产—房屋_评估净值" localSheetId="79">投资性房地产—房屋!#REF!</definedName>
    <definedName name="Mark_投资性房地产—房屋_评估人员" localSheetId="79">投资性房地产—房屋!#REF!</definedName>
    <definedName name="Mark_投资性房地产—房屋_评估原值" localSheetId="79">投资性房地产—房屋!$AE$7</definedName>
    <definedName name="Mark_投资性房地产—房屋_评估值" localSheetId="79">投资性房地产—房屋!$AE$5</definedName>
    <definedName name="Mark_投资性房地产—房屋_其他" localSheetId="79">投资性房地产—房屋!#REF!</definedName>
    <definedName name="Mark_投资性房地产—房屋_其他前期费用率_按建筑面积" localSheetId="79">投资性房地产—房屋!#REF!</definedName>
    <definedName name="Mark_投资性房地产—房屋_其他因素修正" localSheetId="79">投资性房地产—房屋!#REF!</definedName>
    <definedName name="Mark_投资性房地产—房屋_企业申报人" localSheetId="79">投资性房地产—房屋!$W$5</definedName>
    <definedName name="Mark_投资性房地产—房屋_企业实际信息" localSheetId="79">投资性房地产—房屋!$B$5</definedName>
    <definedName name="Mark_投资性房地产—房屋_前期费用" localSheetId="79">投资性房地产—房屋!#REF!</definedName>
    <definedName name="Mark_投资性房地产—房屋_前期费用_含税" localSheetId="79">投资性房地产—房屋!#REF!</definedName>
    <definedName name="Mark_投资性房地产—房屋_前期费用率_不含税" localSheetId="79">投资性房地产—房屋!#REF!</definedName>
    <definedName name="Mark_投资性房地产—房屋_前期费用率_含税" localSheetId="79">投资性房地产—房屋!#REF!</definedName>
    <definedName name="Mark_投资性房地产—房屋_取得方式" localSheetId="79">投资性房地产—房屋!$G$7</definedName>
    <definedName name="Mark_投资性房地产—房屋_取得时间" localSheetId="79">投资性房地产—房屋!$F$7</definedName>
    <definedName name="Mark_投资性房地产—房屋_权利期限" localSheetId="79">投资性房地产—房屋!#REF!</definedName>
    <definedName name="Mark_投资性房地产—房屋_权证编号" localSheetId="79">投资性房地产—房屋!$K$7</definedName>
    <definedName name="Mark_投资性房地产—房屋_尚可使用年限" localSheetId="79">投资性房地产—房屋!#REF!</definedName>
    <definedName name="Mark_投资性房地产—房屋_申报账面值" localSheetId="79">投资性房地产—房屋!$S$5</definedName>
    <definedName name="Mark_投资性房地产—房屋_审计调整" localSheetId="79">投资性房地产—房屋!$X$5</definedName>
    <definedName name="Mark_投资性房地产—房屋_审计调整计提减值准备金额" localSheetId="79">投资性房地产—房屋!$Z$7</definedName>
    <definedName name="Mark_投资性房地产—房屋_审计调整净值" localSheetId="79">投资性房地产—房屋!$Y$7</definedName>
    <definedName name="Mark_投资性房地产—房屋_审计调整原值" localSheetId="79">投资性房地产—房屋!$X$7</definedName>
    <definedName name="Mark_投资性房地产—房屋_实际建筑面积_m2__容积_m3" localSheetId="79">投资性房地产—房屋!$I$7</definedName>
    <definedName name="Mark_投资性房地产—房屋_实物状况" localSheetId="79">投资性房地产—房屋!#REF!</definedName>
    <definedName name="Mark_投资性房地产—房屋_市场比较修正系数_以估价对象为100" localSheetId="79">投资性房地产—房屋!#REF!</definedName>
    <definedName name="Mark_投资性房地产—房屋_市场法评估单价_元_㎡" localSheetId="79">投资性房地产—房屋!#REF!</definedName>
    <definedName name="Mark_投资性房地产—房屋_市场法评估总价_元" localSheetId="79">投资性房地产—房屋!#REF!</definedName>
    <definedName name="Mark_投资性房地产—房屋_收益法评估结果" localSheetId="79">投资性房地产—房屋!#REF!</definedName>
    <definedName name="Mark_投资性房地产—房屋_水电卫、暖通修正" localSheetId="79">投资性房地产—房屋!#REF!</definedName>
    <definedName name="Mark_投资性房地产—房屋_所在层数" localSheetId="79">投资性房地产—房屋!#REF!</definedName>
    <definedName name="Mark_投资性房地产—房屋_他项权利状况" localSheetId="79">投资性房地产—房屋!#REF!</definedName>
    <definedName name="Mark_投资性房地产—房屋_投资利润" localSheetId="79">投资性房地产—房屋!#REF!</definedName>
    <definedName name="Mark_投资性房地产—房屋_投资利润金额" localSheetId="79">投资性房地产—房屋!#REF!</definedName>
    <definedName name="Mark_投资性房地产—房屋_完成底稿" localSheetId="79">投资性房地产—房屋!#REF!</definedName>
    <definedName name="Mark_投资性房地产—房屋_位置" localSheetId="79">投资性房地产—房屋!$C$7</definedName>
    <definedName name="Mark_投资性房地产—房屋_屋面、楼面修正" localSheetId="79">投资性房地产—房屋!#REF!</definedName>
    <definedName name="Mark_投资性房地产—房屋_修正后单方造价_含税" localSheetId="79">投资性房地产—房屋!#REF!</definedName>
    <definedName name="Mark_投资性房地产—房屋_序号" localSheetId="79">投资性房地产—房屋!$A$5</definedName>
    <definedName name="Mark_投资性房地产—房屋_选定评估方法" localSheetId="79">投资性房地产—房屋!#REF!</definedName>
    <definedName name="Mark_投资性房地产—房屋_檐高_m" localSheetId="79">投资性房地产—房屋!#REF!</definedName>
    <definedName name="Mark_投资性房地产—房屋_檐高修正系数" localSheetId="79">投资性房地产—房屋!#REF!</definedName>
    <definedName name="Mark_投资性房地产—房屋_已使用年限" localSheetId="79">投资性房地产—房屋!#REF!</definedName>
    <definedName name="Mark_投资性房地产—房屋_原始入账价值_转入日公允价值" localSheetId="79">投资性房地产—房屋!$R$5</definedName>
    <definedName name="Mark_投资性房地产—房屋_原值" localSheetId="79">投资性房地产—房屋!$S$7</definedName>
    <definedName name="Mark_投资性房地产—房屋_增值率" localSheetId="79">投资性房地产—房屋!$AH$7</definedName>
    <definedName name="Mark_投资性房地产—房屋_账面价值" localSheetId="79">投资性房地产—房屋!$V$7</definedName>
    <definedName name="Mark_投资性房地产—房屋_账面值" localSheetId="79">投资性房地产—房屋!$AA$5</definedName>
    <definedName name="Mark_投资性房地产—房屋_账面值计提减值准备金额" localSheetId="79">投资性房地产—房屋!$AC$7</definedName>
    <definedName name="Mark_投资性房地产—房屋_账面值净值" localSheetId="79">投资性房地产—房屋!$AB$7</definedName>
    <definedName name="Mark_投资性房地产—房屋_账面值原值" localSheetId="79">投资性房地产—房屋!$AA$7</definedName>
    <definedName name="Mark_投资性房地产—房屋_账面值账面价值" localSheetId="79">投资性房地产—房屋!$AD$7</definedName>
    <definedName name="Mark_投资性房地产—房屋_证载面积_m2__容积_m3" localSheetId="79">投资性房地产—房屋!$N$7</definedName>
    <definedName name="Mark_投资性房地产—房屋_证载权利人" localSheetId="79">投资性房地产—房屋!$L$7</definedName>
    <definedName name="Mark_投资性房地产—房屋_重置全价测算" localSheetId="79">投资性房地产—房屋!#REF!</definedName>
    <definedName name="Mark_投资性房地产—房屋_柱距_m" localSheetId="79">投资性房地产—房屋!#REF!</definedName>
    <definedName name="Mark_投资性房地产—房屋_装修" localSheetId="79">投资性房地产—房屋!#REF!</definedName>
    <definedName name="Mark_投资性房地产—房屋_资金成本" localSheetId="79">投资性房地产—房屋!#REF!</definedName>
    <definedName name="Mark_投资性房地产—房屋_总层_楼层" localSheetId="79">投资性房地产—房屋!#REF!</definedName>
    <definedName name="Mark_投资性房地产—房屋_总层数" localSheetId="79">投资性房地产—房屋!#REF!</definedName>
    <definedName name="Mark_投资性房地产—房屋_租金" localSheetId="79">投资性房地产—房屋!#REF!</definedName>
    <definedName name="Mark_投资性房地产—房屋_租赁面积" localSheetId="79">投资性房地产—房屋!#REF!</definedName>
    <definedName name="Mark_投资性房地产—房屋_租赁面积内涵" localSheetId="79">投资性房地产—房屋!#REF!</definedName>
    <definedName name="Mark_投资性房地产—房屋_租赁期限" localSheetId="79">投资性房地产—房屋!#REF!</definedName>
    <definedName name="Mark_投资性房地产—房屋_租赁状况" localSheetId="79">投资性房地产—房屋!#REF!</definedName>
    <definedName name="Mark_投资性房地产—房屋_最后一行" localSheetId="79">投资性房地产—房屋!$A$28</definedName>
    <definedName name="Mark_投资性房地产汇总表_编号" localSheetId="78">投资性房地产汇总表!$A$5</definedName>
    <definedName name="Mark_投资性房地产汇总表_减值准备" localSheetId="78">投资性房地产汇总表!$B$26</definedName>
    <definedName name="Mark_投资性房地产汇总表_科目名称" localSheetId="78">投资性房地产汇总表!$B$5</definedName>
    <definedName name="Mark_投资性房地产汇总表_评估价值" localSheetId="78">投资性房地产汇总表!$E$5</definedName>
    <definedName name="Mark_投资性房地产汇总表_审计前账面值" localSheetId="78">投资性房地产汇总表!$C$5</definedName>
    <definedName name="Mark_投资性房地产汇总表_投资性房地产汇总表" localSheetId="78">投资性房地产汇总表!$A$2</definedName>
    <definedName name="Mark_投资性房地产汇总表_增减值" localSheetId="78">投资性房地产汇总表!$F$5</definedName>
    <definedName name="Mark_投资性房地产汇总表_增值率" localSheetId="78">投资性房地产汇总表!$G$5</definedName>
    <definedName name="Mark_投资性房地产汇总表_账面价值" localSheetId="78">投资性房地产汇总表!$D$5</definedName>
    <definedName name="Mark_投资性房地产汇总表_账面净值合计" localSheetId="78">投资性房地产汇总表!$B$27</definedName>
    <definedName name="Mark_投资性房地产汇总表_账面余额合计" localSheetId="78">投资性房地产汇总表!$B$25</definedName>
    <definedName name="Mark_投资性房地产—土地_备注" localSheetId="80">投资性房地产—土地!$U$5</definedName>
    <definedName name="Mark_投资性房地产—土地_被评估单位" localSheetId="80">投资性房地产—土地!$A$4</definedName>
    <definedName name="Mark_投资性房地产—土地_差异率" localSheetId="80">投资性房地产—土地!#REF!</definedName>
    <definedName name="Mark_投资性房地产—土地_成本逼近法评估结果" localSheetId="80">投资性房地产—土地!#REF!</definedName>
    <definedName name="Mark_投资性房地产—土地_成本逼近法权重" localSheetId="80">投资性房地产—土地!#REF!</definedName>
    <definedName name="Mark_投资性房地产—土地_工作底稿" localSheetId="80">投资性房地产—土地!#REF!</definedName>
    <definedName name="Mark_投资性房地产—土地_合计" localSheetId="80">投资性房地产—土地!$A$26</definedName>
    <definedName name="Mark_投资性房地产—土地_基准地价系数修正法评估结果" localSheetId="80">投资性房地产—土地!#REF!</definedName>
    <definedName name="Mark_投资性房地产—土地_基准地价系数修正法权重" localSheetId="80">投资性房地产—土地!#REF!</definedName>
    <definedName name="Mark_投资性房地产—土地_记事栏" localSheetId="80">投资性房地产—土地!#REF!</definedName>
    <definedName name="Mark_投资性房地产—土地_假设开发法评估结果" localSheetId="80">投资性房地产—土地!#REF!</definedName>
    <definedName name="Mark_投资性房地产—土地_假设开发法权重" localSheetId="80">投资性房地产—土地!#REF!</definedName>
    <definedName name="Mark_投资性房地产—土地_净值增减额" localSheetId="80">投资性房地产—土地!$S$6</definedName>
    <definedName name="Mark_投资性房地产—土地_开发程度" localSheetId="80">投资性房地产—土地!$H$6</definedName>
    <definedName name="Mark_投资性房地产—土地_勘察与尽调" localSheetId="80">投资性房地产—土地!#REF!</definedName>
    <definedName name="Mark_投资性房地产—土地_来源" localSheetId="80">投资性房地产—土地!$I$6</definedName>
    <definedName name="Mark_投资性房地产—土地_评估价值" localSheetId="80">投资性房地产—土地!$Q$5</definedName>
    <definedName name="Mark_投资性房地产—土地_评估价值评估价值" localSheetId="80">投资性房地产—土地!$Q$6</definedName>
    <definedName name="Mark_投资性房地产—土地_评估结果汇总" localSheetId="80">投资性房地产—土地!#REF!</definedName>
    <definedName name="Mark_投资性房地产—土地_评估人员" localSheetId="80">投资性房地产—土地!#REF!</definedName>
    <definedName name="Mark_投资性房地产—土地_企业申报人" localSheetId="80">投资性房地产—土地!$N$5</definedName>
    <definedName name="Mark_投资性房地产—土地_企业实际信息" localSheetId="80">投资性房地产—土地!$B$5</definedName>
    <definedName name="Mark_投资性房地产—土地_取得日期" localSheetId="80">投资性房地产—土地!$G$6</definedName>
    <definedName name="Mark_投资性房地产—土地_权利类型" localSheetId="80">投资性房地产—土地!#REF!</definedName>
    <definedName name="Mark_投资性房地产—土地_权利人" localSheetId="80">投资性房地产—土地!#REF!</definedName>
    <definedName name="Mark_投资性房地产—土地_权利性质" localSheetId="80">投资性房地产—土地!#REF!</definedName>
    <definedName name="Mark_投资性房地产—土地_权证编号" localSheetId="80">投资性房地产—土地!$K$6</definedName>
    <definedName name="Mark_投资性房地产—土地_申报账面值" localSheetId="80">投资性房地产—土地!$L$5</definedName>
    <definedName name="Mark_投资性房地产—土地_申报账面值申报账面值" localSheetId="80">投资性房地产—土地!$M$6</definedName>
    <definedName name="Mark_投资性房地产—土地_审计调整" localSheetId="80">投资性房地产—土地!$O$5</definedName>
    <definedName name="Mark_投资性房地产—土地_实际面积_m2" localSheetId="80">投资性房地产—土地!$E$6</definedName>
    <definedName name="Mark_投资性房地产—土地_使用单位" localSheetId="80">投资性房地产—土地!$B$6</definedName>
    <definedName name="Mark_投资性房地产—土地_市场比较法评估结果" localSheetId="80">投资性房地产—土地!#REF!</definedName>
    <definedName name="Mark_投资性房地产—土地_市场比较法权重" localSheetId="80">投资性房地产—土地!#REF!</definedName>
    <definedName name="Mark_投资性房地产—土地_收益还原法评估结果" localSheetId="80">投资性房地产—土地!#REF!</definedName>
    <definedName name="Mark_投资性房地产—土地_收益还原法权重" localSheetId="80">投资性房地产—土地!#REF!</definedName>
    <definedName name="Mark_投资性房地产—土地_土地权证" localSheetId="80">投资性房地产—土地!$K$5</definedName>
    <definedName name="Mark_投资性房地产—土地_土地权证土地位置" localSheetId="80">投资性房地产—土地!#REF!</definedName>
    <definedName name="Mark_投资性房地产—土地_土地实际用途" localSheetId="80">投资性房地产—土地!$F$6</definedName>
    <definedName name="Mark_投资性房地产—土地_土地使用权评估明细表" localSheetId="80">投资性房地产—土地!$A$2</definedName>
    <definedName name="Mark_投资性房地产—土地_土地使用权终止日期" localSheetId="80">投资性房地产—土地!#REF!</definedName>
    <definedName name="Mark_投资性房地产—土地_土地位置" localSheetId="80">投资性房地产—土地!$D$6</definedName>
    <definedName name="Mark_投资性房地产—土地_完成底稿" localSheetId="80">投资性房地产—土地!#REF!</definedName>
    <definedName name="Mark_投资性房地产—土地_序号" localSheetId="80">投资性房地产—土地!$A$5</definedName>
    <definedName name="Mark_投资性房地产—土地_选定评估方法" localSheetId="80">投资性房地产—土地!#REF!</definedName>
    <definedName name="Mark_投资性房地产—土地_原始入账价值" localSheetId="80">投资性房地产—土地!$L$6</definedName>
    <definedName name="Mark_投资性房地产—土地_原值增减额" localSheetId="80">投资性房地产—土地!$R$6</definedName>
    <definedName name="Mark_投资性房地产—土地_增值率" localSheetId="80">投资性房地产—土地!$T$6</definedName>
    <definedName name="Mark_投资性房地产—土地_账面价值" localSheetId="80">投资性房地产—土地!$P$5</definedName>
    <definedName name="Mark_投资性房地产—土地_证载或批文用途" localSheetId="80">投资性房地产—土地!#REF!</definedName>
    <definedName name="Mark_投资性房地产—土地_证载面积_m2" localSheetId="80">投资性房地产—土地!#REF!</definedName>
    <definedName name="Mark_投资性房地产—土地_宗地对应房产序号" localSheetId="80">投资性房地产—土地!$J$6</definedName>
    <definedName name="Mark_投资性房地产—土地_宗地名称" localSheetId="80">投资性房地产—土地!$C$6</definedName>
    <definedName name="Mark_投资性房地产—土地_最后一行" localSheetId="80">投资性房地产—土地!$A$28</definedName>
    <definedName name="Mark_土地_备注" localSheetId="92">土地!$R$5</definedName>
    <definedName name="Mark_土地_差异率" localSheetId="92">土地!#REF!</definedName>
    <definedName name="Mark_土地_成本逼近法评估结果" localSheetId="92">土地!#REF!</definedName>
    <definedName name="Mark_土地_成本逼近法权重" localSheetId="92">土地!#REF!</definedName>
    <definedName name="Mark_土地_工作底稿" localSheetId="92">土地!#REF!</definedName>
    <definedName name="Mark_土地_合计" localSheetId="92">土地!$A$26</definedName>
    <definedName name="Mark_土地_基准地价系数修正法评估结果" localSheetId="92">土地!#REF!</definedName>
    <definedName name="Mark_土地_基准地价系数修正法权重" localSheetId="92">土地!#REF!</definedName>
    <definedName name="Mark_土地_记事栏" localSheetId="92">土地!#REF!</definedName>
    <definedName name="Mark_土地_假设开发法评估结果" localSheetId="92">土地!#REF!</definedName>
    <definedName name="Mark_土地_假设开发法权重" localSheetId="92">土地!#REF!</definedName>
    <definedName name="Mark_土地_净值增减额" localSheetId="92">土地!$P$6</definedName>
    <definedName name="Mark_土地_开发程度" localSheetId="92">土地!$G$6</definedName>
    <definedName name="Mark_土地_勘察与尽调" localSheetId="92">土地!#REF!</definedName>
    <definedName name="Mark_土地_评估基准日" localSheetId="92">土地!$A$3</definedName>
    <definedName name="Mark_土地_评估价值" localSheetId="92">土地!$N$5</definedName>
    <definedName name="Mark_土地_评估价值数值" localSheetId="92">土地!$N$6</definedName>
    <definedName name="Mark_土地_评估结果汇总" localSheetId="92">土地!#REF!</definedName>
    <definedName name="Mark_土地_评估人员" localSheetId="92">土地!#REF!</definedName>
    <definedName name="Mark_土地_企业申报人" localSheetId="92">土地!$K$5</definedName>
    <definedName name="Mark_土地_企业实际信息" localSheetId="92">土地!#REF!</definedName>
    <definedName name="Mark_土地_取得日期" localSheetId="92">土地!$F$6</definedName>
    <definedName name="Mark_土地_权利类型" localSheetId="92">土地!#REF!</definedName>
    <definedName name="Mark_土地_权利人" localSheetId="92">土地!#REF!</definedName>
    <definedName name="Mark_土地_权利性质" localSheetId="92">土地!#REF!</definedName>
    <definedName name="Mark_土地_权证编号" localSheetId="92">土地!$H$6</definedName>
    <definedName name="Mark_土地_权证土地位置" localSheetId="92">土地!#REF!</definedName>
    <definedName name="Mark_土地_权证证载面积" localSheetId="92">土地!#REF!</definedName>
    <definedName name="Mark_土地_申报账面值" localSheetId="92">土地!$I$5</definedName>
    <definedName name="Mark_土地_申报账面值申报账面值" localSheetId="92">土地!$J$6</definedName>
    <definedName name="Mark_土地_申报账面值原始入账价值" localSheetId="92">土地!$I$6</definedName>
    <definedName name="Mark_土地_审计调整" localSheetId="92">土地!$L$5</definedName>
    <definedName name="Mark_土地_实际面积" localSheetId="92">土地!$D$6</definedName>
    <definedName name="Mark_土地_使用单位" localSheetId="92">土地!#REF!</definedName>
    <definedName name="Mark_土地_市场比较法评估结果" localSheetId="92">土地!#REF!</definedName>
    <definedName name="Mark_土地_市场比较法权重" localSheetId="92">土地!#REF!</definedName>
    <definedName name="Mark_土地_收益还原法评估结果" localSheetId="92">土地!#REF!</definedName>
    <definedName name="Mark_土地_收益还原法权重" localSheetId="92">土地!#REF!</definedName>
    <definedName name="Mark_土地_土地评估明细表" localSheetId="92">土地!$A$2</definedName>
    <definedName name="Mark_土地_土地权证" localSheetId="92">土地!$H$5</definedName>
    <definedName name="Mark_土地_土地实际用途" localSheetId="92">土地!$E$6</definedName>
    <definedName name="Mark_土地_土地使用权终止日期" localSheetId="92">土地!#REF!</definedName>
    <definedName name="Mark_土地_土地位置" localSheetId="92">土地!$C$6</definedName>
    <definedName name="Mark_土地_完成底稿" localSheetId="92">土地!#REF!</definedName>
    <definedName name="Mark_土地_序号" localSheetId="92">土地!$A$5</definedName>
    <definedName name="Mark_土地_选定评估方法" localSheetId="92">土地!#REF!</definedName>
    <definedName name="Mark_土地_原值增减额" localSheetId="92">土地!$O$6</definedName>
    <definedName name="Mark_土地_增值率" localSheetId="92">土地!$Q$6</definedName>
    <definedName name="Mark_土地_账面价值" localSheetId="92">土地!$M$5</definedName>
    <definedName name="Mark_土地_证载或批文用途" localSheetId="92">土地!#REF!</definedName>
    <definedName name="Mark_土地_宗地对应房产序号" localSheetId="92">土地!#REF!</definedName>
    <definedName name="Mark_土地_宗地名称" localSheetId="92">土地!$B$6</definedName>
    <definedName name="Mark_土地_最后一行" localSheetId="92">土地!$A$28</definedName>
    <definedName name="Mark_委托加工物资_备注" localSheetId="40">委托加工物资!$V$5</definedName>
    <definedName name="Mark_委托加工物资_被评估企业填表人" localSheetId="40">委托加工物资!$A$32</definedName>
    <definedName name="Mark_委托加工物资_差异原因" localSheetId="40">委托加工物资!#REF!</definedName>
    <definedName name="Mark_委托加工物资_出库单价" localSheetId="40">委托加工物资!#REF!</definedName>
    <definedName name="Mark_委托加工物资_出库金额" localSheetId="40">委托加工物资!#REF!</definedName>
    <definedName name="Mark_委托加工物资_出库数量" localSheetId="40">委托加工物资!#REF!</definedName>
    <definedName name="Mark_委托加工物资_存放地点" localSheetId="40">委托加工物资!#REF!</definedName>
    <definedName name="Mark_委托加工物资_存货编码" localSheetId="40">委托加工物资!$B$5</definedName>
    <definedName name="Mark_委托加工物资_工作底稿" localSheetId="40">委托加工物资!#REF!</definedName>
    <definedName name="Mark_委托加工物资_规格型号" localSheetId="40">委托加工物资!$D$5</definedName>
    <definedName name="Mark_委托加工物资_合计" localSheetId="40">委托加工物资!$A$29</definedName>
    <definedName name="Mark_委托加工物资_核查程序" localSheetId="40">委托加工物资!#REF!</definedName>
    <definedName name="Mark_委托加工物资_核实后近期市场单价" localSheetId="40">委托加工物资!#REF!</definedName>
    <definedName name="Mark_委托加工物资_核实后数量" localSheetId="40">委托加工物资!#REF!</definedName>
    <definedName name="Mark_委托加工物资_核实后数量差异" localSheetId="40">委托加工物资!#REF!</definedName>
    <definedName name="Mark_委托加工物资_基准日至核查日进销存明细" localSheetId="40">委托加工物资!#REF!</definedName>
    <definedName name="Mark_委托加工物资_计量单位" localSheetId="40">委托加工物资!$E$5</definedName>
    <definedName name="Mark_委托加工物资_减存货跌价准备" localSheetId="40">委托加工物资!$A$30</definedName>
    <definedName name="Mark_委托加工物资_结存单价" localSheetId="40">委托加工物资!#REF!</definedName>
    <definedName name="Mark_委托加工物资_结存金额" localSheetId="40">委托加工物资!#REF!</definedName>
    <definedName name="Mark_委托加工物资_结存数量" localSheetId="40">委托加工物资!#REF!</definedName>
    <definedName name="Mark_委托加工物资_勘察与尽调" localSheetId="40">委托加工物资!#REF!</definedName>
    <definedName name="Mark_委托加工物资_库龄" localSheetId="40">委托加工物资!#REF!</definedName>
    <definedName name="Mark_委托加工物资_名称" localSheetId="40">委托加工物资!$C$5</definedName>
    <definedName name="Mark_委托加工物资_评定估算导航" localSheetId="40">委托加工物资!$K$1:$V$1</definedName>
    <definedName name="Mark_委托加工物资_评估基准日" localSheetId="40">委托加工物资!$A$3</definedName>
    <definedName name="Mark_委托加工物资_评估价值" localSheetId="40">委托加工物资!$R$5</definedName>
    <definedName name="Mark_委托加工物资_评估价值_单价" localSheetId="40">委托加工物资!$S$7</definedName>
    <definedName name="Mark_委托加工物资_评估价值_金额" localSheetId="40">委托加工物资!$T$7</definedName>
    <definedName name="Mark_委托加工物资_评估价值_实际数量" localSheetId="40">委托加工物资!$R$7</definedName>
    <definedName name="Mark_委托加工物资_评估人员" localSheetId="40">委托加工物资!#REF!</definedName>
    <definedName name="Mark_委托加工物资_期初单价" localSheetId="40">委托加工物资!#REF!</definedName>
    <definedName name="Mark_委托加工物资_期初金额" localSheetId="40">委托加工物资!#REF!</definedName>
    <definedName name="Mark_委托加工物资_期初数量" localSheetId="40">委托加工物资!#REF!</definedName>
    <definedName name="Mark_委托加工物资_清查核实导航" localSheetId="40">委托加工物资!#REF!</definedName>
    <definedName name="Mark_委托加工物资_入库单价" localSheetId="40">委托加工物资!#REF!</definedName>
    <definedName name="Mark_委托加工物资_入库金额" localSheetId="40">委托加工物资!#REF!</definedName>
    <definedName name="Mark_委托加工物资_入库数量" localSheetId="40">委托加工物资!#REF!</definedName>
    <definedName name="Mark_委托加工物资_申报账面值" localSheetId="40">委托加工物资!$F$5</definedName>
    <definedName name="Mark_委托加工物资_申报账面值_单价" localSheetId="40">委托加工物资!$G$7</definedName>
    <definedName name="Mark_委托加工物资_申报账面值_跌价准备" localSheetId="40">委托加工物资!$I$7</definedName>
    <definedName name="Mark_委托加工物资_申报账面值_数量" localSheetId="40">委托加工物资!$F$7</definedName>
    <definedName name="Mark_委托加工物资_申报账面值_余额" localSheetId="40">委托加工物资!$H$7</definedName>
    <definedName name="Mark_委托加工物资_申报账面值_账面价值" localSheetId="40">委托加工物资!$J$7</definedName>
    <definedName name="Mark_委托加工物资_审计调整" localSheetId="40">委托加工物资!$K$5</definedName>
    <definedName name="Mark_委托加工物资_审计调整_减值损失" localSheetId="40">委托加工物资!$L$7</definedName>
    <definedName name="Mark_委托加工物资_审计调整_账面值" localSheetId="40">委托加工物资!$K$7</definedName>
    <definedName name="Mark_委托加工物资_填表日期" localSheetId="40">委托加工物资!$A$33</definedName>
    <definedName name="Mark_委托加工物资_委托加工物资评估明细表" localSheetId="40">委托加工物资!$A$2</definedName>
    <definedName name="Mark_委托加工物资_小计" localSheetId="40">委托加工物资!$A$31</definedName>
    <definedName name="Mark_委托加工物资_序号" localSheetId="40">委托加工物资!$A$5</definedName>
    <definedName name="Mark_委托加工物资_选取的评估方法" localSheetId="40">委托加工物资!#REF!</definedName>
    <definedName name="Mark_委托加工物资_增值率" localSheetId="40">委托加工物资!$U$5</definedName>
    <definedName name="Mark_委托加工物资_账面价值" localSheetId="40">委托加工物资!$M$5</definedName>
    <definedName name="Mark_委托加工物资_账面价值_单价" localSheetId="40">委托加工物资!$N$7</definedName>
    <definedName name="Mark_委托加工物资_账面价值_跌价准备" localSheetId="40">委托加工物资!$P$7</definedName>
    <definedName name="Mark_委托加工物资_账面价值_数量" localSheetId="40">委托加工物资!$M$7</definedName>
    <definedName name="Mark_委托加工物资_账面价值_余额" localSheetId="40">委托加工物资!$O$7</definedName>
    <definedName name="Mark_委托加工物资_账面价值_账面价值" localSheetId="40">委托加工物资!$Q$7</definedName>
    <definedName name="Mark_委托加工物资_账面值内涵是否包括加工费用" localSheetId="40">委托加工物资!#REF!</definedName>
    <definedName name="Mark_委托加工物资_资产申报导航整体" localSheetId="40">委托加工物资!$A$1:$J$1</definedName>
    <definedName name="Mark_委托加工物资_最后一行" localSheetId="40">委托加工物资!$A$34</definedName>
    <definedName name="Mark_无形—矿业权_备注" localSheetId="103">无形—矿业权!$P$5</definedName>
    <definedName name="Mark_无形—矿业权_工作底稿" localSheetId="103">无形—矿业权!#REF!</definedName>
    <definedName name="Mark_无形—矿业权_合计" localSheetId="103">无形—矿业权!$A$27</definedName>
    <definedName name="Mark_无形—矿业权_核定生产规模" localSheetId="103">无形—矿业权!$H$5</definedName>
    <definedName name="Mark_无形—矿业权_勘查开发阶段" localSheetId="103">无形—矿业权!$G$5</definedName>
    <definedName name="Mark_无形—矿业权_勘查许可证编号" localSheetId="103">无形—矿业权!$C$5</definedName>
    <definedName name="Mark_无形—矿业权_矿业权评估明细表" localSheetId="103">无形—矿业权!$A$2</definedName>
    <definedName name="Mark_无形—矿业权_名称种类" localSheetId="103">无形—矿业权!$B$5</definedName>
    <definedName name="Mark_无形—矿业权_评估价值" localSheetId="103">无形—矿业权!$M$5</definedName>
    <definedName name="Mark_无形—矿业权_取得方式" localSheetId="103">无形—矿业权!$D$5</definedName>
    <definedName name="Mark_无形—矿业权_取得日期" localSheetId="103">无形—矿业权!$E$5</definedName>
    <definedName name="Mark_无形—矿业权_审计调整" localSheetId="103">无形—矿业权!$K$5</definedName>
    <definedName name="Mark_无形—矿业权_审计前账面值" localSheetId="103">无形—矿业权!$J$5</definedName>
    <definedName name="Mark_无形—矿业权_剩余有效年限" localSheetId="103">无形—矿业权!$F$5</definedName>
    <definedName name="Mark_无形—矿业权_序号" localSheetId="103">无形—矿业权!$A$5</definedName>
    <definedName name="Mark_无形—矿业权_原始入账价值" localSheetId="103">无形—矿业权!$I$5</definedName>
    <definedName name="Mark_无形—矿业权_增减值" localSheetId="103">无形—矿业权!$N$5</definedName>
    <definedName name="Mark_无形—矿业权_增值率" localSheetId="103">无形—矿业权!$O$5</definedName>
    <definedName name="Mark_无形—矿业权_账面价值" localSheetId="103">无形—矿业权!$L$5</definedName>
    <definedName name="Mark_无形—矿业权_最后一行" localSheetId="103">无形—矿业权!$A$29</definedName>
    <definedName name="Mark_无形—其他_备注" localSheetId="104">无形—其他!$R$5</definedName>
    <definedName name="Mark_无形—其他_法定预计使用年限" localSheetId="104">无形—其他!$D$5</definedName>
    <definedName name="Mark_无形—其他_工作底稿" localSheetId="104">无形—其他!#REF!</definedName>
    <definedName name="Mark_无形—其他_共有知识产权约定内容" localSheetId="104">无形—其他!$I$5</definedName>
    <definedName name="Mark_无形—其他_合计" localSheetId="104">无形—其他!$A$27</definedName>
    <definedName name="Mark_无形—其他_缴费状况" localSheetId="104">无形—其他!$H$5</definedName>
    <definedName name="Mark_无形—其他_类型类别" localSheetId="104">无形—其他!$F$5</definedName>
    <definedName name="Mark_无形—其他_内容或名称" localSheetId="104">无形—其他!$B$5</definedName>
    <definedName name="Mark_无形—其他_评估价值" localSheetId="104">无形—其他!$O$5</definedName>
    <definedName name="Mark_无形—其他_评估人员" localSheetId="104">无形—其他!#REF!</definedName>
    <definedName name="Mark_无形—其他_其他无形资产评估明细表" localSheetId="104">无形—其他!$A$2</definedName>
    <definedName name="Mark_无形—其他_取得日期" localSheetId="104">无形—其他!$C$5</definedName>
    <definedName name="Mark_无形—其他_尚可使用年限" localSheetId="104">无形—其他!$N$5</definedName>
    <definedName name="Mark_无形—其他_审计调整" localSheetId="104">无形—其他!$L$5</definedName>
    <definedName name="Mark_无形—其他_审计前账面值" localSheetId="104">无形—其他!$K$5</definedName>
    <definedName name="Mark_无形—其他_序号" localSheetId="104">无形—其他!$A$5</definedName>
    <definedName name="Mark_无形—其他_原始入账价值" localSheetId="104">无形—其他!$J$5</definedName>
    <definedName name="Mark_无形—其他_增减值" localSheetId="104">无形—其他!$P$5</definedName>
    <definedName name="Mark_无形—其他_增值率" localSheetId="104">无形—其他!$Q$5</definedName>
    <definedName name="Mark_无形—其他_账面价值" localSheetId="104">无形—其他!$M$5</definedName>
    <definedName name="Mark_无形—其他_知识产权进展状况" localSheetId="104">无形—其他!$G$5</definedName>
    <definedName name="Mark_无形—其他_专利号或注册号" localSheetId="104">无形—其他!$E$5</definedName>
    <definedName name="Mark_无形—其他_最后一行" localSheetId="104">无形—其他!$A$29</definedName>
    <definedName name="Mark_无形—土地_备注" localSheetId="102">无形—土地!$AB$5</definedName>
    <definedName name="Mark_无形—土地_被评估单位" localSheetId="102">无形—土地!$A$4</definedName>
    <definedName name="Mark_无形—土地_差异率" localSheetId="102">无形—土地!#REF!</definedName>
    <definedName name="Mark_无形—土地_成本逼近法" localSheetId="102">无形—土地!#REF!</definedName>
    <definedName name="Mark_无形—土地_成本逼近法评估结果" localSheetId="102">无形—土地!#REF!</definedName>
    <definedName name="Mark_无形—土地_成本逼近法权重" localSheetId="102">无形—土地!#REF!</definedName>
    <definedName name="Mark_无形—土地_工作底稿" localSheetId="102">无形—土地!#REF!</definedName>
    <definedName name="Mark_无形—土地_合计" localSheetId="102">无形—土地!$A$26</definedName>
    <definedName name="Mark_无形—土地_基准地价修正系数法" localSheetId="102">无形—土地!#REF!</definedName>
    <definedName name="Mark_无形—土地_基准地价修正系数法评估结果" localSheetId="102">无形—土地!#REF!</definedName>
    <definedName name="Mark_无形—土地_基准地价修正系数法权重" localSheetId="102">无形—土地!#REF!</definedName>
    <definedName name="Mark_无形—土地_记事栏" localSheetId="102">无形—土地!$R$6</definedName>
    <definedName name="Mark_无形—土地_假设开发法" localSheetId="102">无形—土地!#REF!</definedName>
    <definedName name="Mark_无形—土地_假设开发法评估结果" localSheetId="102">无形—土地!#REF!</definedName>
    <definedName name="Mark_无形—土地_假设开发法权重" localSheetId="102">无形—土地!#REF!</definedName>
    <definedName name="Mark_无形—土地_净值增减额" localSheetId="102">无形—土地!$Z$6</definedName>
    <definedName name="Mark_无形—土地_开发程度" localSheetId="102">无形—土地!$H$6</definedName>
    <definedName name="Mark_无形—土地_评估基准日" localSheetId="102">无形—土地!$A$3</definedName>
    <definedName name="Mark_无形—土地_评估价值" localSheetId="102">无形—土地!$X$6</definedName>
    <definedName name="Mark_无形—土地_评估人员" localSheetId="102">无形—土地!#REF!</definedName>
    <definedName name="Mark_无形—土地_企业申报人" localSheetId="102">无形—土地!$U$5</definedName>
    <definedName name="Mark_无形—土地_取得日期" localSheetId="102">无形—土地!$G$6</definedName>
    <definedName name="Mark_无形—土地_权利类型" localSheetId="102">无形—土地!$L$6</definedName>
    <definedName name="Mark_无形—土地_权利人" localSheetId="102">无形—土地!$K$6</definedName>
    <definedName name="Mark_无形—土地_权利性质" localSheetId="102">无形—土地!$M$6</definedName>
    <definedName name="Mark_无形—土地_申报账面值" localSheetId="102">无形—土地!$T$6</definedName>
    <definedName name="Mark_无形—土地_审计调整" localSheetId="102">无形—土地!$V$5</definedName>
    <definedName name="Mark_无形—土地_实际面积" localSheetId="102">无形—土地!$E$6</definedName>
    <definedName name="Mark_无形—土地_使用单位" localSheetId="102">无形—土地!$B$6</definedName>
    <definedName name="Mark_无形—土地_市场比较法" localSheetId="102">无形—土地!#REF!</definedName>
    <definedName name="Mark_无形—土地_市场比较法评估结果" localSheetId="102">无形—土地!#REF!</definedName>
    <definedName name="Mark_无形—土地_市场比较法权重" localSheetId="102">无形—土地!#REF!</definedName>
    <definedName name="Mark_无形—土地_是否案例" localSheetId="102">无形—土地!#REF!</definedName>
    <definedName name="Mark_无形—土地_收益还原法" localSheetId="102">无形—土地!#REF!</definedName>
    <definedName name="Mark_无形—土地_收益还原法评估结果" localSheetId="102">无形—土地!#REF!</definedName>
    <definedName name="Mark_无形—土地_收益还原法权重" localSheetId="102">无形—土地!#REF!</definedName>
    <definedName name="Mark_无形—土地_土地权证编号" localSheetId="102">无形—土地!$J$6</definedName>
    <definedName name="Mark_无形—土地_土地权证土地位置" localSheetId="102">无形—土地!$O$6</definedName>
    <definedName name="Mark_无形—土地_土地实际用途" localSheetId="102">无形—土地!$F$6</definedName>
    <definedName name="Mark_无形—土地_土地使用权终止日期" localSheetId="102">无形—土地!$P$6</definedName>
    <definedName name="Mark_无形—土地_土地位置" localSheetId="102">无形—土地!$D$6</definedName>
    <definedName name="Mark_无形—土地_完成底稿" localSheetId="102">无形—土地!#REF!</definedName>
    <definedName name="Mark_无形—土地_序号" localSheetId="102">无形—土地!$A$5</definedName>
    <definedName name="Mark_无形—土地_选定评估方法" localSheetId="102">无形—土地!#REF!</definedName>
    <definedName name="Mark_无形—土地_原始入账价值" localSheetId="102">无形—土地!$S$6</definedName>
    <definedName name="Mark_无形—土地_原值增减额" localSheetId="102">无形—土地!$Y$6</definedName>
    <definedName name="Mark_无形—土地_增值率" localSheetId="102">无形—土地!$AA$6</definedName>
    <definedName name="Mark_无形—土地_账面价值" localSheetId="102">无形—土地!$W$5</definedName>
    <definedName name="Mark_无形—土地_证载或批文用途" localSheetId="102">无形—土地!$N$6</definedName>
    <definedName name="Mark_无形—土地_证载面积" localSheetId="102">无形—土地!$Q$6</definedName>
    <definedName name="Mark_无形—土地_宗地对应房产序号" localSheetId="102">无形—土地!$I$6</definedName>
    <definedName name="Mark_无形—土地_宗地名称" localSheetId="102">无形—土地!$C$6</definedName>
    <definedName name="Mark_无形—土地_最后一行" localSheetId="102">无形—土地!$A$25</definedName>
    <definedName name="Mark_现金_备注" localSheetId="13">现金!$J$5</definedName>
    <definedName name="Mark_现金_本位币金额" localSheetId="13">现金!$C$6</definedName>
    <definedName name="Mark_现金_币种" localSheetId="13">现金!$E$6</definedName>
    <definedName name="Mark_现金_差异原因" localSheetId="13">现金!#REF!</definedName>
    <definedName name="Mark_现金_存放部门单位" localSheetId="13">现金!$B$5</definedName>
    <definedName name="Mark_现金_工作底稿" localSheetId="13">现金!#REF!</definedName>
    <definedName name="Mark_现金_合计" localSheetId="13">现金!$A$24</definedName>
    <definedName name="Mark_现金_核实后账面值" localSheetId="13">现金!#REF!</definedName>
    <definedName name="Mark_现金_评估价值" localSheetId="13">现金!$H$5</definedName>
    <definedName name="Mark_现金_评估人员" localSheetId="13">现金!#REF!</definedName>
    <definedName name="Mark_现金_清查核实导航" localSheetId="13">现金!$F$1:$I$1</definedName>
    <definedName name="Mark_现金_申报账面值" localSheetId="13">现金!$C$5</definedName>
    <definedName name="Mark_现金_审计调整" localSheetId="13">现金!$F$5</definedName>
    <definedName name="Mark_现金_外币账面金额" localSheetId="13">现金!$D$6</definedName>
    <definedName name="Mark_现金_现金盘点表倒轧金额" localSheetId="13">现金!#REF!</definedName>
    <definedName name="Mark_现金_现金评估明细表" localSheetId="13">现金!$A$2</definedName>
    <definedName name="Mark_现金_序号" localSheetId="13">现金!$A$5</definedName>
    <definedName name="Mark_现金_增值率" localSheetId="13">现金!$I$5</definedName>
    <definedName name="Mark_现金_账面价值" localSheetId="13">现金!$G$5</definedName>
    <definedName name="Mark_现金_资产申报导航整体" localSheetId="13">现金!$A$1:$E$1</definedName>
    <definedName name="Mark_现金_最后一行" localSheetId="13">现金!$A$26</definedName>
    <definedName name="Mark_消耗性生物资产_备注" localSheetId="49">消耗性生物资产!$P$5</definedName>
    <definedName name="Mark_消耗性生物资产_存货跌价准备" localSheetId="49">消耗性生物资产!$A$28</definedName>
    <definedName name="Mark_消耗性生物资产_工作底稿" localSheetId="49">消耗性生物资产!#REF!</definedName>
    <definedName name="Mark_消耗性生物资产_冠高" localSheetId="49">消耗性生物资产!$C$5</definedName>
    <definedName name="Mark_消耗性生物资产_合计" localSheetId="49">消耗性生物资产!$A$27</definedName>
    <definedName name="Mark_消耗性生物资产_核查程序" localSheetId="49">消耗性生物资产!#REF!</definedName>
    <definedName name="Mark_消耗性生物资产_核实后单价" localSheetId="49">消耗性生物资产!#REF!</definedName>
    <definedName name="Mark_消耗性生物资产_核实后数量" localSheetId="49">消耗性生物资产!#REF!</definedName>
    <definedName name="Mark_消耗性生物资产_计量单位" localSheetId="49">消耗性生物资产!$E$5</definedName>
    <definedName name="Mark_消耗性生物资产_净额" localSheetId="49">消耗性生物资产!$A$29</definedName>
    <definedName name="Mark_消耗性生物资产_名称及规格型号" localSheetId="49">消耗性生物资产!$B$5</definedName>
    <definedName name="Mark_消耗性生物资产_评估价值" localSheetId="49">消耗性生物资产!$L$5</definedName>
    <definedName name="Mark_消耗性生物资产_评估价值_成新率" localSheetId="49">消耗性生物资产!$M$6</definedName>
    <definedName name="Mark_消耗性生物资产_评估价值_单价" localSheetId="49">消耗性生物资产!$L$6</definedName>
    <definedName name="Mark_消耗性生物资产_评估价值_金额" localSheetId="49">消耗性生物资产!$N$6</definedName>
    <definedName name="Mark_消耗性生物资产_评估人员" localSheetId="49">消耗性生物资产!#REF!</definedName>
    <definedName name="Mark_消耗性生物资产_审计调整" localSheetId="49">消耗性生物资产!$H$5</definedName>
    <definedName name="Mark_消耗性生物资产_审计前账面值" localSheetId="49">消耗性生物资产!$F$5</definedName>
    <definedName name="Mark_消耗性生物资产_审计前账面值_金额" localSheetId="49">消耗性生物资产!$G$6</definedName>
    <definedName name="Mark_消耗性生物资产_审计前账面值_数量" localSheetId="49">消耗性生物资产!$F$6</definedName>
    <definedName name="Mark_消耗性生物资产_实际数量" localSheetId="49">消耗性生物资产!$K$5</definedName>
    <definedName name="Mark_消耗性生物资产_消耗性生物资产清查评估明细表" localSheetId="49">消耗性生物资产!$A$2</definedName>
    <definedName name="Mark_消耗性生物资产_胸径" localSheetId="49">消耗性生物资产!$D$5</definedName>
    <definedName name="Mark_消耗性生物资产_序号" localSheetId="49">消耗性生物资产!$A$5</definedName>
    <definedName name="Mark_消耗性生物资产_增值率" localSheetId="49">消耗性生物资产!$O$5</definedName>
    <definedName name="Mark_消耗性生物资产_账面价值" localSheetId="49">消耗性生物资产!$I$5</definedName>
    <definedName name="Mark_消耗性生物资产_账面价值_金额" localSheetId="49">消耗性生物资产!$J$6</definedName>
    <definedName name="Mark_消耗性生物资产_账面价值_数量" localSheetId="49">消耗性生物资产!$I$6</definedName>
    <definedName name="Mark_消耗性生物资产_最后一行" localSheetId="49">消耗性生物资产!$A$31</definedName>
    <definedName name="Mark_衍生金融负债_备注" localSheetId="113">衍生金融负债!$J$5</definedName>
    <definedName name="Mark_衍生金融负债_差异原因特殊作价原因" localSheetId="113">衍生金融负债!#REF!</definedName>
    <definedName name="Mark_衍生金融负债_到期日期" localSheetId="113">衍生金融负债!$E$5</definedName>
    <definedName name="Mark_衍生金融负债_工作底稿" localSheetId="113">衍生金融负债!#REF!</definedName>
    <definedName name="Mark_衍生金融负债_合计" localSheetId="113">衍生金融负债!$A$27</definedName>
    <definedName name="Mark_衍生金融负债_核查程序" localSheetId="113">衍生金融负债!#REF!</definedName>
    <definedName name="Mark_衍生金融负债_核查后账面值" localSheetId="113">衍生金融负债!#REF!</definedName>
    <definedName name="Mark_衍生金融负债_交易对手" localSheetId="113">衍生金融负债!$B$5</definedName>
    <definedName name="Mark_衍生金融负债_勘察与尽调" localSheetId="113">衍生金融负债!#REF!</definedName>
    <definedName name="Mark_衍生金融负债_评估价值" localSheetId="113">衍生金融负债!$I$5</definedName>
    <definedName name="Mark_衍生金融负债_评估人员" localSheetId="113">衍生金融负债!#REF!</definedName>
    <definedName name="Mark_衍生金融负债_审计调整" localSheetId="113">衍生金融负债!$G$5</definedName>
    <definedName name="Mark_衍生金融负债_审计前账面值" localSheetId="113">衍生金融负债!$F$5</definedName>
    <definedName name="Mark_衍生金融负债_投资日期" localSheetId="113">衍生金融负债!$D$5</definedName>
    <definedName name="Mark_衍生金融负债_序号" localSheetId="113">衍生金融负债!$A$5</definedName>
    <definedName name="Mark_衍生金融负债_衍生金融负债评估明细表" localSheetId="113">衍生金融负债!$A$2</definedName>
    <definedName name="Mark_衍生金融负债_账面价值" localSheetId="113">衍生金融负债!$H$5</definedName>
    <definedName name="Mark_衍生金融负债_资产类别" localSheetId="113">衍生金融负债!$C$5</definedName>
    <definedName name="Mark_衍生金融负债_最后一行" localSheetId="113">衍生金融负债!$A$28</definedName>
    <definedName name="Mark_衍生金融资产_备注" localSheetId="20">衍生金融资产!$K$5</definedName>
    <definedName name="Mark_衍生金融资产_差异原因" localSheetId="20">衍生金融资产!#REF!</definedName>
    <definedName name="Mark_衍生金融资产_到期日期" localSheetId="20">衍生金融资产!$E$5</definedName>
    <definedName name="Mark_衍生金融资产_工作底稿" localSheetId="20">衍生金融资产!#REF!</definedName>
    <definedName name="Mark_衍生金融资产_合计" localSheetId="20">衍生金融资产!$A$27</definedName>
    <definedName name="Mark_衍生金融资产_核查程序" localSheetId="20">衍生金融资产!#REF!</definedName>
    <definedName name="Mark_衍生金融资产_核查后账面值" localSheetId="20">衍生金融资产!#REF!</definedName>
    <definedName name="Mark_衍生金融资产_交易对手" localSheetId="20">衍生金融资产!$B$5</definedName>
    <definedName name="Mark_衍生金融资产_勘察与尽调" localSheetId="20">衍生金融资产!#REF!</definedName>
    <definedName name="Mark_衍生金融资产_评估价值" localSheetId="20">衍生金融资产!$I$5</definedName>
    <definedName name="Mark_衍生金融资产_评估人员" localSheetId="20">衍生金融资产!#REF!</definedName>
    <definedName name="Mark_衍生金融资产_审计调整" localSheetId="20">衍生金融资产!$G$5</definedName>
    <definedName name="Mark_衍生金融资产_审计前账面值" localSheetId="20">衍生金融资产!$F$5</definedName>
    <definedName name="Mark_衍生金融资产_投资日期" localSheetId="20">衍生金融资产!$D$5</definedName>
    <definedName name="Mark_衍生金融资产_序号" localSheetId="20">衍生金融资产!$A$5</definedName>
    <definedName name="Mark_衍生金融资产_衍生金融资产评估明细表" localSheetId="20">衍生金融资产!$A$2</definedName>
    <definedName name="Mark_衍生金融资产_增值率" localSheetId="20">衍生金融资产!$J$5</definedName>
    <definedName name="Mark_衍生金融资产_账面价值" localSheetId="20">衍生金融资产!$H$5</definedName>
    <definedName name="Mark_衍生金融资产_资产类别" localSheetId="20">衍生金融资产!$C$5</definedName>
    <definedName name="Mark_衍生金融资产_最后一行" localSheetId="20">衍生金融资产!$A$29</definedName>
    <definedName name="Mark_一年到期非流动负债_备注" localSheetId="125">一年到期非流动负债!$J$5</definedName>
    <definedName name="Mark_一年到期非流动负债_差异原因特殊作价原因" localSheetId="125">一年到期非流动负债!#REF!</definedName>
    <definedName name="Mark_一年到期非流动负债_到期日" localSheetId="125">一年到期非流动负债!$D$5</definedName>
    <definedName name="Mark_一年到期非流动负债_发生日期" localSheetId="125">一年到期非流动负债!$C$5</definedName>
    <definedName name="Mark_一年到期非流动负债_工作底稿" localSheetId="125">一年到期非流动负债!#REF!</definedName>
    <definedName name="Mark_一年到期非流动负债_合计" localSheetId="125">一年到期非流动负债!$A$28</definedName>
    <definedName name="Mark_一年到期非流动负债_核查程序" localSheetId="125">一年到期非流动负债!#REF!</definedName>
    <definedName name="Mark_一年到期非流动负债_核查后账面值" localSheetId="125">一年到期非流动负债!#REF!</definedName>
    <definedName name="Mark_一年到期非流动负债_结算项目" localSheetId="125">一年到期非流动负债!$B$5</definedName>
    <definedName name="Mark_一年到期非流动负债_票面月利率" localSheetId="125">一年到期非流动负债!$E$5</definedName>
    <definedName name="Mark_一年到期非流动负债_评定估算导航" localSheetId="125">一年到期非流动负债!$G$1:$I$1</definedName>
    <definedName name="Mark_一年到期非流动负债_评估基准日" localSheetId="125">一年到期非流动负债!$A$3</definedName>
    <definedName name="Mark_一年到期非流动负债_评估价值" localSheetId="125">一年到期非流动负债!$I$5</definedName>
    <definedName name="Mark_一年到期非流动负债_评估人员" localSheetId="125">一年到期非流动负债!#REF!</definedName>
    <definedName name="Mark_一年到期非流动负债_清查核实导航" localSheetId="125">一年到期非流动负债!#REF!</definedName>
    <definedName name="Mark_一年到期非流动负债_审计调整" localSheetId="125">一年到期非流动负债!$G$5</definedName>
    <definedName name="Mark_一年到期非流动负债_审计前账面值" localSheetId="125">一年到期非流动负债!$F$5</definedName>
    <definedName name="Mark_一年到期非流动负债_序号" localSheetId="125">一年到期非流动负债!$A$5</definedName>
    <definedName name="Mark_一年到期非流动负债_一年到期非流动负债评估明细表" localSheetId="125">一年到期非流动负债!$A$2</definedName>
    <definedName name="Mark_一年到期非流动负债_账面价值" localSheetId="125">一年到期非流动负债!$H$5</definedName>
    <definedName name="Mark_一年到期非流动负债_资产申报导航整体" localSheetId="125">一年到期非流动负债!$A$1:$F$1</definedName>
    <definedName name="Mark_一年到期非流动负债_最后一行" localSheetId="125">一年到期非流动负债!$A$30</definedName>
    <definedName name="Mark_一年到期非流动资产_备注" localSheetId="54">一年到期非流动资产!$J$5</definedName>
    <definedName name="Mark_一年到期非流动资产_差异原因特殊作价原因" localSheetId="54">一年到期非流动资产!#REF!</definedName>
    <definedName name="Mark_一年到期非流动资产_发生日期" localSheetId="54">一年到期非流动资产!$C$5</definedName>
    <definedName name="Mark_一年到期非流动资产_工作底稿" localSheetId="54">一年到期非流动资产!#REF!</definedName>
    <definedName name="Mark_一年到期非流动资产_合计" localSheetId="54">一年到期非流动资产!$A$28</definedName>
    <definedName name="Mark_一年到期非流动资产_核查程序" localSheetId="54">一年到期非流动资产!#REF!</definedName>
    <definedName name="Mark_一年到期非流动资产_核查后账面值" localSheetId="54">一年到期非流动资产!#REF!</definedName>
    <definedName name="Mark_一年到期非流动资产_结算内容" localSheetId="54">一年到期非流动资产!$D$5</definedName>
    <definedName name="Mark_一年到期非流动资产_勘察与尽调" localSheetId="54">一年到期非流动资产!#REF!</definedName>
    <definedName name="Mark_一年到期非流动资产_评定估算导航" localSheetId="54">一年到期非流动资产!$F$1:$I$1</definedName>
    <definedName name="Mark_一年到期非流动资产_评估价值" localSheetId="54">一年到期非流动资产!$H$5</definedName>
    <definedName name="Mark_一年到期非流动资产_评估人员" localSheetId="54">一年到期非流动资产!#REF!</definedName>
    <definedName name="Mark_一年到期非流动资产_其他非流动资产评估明细表" localSheetId="54">一年到期非流动资产!$A$2</definedName>
    <definedName name="Mark_一年到期非流动资产_清查核实导航" localSheetId="54">一年到期非流动资产!#REF!</definedName>
    <definedName name="Mark_一年到期非流动资产_申报账面值" localSheetId="54">一年到期非流动资产!$E$5</definedName>
    <definedName name="Mark_一年到期非流动资产_审计调整" localSheetId="54">一年到期非流动资产!$F$5</definedName>
    <definedName name="Mark_一年到期非流动资产_项目及内容" localSheetId="54">一年到期非流动资产!$B$5</definedName>
    <definedName name="Mark_一年到期非流动资产_序号" localSheetId="54">一年到期非流动资产!$A$5</definedName>
    <definedName name="Mark_一年到期非流动资产_增值率" localSheetId="54">一年到期非流动资产!$I$5</definedName>
    <definedName name="Mark_一年到期非流动资产_账面价值" localSheetId="54">一年到期非流动资产!$G$5</definedName>
    <definedName name="Mark_一年到期非流动资产_资产申报导航整体" localSheetId="54">一年到期非流动资产!$A$1:$E$1</definedName>
    <definedName name="Mark_一年到期非流动资产_最后一行" localSheetId="54">一年到期非流动资产!$A$30</definedName>
    <definedName name="Mark_银行存款_备注" localSheetId="14">银行存款!$K$5</definedName>
    <definedName name="Mark_银行存款_本位币金额" localSheetId="14">银行存款!$D$6</definedName>
    <definedName name="Mark_银行存款_币种" localSheetId="14">银行存款!$F$6</definedName>
    <definedName name="Mark_银行存款_差异原因" localSheetId="14">银行存款!#REF!</definedName>
    <definedName name="Mark_银行存款_工作底稿" localSheetId="14">银行存款!#REF!</definedName>
    <definedName name="Mark_银行存款_合计" localSheetId="14">银行存款!$A$28</definedName>
    <definedName name="Mark_银行存款_核查程序" localSheetId="14">银行存款!#REF!</definedName>
    <definedName name="Mark_银行存款_核实后账面值" localSheetId="14">银行存款!#REF!</definedName>
    <definedName name="Mark_银行存款_开户银行" localSheetId="14">银行存款!$B$5</definedName>
    <definedName name="Mark_银行存款_评估价值" localSheetId="14">银行存款!$I$5</definedName>
    <definedName name="Mark_银行存款_评估人员" localSheetId="14">银行存款!#REF!</definedName>
    <definedName name="Mark_银行存款_其中限制性资金" localSheetId="14">银行存款!#REF!</definedName>
    <definedName name="Mark_银行存款_清查核实导航" localSheetId="14">银行存款!$G$1:$J$1</definedName>
    <definedName name="Mark_银行存款_审计调整" localSheetId="14">银行存款!$G$5</definedName>
    <definedName name="Mark_银行存款_外币账面金额" localSheetId="14">银行存款!$E$6</definedName>
    <definedName name="Mark_银行存款_序号" localSheetId="14">银行存款!$A$5</definedName>
    <definedName name="Mark_银行存款_银行存款评估明细表" localSheetId="14">银行存款!$A$2</definedName>
    <definedName name="Mark_银行存款_增值率" localSheetId="14">银行存款!$J$5</definedName>
    <definedName name="Mark_银行存款_账号" localSheetId="14">银行存款!$C$5</definedName>
    <definedName name="Mark_银行存款_账面价值" localSheetId="14">银行存款!$H$5</definedName>
    <definedName name="Mark_银行存款_资产申报导航整体" localSheetId="14">银行存款!$A$1:$F$1</definedName>
    <definedName name="Mark_银行存款_最后一行" localSheetId="14">银行存款!$A$30</definedName>
    <definedName name="Mark_应付股利【利润】_备注" localSheetId="122">应付股利【利润】!$I$5</definedName>
    <definedName name="Mark_应付股利【利润】_发生日期" localSheetId="122">应付股利【利润】!$C$5</definedName>
    <definedName name="Mark_应付股利【利润】_工作底稿" localSheetId="122">应付股利【利润】!#REF!</definedName>
    <definedName name="Mark_应付股利【利润】_合计" localSheetId="122">应付股利【利润】!$A$28</definedName>
    <definedName name="Mark_应付股利【利润】_核查程序" localSheetId="122">应付股利【利润】!#REF!</definedName>
    <definedName name="Mark_应付股利【利润】_利润所属期间" localSheetId="122">应付股利【利润】!$D$5</definedName>
    <definedName name="Mark_应付股利【利润】_评估基准日" localSheetId="122">应付股利【利润】!$A$3</definedName>
    <definedName name="Mark_应付股利【利润】_评估价值" localSheetId="122">应付股利【利润】!$H$5</definedName>
    <definedName name="Mark_应付股利【利润】_评估人员" localSheetId="122">应付股利【利润】!#REF!</definedName>
    <definedName name="Mark_应付股利【利润】_申报账面值" localSheetId="122">应付股利【利润】!$E$5</definedName>
    <definedName name="Mark_应付股利【利润】_审计调整" localSheetId="122">应付股利【利润】!$F$5</definedName>
    <definedName name="Mark_应付股利【利润】_投资单位名称" localSheetId="122">应付股利【利润】!$B$5</definedName>
    <definedName name="Mark_应付股利【利润】_序号" localSheetId="122">应付股利【利润】!$A$5</definedName>
    <definedName name="Mark_应付股利【利润】_应付股利利润评估明细表" localSheetId="122">应付股利【利润】!$A$2</definedName>
    <definedName name="Mark_应付股利【利润】_账面价值" localSheetId="122">应付股利【利润】!$G$5</definedName>
    <definedName name="Mark_应付股利【利润】_账面余额核实程序_差异原因特殊作价原因" localSheetId="122">应付股利【利润】!#REF!</definedName>
    <definedName name="Mark_应付股利【利润】_账面余额核实程序_核查后账面值" localSheetId="122">应付股利【利润】!#REF!</definedName>
    <definedName name="Mark_应付股利【利润】_最后一行" localSheetId="122">应付股利【利润】!$A$30</definedName>
    <definedName name="Mark_应付利息_备注" localSheetId="121">应付利息!$Q$5</definedName>
    <definedName name="Mark_应付利息_本金" localSheetId="121">应付利息!$D$5</definedName>
    <definedName name="Mark_应付利息_本金_本金差异原因" localSheetId="121">应付利息!$G$6</definedName>
    <definedName name="Mark_应付利息_本金_对应科目" localSheetId="121">应付利息!$E$6</definedName>
    <definedName name="Mark_应付利息_本金_金额" localSheetId="121">应付利息!$D$6</definedName>
    <definedName name="Mark_应付利息_本金_明细表序号" localSheetId="121">应付利息!$F$6</definedName>
    <definedName name="Mark_应付利息_发生日期" localSheetId="121">应付利息!$C$5</definedName>
    <definedName name="Mark_应付利息_工作底稿" localSheetId="121">应付利息!#REF!</definedName>
    <definedName name="Mark_应付利息_合计" localSheetId="121">应付利息!$A$28</definedName>
    <definedName name="Mark_应付利息_核查程序" localSheetId="121">应付利息!#REF!</definedName>
    <definedName name="Mark_应付利息_户名" localSheetId="121">应付利息!$B$5</definedName>
    <definedName name="Mark_应付利息_利息率" localSheetId="121">应付利息!$I$5</definedName>
    <definedName name="Mark_应付利息_利息所属期间" localSheetId="121">应付利息!$H$5</definedName>
    <definedName name="Mark_应付利息_评估基准日" localSheetId="121">应付利息!$A$3</definedName>
    <definedName name="Mark_应付利息_评估价值" localSheetId="121">应付利息!$O$5</definedName>
    <definedName name="Mark_应付利息_评估人员" localSheetId="121">应付利息!#REF!</definedName>
    <definedName name="Mark_应付利息_审计调整" localSheetId="121">应付利息!$M$5</definedName>
    <definedName name="Mark_应付利息_审计前账面值" localSheetId="121">应付利息!$J$5</definedName>
    <definedName name="Mark_应付利息_审计前账面值_本位币金额" localSheetId="121">应付利息!$J$6</definedName>
    <definedName name="Mark_应付利息_审计前账面值_币种" localSheetId="121">应付利息!$L$6</definedName>
    <definedName name="Mark_应付利息_审计前账面值_外币金额" localSheetId="121">应付利息!$K$6</definedName>
    <definedName name="Mark_应付利息_序号" localSheetId="121">应付利息!$A$5</definedName>
    <definedName name="Mark_应付利息_应付利息评估明细表" localSheetId="121">应付利息!$A$2</definedName>
    <definedName name="Mark_应付利息_增值率" localSheetId="121">应付利息!$P$5</definedName>
    <definedName name="Mark_应付利息_账面价值" localSheetId="121">应付利息!$N$5</definedName>
    <definedName name="Mark_应付利息_账面余额核实程序" localSheetId="121">应付利息!#REF!</definedName>
    <definedName name="Mark_应付利息_账面余额核实程序_差异原因特殊作价原因" localSheetId="121">应付利息!#REF!</definedName>
    <definedName name="Mark_应付利息_账面余额核实程序_核查后账面值" localSheetId="121">应付利息!#REF!</definedName>
    <definedName name="Mark_应付利息_最后一行" localSheetId="121">应付利息!$A$30</definedName>
    <definedName name="Mark_应付票据_备注" localSheetId="114">应付票据!$J$5</definedName>
    <definedName name="Mark_应付票据_到期日" localSheetId="114">应付票据!$D$5</definedName>
    <definedName name="Mark_应付票据_短期借款评估明细表" localSheetId="114">应付票据!$A$2</definedName>
    <definedName name="Mark_应付票据_发生日期" localSheetId="114">应付票据!$C$5</definedName>
    <definedName name="Mark_应付票据_工作底稿" localSheetId="114">应付票据!#REF!</definedName>
    <definedName name="Mark_应付票据_合计" localSheetId="114">应付票据!$A$28</definedName>
    <definedName name="Mark_应付票据_核查程序" localSheetId="114">应付票据!#REF!</definedName>
    <definedName name="Mark_应付票据_户名【结算对象】" localSheetId="114">应付票据!$B$5</definedName>
    <definedName name="Mark_应付票据_票据编号" localSheetId="114">应付票据!#REF!</definedName>
    <definedName name="Mark_应付票据_票据承兑银行" localSheetId="114">应付票据!#REF!</definedName>
    <definedName name="Mark_应付票据_票据类别" localSheetId="114">应付票据!#REF!</definedName>
    <definedName name="Mark_应付票据_票面金额" localSheetId="114">应付票据!#REF!</definedName>
    <definedName name="Mark_应付票据_票面利率" localSheetId="114">应付票据!$E$5</definedName>
    <definedName name="Mark_应付票据_评定估算导航" localSheetId="114">应付票据!$G$1:$I$1</definedName>
    <definedName name="Mark_应付票据_评估基准日" localSheetId="114">应付票据!$A$3</definedName>
    <definedName name="Mark_应付票据_评估价值" localSheetId="114">应付票据!$I$5</definedName>
    <definedName name="Mark_应付票据_评估人员" localSheetId="114">应付票据!#REF!</definedName>
    <definedName name="Mark_应付票据_清查核实导航" localSheetId="114">应付票据!#REF!</definedName>
    <definedName name="Mark_应付票据_审计调整" localSheetId="114">应付票据!$G$5</definedName>
    <definedName name="Mark_应付票据_审计前账面值" localSheetId="114">应付票据!$F$5</definedName>
    <definedName name="Mark_应付票据_序号" localSheetId="114">应付票据!$A$5</definedName>
    <definedName name="Mark_应付票据_账面价值" localSheetId="114">应付票据!$H$5</definedName>
    <definedName name="Mark_应付票据_账面余额核实程序" localSheetId="114">应付票据!#REF!</definedName>
    <definedName name="Mark_应付票据_账面余额核实程序_差异原因特殊作价原因" localSheetId="114">应付票据!#REF!</definedName>
    <definedName name="Mark_应付票据_账面余额核实程序_核查后账面值" localSheetId="114">应付票据!#REF!</definedName>
    <definedName name="Mark_应付票据_资产申报导航整体" localSheetId="114">应付票据!$A$1:$F$1</definedName>
    <definedName name="Mark_应付票据_最后一行" localSheetId="114">应付票据!$A$30</definedName>
    <definedName name="Mark_应付债券_备注" localSheetId="129">应付债券!$M$5</definedName>
    <definedName name="Mark_应付债券_差异原因特殊作价原因" localSheetId="129">应付债券!#REF!</definedName>
    <definedName name="Mark_应付债券_到期日" localSheetId="129">应付债券!$G$5</definedName>
    <definedName name="Mark_应付债券_发生日期" localSheetId="129">应付债券!$F$5</definedName>
    <definedName name="Mark_应付债券_工作底稿" localSheetId="129">应付债券!#REF!</definedName>
    <definedName name="Mark_应付债券_合计" localSheetId="129">应付债券!$A$28</definedName>
    <definedName name="Mark_应付债券_核查程序" localSheetId="129">应付债券!#REF!</definedName>
    <definedName name="Mark_应付债券_核查后账面值" localSheetId="129">应付债券!#REF!</definedName>
    <definedName name="Mark_应付债券_勘察与尽调" localSheetId="129">应付债券!#REF!</definedName>
    <definedName name="Mark_应付债券_票面利率" localSheetId="129">应付债券!$H$5</definedName>
    <definedName name="Mark_应付债券_评估价值" localSheetId="129">应付债券!$L$5</definedName>
    <definedName name="Mark_应付债券_评估人员" localSheetId="129">应付债券!#REF!</definedName>
    <definedName name="Mark_应付债券_审计调整" localSheetId="129">应付债券!$J$5</definedName>
    <definedName name="Mark_应付债券_审计前账面值" localSheetId="129">应付债券!$I$5</definedName>
    <definedName name="Mark_应付债券_序号" localSheetId="129">应付债券!$A$5</definedName>
    <definedName name="Mark_应付债券_应付债券评估明细表" localSheetId="129">应付债券!$A$2</definedName>
    <definedName name="Mark_应付债券_债券代码" localSheetId="129">应付债券!$D$5</definedName>
    <definedName name="Mark_应付债券_债券发行单位" localSheetId="129">应付债券!$B$5</definedName>
    <definedName name="Mark_应付债券_债券简称" localSheetId="129">应付债券!$E$5</definedName>
    <definedName name="Mark_应付债券_债券种类" localSheetId="129">应付债券!$C$5</definedName>
    <definedName name="Mark_应付债券_账面价值" localSheetId="129">应付债券!$K$5</definedName>
    <definedName name="Mark_应付债券_最后一行" localSheetId="129">应付债券!$A$30</definedName>
    <definedName name="Mark_应付账款_备注" localSheetId="115">应付账款!$L$5</definedName>
    <definedName name="Mark_应付账款_发生日期" localSheetId="115">应付账款!$C$5</definedName>
    <definedName name="Mark_应付账款_工作底稿" localSheetId="115">应付账款!#REF!</definedName>
    <definedName name="Mark_应付账款_关联方类型" localSheetId="115">应付账款!$H$5</definedName>
    <definedName name="Mark_应付账款_合计" localSheetId="115">应付账款!$A$28</definedName>
    <definedName name="Mark_应付账款_核查程序" localSheetId="115">应付账款!#REF!</definedName>
    <definedName name="Mark_应付账款_户名【结算对象】" localSheetId="115">应付账款!$B$5</definedName>
    <definedName name="Mark_应付账款_评定估算导航" localSheetId="115">应付账款!$I$1:$K$1</definedName>
    <definedName name="Mark_应付账款_评估基准日" localSheetId="115">应付账款!$A$3</definedName>
    <definedName name="Mark_应付账款_评估价值" localSheetId="115">应付账款!$K$5</definedName>
    <definedName name="Mark_应付账款_评估人员" localSheetId="115">应付账款!#REF!</definedName>
    <definedName name="Mark_应付账款_前十大供应商" localSheetId="115">应付账款!#REF!</definedName>
    <definedName name="Mark_应付账款_清查核实导航" localSheetId="115">应付账款!#REF!</definedName>
    <definedName name="Mark_应付账款_审计调整" localSheetId="115">应付账款!$I$5</definedName>
    <definedName name="Mark_应付账款_审计前账面值" localSheetId="115">应付账款!$E$5</definedName>
    <definedName name="Mark_应付账款_审计前账面值_本位币金额" localSheetId="115">应付账款!$E$6</definedName>
    <definedName name="Mark_应付账款_审计前账面值_币种" localSheetId="115">应付账款!$G$6</definedName>
    <definedName name="Mark_应付账款_审计前账面值_外币金额" localSheetId="115">应付账款!$F$6</definedName>
    <definedName name="Mark_应付账款_序号" localSheetId="115">应付账款!$A$5</definedName>
    <definedName name="Mark_应付账款_业务内容" localSheetId="115">应付账款!$D$5</definedName>
    <definedName name="Mark_应付账款_应付账款评估明细表" localSheetId="115">应付账款!$A$2</definedName>
    <definedName name="Mark_应付账款_账面价值" localSheetId="115">应付账款!$J$5</definedName>
    <definedName name="Mark_应付账款_账面余额核实程序" localSheetId="115">应付账款!#REF!</definedName>
    <definedName name="Mark_应付账款_账面余额核实程序_差异原因特殊作价原因" localSheetId="115">应付账款!#REF!</definedName>
    <definedName name="Mark_应付账款_账面余额核实程序_核查后账面值" localSheetId="115">应付账款!#REF!</definedName>
    <definedName name="Mark_应付账款_资产申报导航整体" localSheetId="115">应付账款!$A$1:$H$1</definedName>
    <definedName name="Mark_应付账款_最后一行" localSheetId="115">应付账款!$A$30</definedName>
    <definedName name="Mark_应交税费_备注" localSheetId="119">应交税费!$I$5</definedName>
    <definedName name="Mark_应交税费_发生日期" localSheetId="119">应交税费!$C$5</definedName>
    <definedName name="Mark_应交税费_工作底稿" localSheetId="119">应交税费!#REF!</definedName>
    <definedName name="Mark_应交税费_合计" localSheetId="119">应交税费!$A$28</definedName>
    <definedName name="Mark_应交税费_核查程序" localSheetId="119">应交税费!#REF!</definedName>
    <definedName name="Mark_应交税费_评估基准日" localSheetId="119">应交税费!$A$3</definedName>
    <definedName name="Mark_应交税费_评估价值" localSheetId="119">应交税费!$H$5</definedName>
    <definedName name="Mark_应交税费_评估人员" localSheetId="119">应交税费!#REF!</definedName>
    <definedName name="Mark_应交税费_审计调整" localSheetId="119">应交税费!$F$5</definedName>
    <definedName name="Mark_应交税费_审计前账面值" localSheetId="119">应交税费!$E$5</definedName>
    <definedName name="Mark_应交税费_税费种类" localSheetId="119">应交税费!$D$5</definedName>
    <definedName name="Mark_应交税费_序号" localSheetId="119">应交税费!$A$5</definedName>
    <definedName name="Mark_应交税费_应交税费评估明细表" localSheetId="119">应交税费!$A$2</definedName>
    <definedName name="Mark_应交税费_账面价值" localSheetId="119">应交税费!$G$5</definedName>
    <definedName name="Mark_应交税费_账面余额核实程序" localSheetId="119">应交税费!#REF!</definedName>
    <definedName name="Mark_应交税费_账面余额核实程序_差异原因特殊作价原因" localSheetId="119">应交税费!#REF!</definedName>
    <definedName name="Mark_应交税费_账面余额核实程序_核查后账面值" localSheetId="119">应交税费!#REF!</definedName>
    <definedName name="Mark_应交税费_征税机关" localSheetId="119">应交税费!$B$5</definedName>
    <definedName name="Mark_应交税费_最后一行" localSheetId="119">应交税费!$A$30</definedName>
    <definedName name="Mark_应收股利【利润】_备注" localSheetId="32">应收股利【利润】!$J$5</definedName>
    <definedName name="Mark_应收股利【利润】_差异原因" localSheetId="32">应收股利【利润】!#REF!</definedName>
    <definedName name="Mark_应收股利【利润】_发生日期" localSheetId="32">应收股利【利润】!$C$5</definedName>
    <definedName name="Mark_应收股利【利润】_工作底稿" localSheetId="32">应收股利【利润】!#REF!</definedName>
    <definedName name="Mark_应收股利【利润】_股利所属期间" localSheetId="32">应收股利【利润】!$D$5</definedName>
    <definedName name="Mark_应收股利【利润】_合计" localSheetId="32">应收股利【利润】!$A$25</definedName>
    <definedName name="Mark_应收股利【利润】_核查程序" localSheetId="32">应收股利【利润】!#REF!</definedName>
    <definedName name="Mark_应收股利【利润】_核实后账面值" localSheetId="32">应收股利【利润】!#REF!</definedName>
    <definedName name="Mark_应收股利【利润】_户名结算对象" localSheetId="32">应收股利【利润】!$B$5</definedName>
    <definedName name="Mark_应收股利【利润】_评估价值" localSheetId="32">应收股利【利润】!$H$5</definedName>
    <definedName name="Mark_应收股利【利润】_评估人员" localSheetId="32">应收股利【利润】!#REF!</definedName>
    <definedName name="Mark_应收股利【利润】_清查核实导航" localSheetId="32">应收股利【利润】!$F$1:$I$1</definedName>
    <definedName name="Mark_应收股利【利润】_申报账面值" localSheetId="32">应收股利【利润】!$E$5</definedName>
    <definedName name="Mark_应收股利【利润】_审计调整" localSheetId="32">应收股利【利润】!$F$5</definedName>
    <definedName name="Mark_应收股利【利润】_序号" localSheetId="32">应收股利【利润】!$A$5</definedName>
    <definedName name="Mark_应收股利【利润】_应收股利评估明细表" localSheetId="32">应收股利【利润】!$A$2</definedName>
    <definedName name="Mark_应收股利【利润】_增值率" localSheetId="32">应收股利【利润】!$I$5</definedName>
    <definedName name="Mark_应收股利【利润】_账面价值" localSheetId="32">应收股利【利润】!$G$5</definedName>
    <definedName name="Mark_应收股利【利润】_资产申报导航整体" localSheetId="32">应收股利【利润】!$A$1:$E$1</definedName>
    <definedName name="Mark_应收股利【利润】_最后一行" localSheetId="32">应收股利【利润】!$A$27</definedName>
    <definedName name="Mark_应收利息_备注" localSheetId="31">应收利息!$R$5</definedName>
    <definedName name="Mark_应收利息_本金差异原因" localSheetId="31">应收利息!$G$6</definedName>
    <definedName name="Mark_应收利息_本位币金额" localSheetId="31">应收利息!$K$6</definedName>
    <definedName name="Mark_应收利息_币种" localSheetId="31">应收利息!$L$6</definedName>
    <definedName name="Mark_应收利息_差异原因" localSheetId="31">应收利息!#REF!</definedName>
    <definedName name="Mark_应收利息_到期日" localSheetId="31">应收利息!$I$5</definedName>
    <definedName name="Mark_应收利息_对应科目" localSheetId="31">应收利息!$E$6</definedName>
    <definedName name="Mark_应收利息_发生日期" localSheetId="31">应收利息!$C$5</definedName>
    <definedName name="Mark_应收利息_个别认定损失金额" localSheetId="31">应收利息!#REF!</definedName>
    <definedName name="Mark_应收利息_工作底稿" localSheetId="31">应收利息!#REF!</definedName>
    <definedName name="Mark_应收利息_合计" localSheetId="31">应收利息!$A$27</definedName>
    <definedName name="Mark_应收利息_核查程序" localSheetId="31">应收利息!#REF!</definedName>
    <definedName name="Mark_应收利息_核实后账面值" localSheetId="31">应收利息!#REF!</definedName>
    <definedName name="Mark_应收利息_户名欠款单位名称" localSheetId="31">应收利息!$B$5</definedName>
    <definedName name="Mark_应收利息_金额" localSheetId="31">应收利息!$D$6</definedName>
    <definedName name="Mark_应收利息_明细表序号" localSheetId="31">应收利息!$F$6</definedName>
    <definedName name="Mark_应收利息_年利息率" localSheetId="31">应收利息!$J$5</definedName>
    <definedName name="Mark_应收利息_评估价值" localSheetId="31">应收利息!$P$5</definedName>
    <definedName name="Mark_应收利息_评估人员" localSheetId="31">应收利息!#REF!</definedName>
    <definedName name="Mark_应收利息_起息日" localSheetId="31">应收利息!$H$5</definedName>
    <definedName name="Mark_应收利息_清查核实导航" localSheetId="31">应收利息!$N$1:$Q$1</definedName>
    <definedName name="Mark_应收利息_审计调整" localSheetId="31">应收利息!$N$5</definedName>
    <definedName name="Mark_应收利息_损失金额" localSheetId="31">应收利息!#REF!</definedName>
    <definedName name="Mark_应收利息_外币账面金额" localSheetId="31">应收利息!$M$6</definedName>
    <definedName name="Mark_应收利息_序号" localSheetId="31">应收利息!$A$5</definedName>
    <definedName name="Mark_应收利息_应收利息评估明细表" localSheetId="31">应收利息!$A$2</definedName>
    <definedName name="Mark_应收利息_原因" localSheetId="31">应收利息!#REF!</definedName>
    <definedName name="Mark_应收利息_增值率" localSheetId="31">应收利息!$Q$5</definedName>
    <definedName name="Mark_应收利息_账面价值" localSheetId="31">应收利息!$O$5</definedName>
    <definedName name="Mark_应收利息_资产申报导航整体" localSheetId="31">应收利息!$A$1:$M$1</definedName>
    <definedName name="Mark_应收利息_最后一行" localSheetId="31">应收利息!$A$29</definedName>
    <definedName name="Mark_应收票据_备注" localSheetId="21">应收票据!$S$5</definedName>
    <definedName name="Mark_应收票据_差异原因" localSheetId="21">应收票据!#REF!</definedName>
    <definedName name="Mark_应收票据_承兑人" localSheetId="21">应收票据!$K$5</definedName>
    <definedName name="Mark_应收票据_出票日期" localSheetId="21">应收票据!$C$5</definedName>
    <definedName name="Mark_应收票据_到期日期" localSheetId="21">应收票据!$D$5</definedName>
    <definedName name="Mark_应收票据_工作底稿" localSheetId="21">应收票据!#REF!</definedName>
    <definedName name="Mark_应收票据_合计" localSheetId="21">应收票据!$A$26</definedName>
    <definedName name="Mark_应收票据_核查程序" localSheetId="21">应收票据!#REF!</definedName>
    <definedName name="Mark_应收票据_核实后账面值" localSheetId="21">应收票据!#REF!</definedName>
    <definedName name="Mark_应收票据_户名结算对象" localSheetId="21">应收票据!$B$5</definedName>
    <definedName name="Mark_应收票据_基准日后已托收背书或贴现情况" localSheetId="21">应收票据!$E$5</definedName>
    <definedName name="Mark_应收票据_票据编号" localSheetId="21">应收票据!$J$5</definedName>
    <definedName name="Mark_应收票据_票据类别" localSheetId="21">应收票据!$I$5</definedName>
    <definedName name="Mark_应收票据_票面金额" localSheetId="21">应收票据!$L$5</definedName>
    <definedName name="Mark_应收票据_票面利率" localSheetId="21">应收票据!$M$5</definedName>
    <definedName name="Mark_应收票据_评估价值" localSheetId="21">应收票据!$Q$5</definedName>
    <definedName name="Mark_应收票据_评估人员" localSheetId="21">应收票据!#REF!</definedName>
    <definedName name="Mark_应收票据_凭证号" localSheetId="21">应收票据!$F$6</definedName>
    <definedName name="Mark_应收票据_清查核实导航" localSheetId="21">应收票据!$O$1:$S$1</definedName>
    <definedName name="Mark_应收票据_日期" localSheetId="21">应收票据!$E$6</definedName>
    <definedName name="Mark_应收票据_申报账面值" localSheetId="21">应收票据!$N$5</definedName>
    <definedName name="Mark_应收票据_审计调整" localSheetId="21">应收票据!$O$5</definedName>
    <definedName name="Mark_应收票据_贴现金额" localSheetId="21">应收票据!$H$6</definedName>
    <definedName name="Mark_应收票据_托收银行被背书人贴现银行" localSheetId="21">应收票据!$G$6</definedName>
    <definedName name="Mark_应收票据_序号" localSheetId="21">应收票据!$A$5</definedName>
    <definedName name="Mark_应收票据_增值率" localSheetId="21">应收票据!$R$5</definedName>
    <definedName name="Mark_应收票据_账面价值" localSheetId="21">应收票据!$P$5</definedName>
    <definedName name="Mark_应收票据_资产申报导航整体" localSheetId="21">应收票据!$A$1:$N$1</definedName>
    <definedName name="Mark_应收票据_最后一行" localSheetId="21">应收票据!$A$30</definedName>
    <definedName name="Mark_应收账款_备注" localSheetId="22">应收账款!$W$5</definedName>
    <definedName name="Mark_应收账款_本位币金额" localSheetId="22">应收账款!$E$7</definedName>
    <definedName name="Mark_应收账款_币种" localSheetId="22">应收账款!$G$7</definedName>
    <definedName name="Mark_应收账款_差异原因" localSheetId="22">应收账款!#REF!</definedName>
    <definedName name="Mark_应收账款_个别认定风险损失金额" localSheetId="22">应收账款!#REF!</definedName>
    <definedName name="Mark_应收账款_工作底稿" localSheetId="22">应收账款!#REF!</definedName>
    <definedName name="Mark_应收账款_关联方坏账损失" localSheetId="22">应收账款!#REF!</definedName>
    <definedName name="Mark_应收账款_关联方类型" localSheetId="22">应收账款!$Q$5</definedName>
    <definedName name="Mark_应收账款_关联方认定" localSheetId="22">应收账款!#REF!</definedName>
    <definedName name="Mark_应收账款_合计" localSheetId="22">应收账款!$A$30</definedName>
    <definedName name="Mark_应收账款_核查程序" localSheetId="22">应收账款!#REF!</definedName>
    <definedName name="Mark_应收账款_核实后账面值" localSheetId="22">应收账款!#REF!</definedName>
    <definedName name="Mark_应收账款_核实后账面值合计" localSheetId="22">应收账款!#REF!</definedName>
    <definedName name="Mark_应收账款_计算过程" localSheetId="22">应收账款!#REF!</definedName>
    <definedName name="Mark_应收账款_减_坏账准备_评估风险损失" localSheetId="22">应收账款!$A$31</definedName>
    <definedName name="Mark_应收账款_净额" localSheetId="22">应收账款!$A$32</definedName>
    <definedName name="Mark_应收账款_评估方法" localSheetId="22">应收账款!#REF!</definedName>
    <definedName name="Mark_应收账款_评估价值" localSheetId="22">应收账款!$U$5</definedName>
    <definedName name="Mark_应收账款_评估人员" localSheetId="22">应收账款!#REF!</definedName>
    <definedName name="Mark_应收账款_前十大客户" localSheetId="22">应收账款!$R$5</definedName>
    <definedName name="Mark_应收账款_欠款单位名称结算对象" localSheetId="22">应收账款!$B$5</definedName>
    <definedName name="Mark_应收账款_审计调整" localSheetId="22">应收账款!$S$5</definedName>
    <definedName name="Mark_应收账款_损失核定导航" localSheetId="22">应收账款!$S$1:$V$1</definedName>
    <definedName name="Mark_应收账款_损失金额" localSheetId="22">应收账款!$O$7</definedName>
    <definedName name="Mark_应收账款_外币金额" localSheetId="22">应收账款!$F$7</definedName>
    <definedName name="Mark_应收账款_序号" localSheetId="22">应收账款!$A$5</definedName>
    <definedName name="Mark_应收账款_业务内容" localSheetId="22">应收账款!$C$5</definedName>
    <definedName name="Mark_应收账款_应收账款评估明细表" localSheetId="22">应收账款!$A$2</definedName>
    <definedName name="Mark_应收账款_原因" localSheetId="22">应收账款!$P$7</definedName>
    <definedName name="Mark_应收账款_增值率" localSheetId="22">应收账款!$V$5</definedName>
    <definedName name="Mark_应收账款_账龄分析表" localSheetId="22">应收账款!$H$5</definedName>
    <definedName name="Mark_应收账款_账龄分析表_1年以内金额" localSheetId="22">应收账款!$H$7</definedName>
    <definedName name="Mark_应收账款_账龄分析表_1至2年金额" localSheetId="22">应收账款!$I$7</definedName>
    <definedName name="Mark_应收账款_账龄分析表_2至3年金额" localSheetId="22">应收账款!$J$7</definedName>
    <definedName name="Mark_应收账款_账龄分析表_3至4年金额" localSheetId="22">应收账款!$K$7</definedName>
    <definedName name="Mark_应收账款_账龄分析表_4至5年金额" localSheetId="22">应收账款!$L$7</definedName>
    <definedName name="Mark_应收账款_账龄分析表_5年以上金额" localSheetId="22">应收账款!$M$7</definedName>
    <definedName name="Mark_应收账款_账龄总数与申报账面值差异" localSheetId="22">应收账款!$N$5</definedName>
    <definedName name="Mark_应收账款_账面价值" localSheetId="22">应收账款!$T$5</definedName>
    <definedName name="Mark_应收账款_资产核查导航" localSheetId="22">应收账款!$R$1:$W$1</definedName>
    <definedName name="Mark_应收账款_资产申报导航" localSheetId="22">应收账款!$H$1:$Q$1</definedName>
    <definedName name="Mark_应收账款_资产申报导航整体" localSheetId="22">应收账款!$A$1:$Q$1</definedName>
    <definedName name="Mark_应收账款_最后一行" localSheetId="22">应收账款!$A$34</definedName>
    <definedName name="Mark_应收账款_最近一笔发生日期" localSheetId="22">应收账款!$D$5</definedName>
    <definedName name="Mark_油气资产_备注" localSheetId="99">油气资产!$S$5</definedName>
    <definedName name="Mark_油气资产_工作底稿" localSheetId="99">油气资产!#REF!</definedName>
    <definedName name="Mark_油气资产_合计" localSheetId="99">油气资产!$A$25</definedName>
    <definedName name="Mark_油气资产_计量单位" localSheetId="99">油气资产!$E$5</definedName>
    <definedName name="Mark_油气资产_减油气资产减值准备" localSheetId="99">油气资产!$A$26</definedName>
    <definedName name="Mark_油气资产_净额" localSheetId="99">油气资产!$A$27</definedName>
    <definedName name="Mark_油气资产_矿区" localSheetId="99">油气资产!$C$5</definedName>
    <definedName name="Mark_油气资产_来源" localSheetId="99">油气资产!$H$5</definedName>
    <definedName name="Mark_油气资产_类别" localSheetId="99">油气资产!$B$5</definedName>
    <definedName name="Mark_油气资产_评估价值" localSheetId="99">油气资产!$O$5</definedName>
    <definedName name="Mark_油气资产_评估价值_成新率" localSheetId="99">油气资产!$P$6</definedName>
    <definedName name="Mark_油气资产_评估价值_净值" localSheetId="99">油气资产!$Q$6</definedName>
    <definedName name="Mark_油气资产_评估价值_原值" localSheetId="99">油气资产!$O$6</definedName>
    <definedName name="Mark_油气资产_评估人员" localSheetId="99">油气资产!#REF!</definedName>
    <definedName name="Mark_油气资产_审计调整" localSheetId="99">油气资产!$K$5</definedName>
    <definedName name="Mark_油气资产_审计调整_净值" localSheetId="99">油气资产!$L$6</definedName>
    <definedName name="Mark_油气资产_审计调整_原值" localSheetId="99">油气资产!$K$6</definedName>
    <definedName name="Mark_油气资产_审计前账面值" localSheetId="99">油气资产!$I$5</definedName>
    <definedName name="Mark_油气资产_审计前账面值_净值" localSheetId="99">油气资产!$J$6</definedName>
    <definedName name="Mark_油气资产_审计前账面值_原值" localSheetId="99">油气资产!$I$6</definedName>
    <definedName name="Mark_油气资产_使用单位" localSheetId="99">油气资产!$D$5</definedName>
    <definedName name="Mark_油气资产_数量" localSheetId="99">油气资产!$F$5</definedName>
    <definedName name="Mark_油气资产_形成日期" localSheetId="99">油气资产!$G$5</definedName>
    <definedName name="Mark_油气资产_序号" localSheetId="99">油气资产!$A$5</definedName>
    <definedName name="Mark_油气资产_油气资产评估明细表" localSheetId="99">油气资产!$A$2</definedName>
    <definedName name="Mark_油气资产_增值率" localSheetId="99">油气资产!$R$5</definedName>
    <definedName name="Mark_油气资产_账面价值" localSheetId="99">油气资产!$M$5</definedName>
    <definedName name="Mark_油气资产_账面价值_净值" localSheetId="99">油气资产!$N$6</definedName>
    <definedName name="Mark_油气资产_账面价值_原值" localSheetId="99">油气资产!$M$6</definedName>
    <definedName name="Mark_油气资产_最后一行" localSheetId="99">油气资产!$A$29</definedName>
    <definedName name="Mark_与总资产相差" localSheetId="6">资产负债表!$F$44</definedName>
    <definedName name="Mark_预付账款_备注" localSheetId="29">预付账款!$V$5</definedName>
    <definedName name="Mark_预付账款_发生日期" localSheetId="29">预付账款!$D$5</definedName>
    <definedName name="Mark_预付账款_工作底稿" localSheetId="29">预付账款!#REF!</definedName>
    <definedName name="Mark_预付账款_关联方类型" localSheetId="29">预付账款!$Q$5</definedName>
    <definedName name="Mark_预付账款_函证账务核实和个别认定核查_核实后账面值" localSheetId="29">预付账款!#REF!</definedName>
    <definedName name="Mark_预付账款_函证账务核实和个别认定核查_核实后账面值_12年金额" localSheetId="29">预付账款!#REF!</definedName>
    <definedName name="Mark_预付账款_函证账务核实和个别认定核查_核实后账面值_1年以内金额" localSheetId="29">预付账款!#REF!</definedName>
    <definedName name="Mark_预付账款_函证账务核实和个别认定核查_核实后账面值_23年金额" localSheetId="29">预付账款!#REF!</definedName>
    <definedName name="Mark_预付账款_函证账务核实和个别认定核查_核实后账面值_34年金额" localSheetId="29">预付账款!#REF!</definedName>
    <definedName name="Mark_预付账款_函证账务核实和个别认定核查_核实后账面值_45年金额" localSheetId="29">预付账款!#REF!</definedName>
    <definedName name="Mark_预付账款_函证账务核实和个别认定核查_核实后账面值_5年以上金额" localSheetId="29">预付账款!#REF!</definedName>
    <definedName name="Mark_预付账款_函证账务核实和个别认定核查_核实后账面值_合计" localSheetId="29">预付账款!#REF!</definedName>
    <definedName name="Mark_预付账款_函证账务核实和个别认定核查_经济事项核实情况" localSheetId="29">预付账款!#REF!</definedName>
    <definedName name="Mark_预付账款_函证账务核实和个别认定核查_经济事项核实情况_差异原因特殊作价原因" localSheetId="29">预付账款!#REF!</definedName>
    <definedName name="Mark_预付账款_函证账务核实和个别认定核查_经济事项核实情况_进度" localSheetId="29">预付账款!#REF!</definedName>
    <definedName name="Mark_预付账款_合计" localSheetId="29">预付账款!$A$30</definedName>
    <definedName name="Mark_预付账款_核查程序" localSheetId="29">预付账款!#REF!</definedName>
    <definedName name="Mark_预付账款_减坏账准备或减评估风险损失" localSheetId="29">预付账款!$A$31</definedName>
    <definedName name="Mark_预付账款_净额" localSheetId="29">预付账款!$A$32</definedName>
    <definedName name="Mark_预付账款_评估价值" localSheetId="29">预付账款!$T$5</definedName>
    <definedName name="Mark_预付账款_评估人员" localSheetId="29">预付账款!#REF!</definedName>
    <definedName name="Mark_预付账款_前十大供应商" localSheetId="29">预付账款!#REF!</definedName>
    <definedName name="Mark_预付账款_审计调整" localSheetId="29">预付账款!$R$5</definedName>
    <definedName name="Mark_预付账款_审计前账面值" localSheetId="29">预付账款!$E$5</definedName>
    <definedName name="Mark_预付账款_审计前账面值_本位币金额" localSheetId="29">预付账款!$E$7</definedName>
    <definedName name="Mark_预付账款_审计前账面值_币种" localSheetId="29">预付账款!$G$7</definedName>
    <definedName name="Mark_预付账款_审计前账面值_外币金额" localSheetId="29">预付账款!$F$7</definedName>
    <definedName name="Mark_预付账款_收款单位名称结算对象" localSheetId="29">预付账款!$B$5</definedName>
    <definedName name="Mark_预付账款_序号" localSheetId="29">预付账款!$A$5</definedName>
    <definedName name="Mark_预付账款_业务内容" localSheetId="29">预付账款!$C$5</definedName>
    <definedName name="Mark_预付账款_预付账款评估明细表" localSheetId="29">预付账款!$A$2</definedName>
    <definedName name="Mark_预付账款_预计不可回收金额或评估特殊处理" localSheetId="29">预付账款!#REF!</definedName>
    <definedName name="Mark_预付账款_预计不可回收金额或评估特殊处理_个别损失认定" localSheetId="29">预付账款!#REF!</definedName>
    <definedName name="Mark_预付账款_预计不可回收金额或评估特殊处理_个别损失认定_个别认定风险损失金额" localSheetId="29">预付账款!#REF!</definedName>
    <definedName name="Mark_预付账款_预计不可回收金额或评估特殊处理_个别损失认定_计算过程" localSheetId="29">预付账款!#REF!</definedName>
    <definedName name="Mark_预付账款_预计不可回收金额或评估特殊处理_关联方认定" localSheetId="29">预付账款!#REF!</definedName>
    <definedName name="Mark_预付账款_预计不可回收金额或评估特殊处理_关联方认定_关联方坏账损失" localSheetId="29">预付账款!#REF!</definedName>
    <definedName name="Mark_预付账款_预计不可回收金额或评估特殊处理_评估方法" localSheetId="29">预付账款!#REF!</definedName>
    <definedName name="Mark_预付账款_预计不可回收项目" localSheetId="29">预付账款!$O$5</definedName>
    <definedName name="Mark_预付账款_预计不可回收项目_损失金额" localSheetId="29">预付账款!$O$7</definedName>
    <definedName name="Mark_预付账款_预计不可回收项目_原因" localSheetId="29">预付账款!$P$7</definedName>
    <definedName name="Mark_预付账款_增值率" localSheetId="29">预付账款!$U$5</definedName>
    <definedName name="Mark_预付账款_账龄分析表" localSheetId="29">预付账款!$H$5</definedName>
    <definedName name="Mark_预付账款_账龄分析表_12年金额" localSheetId="29">预付账款!$I$7</definedName>
    <definedName name="Mark_预付账款_账龄分析表_1年以内金额" localSheetId="29">预付账款!$H$7</definedName>
    <definedName name="Mark_预付账款_账龄分析表_23年金额" localSheetId="29">预付账款!$J$7</definedName>
    <definedName name="Mark_预付账款_账龄分析表_34年金额" localSheetId="29">预付账款!$K$7</definedName>
    <definedName name="Mark_预付账款_账龄分析表_45年金额" localSheetId="29">预付账款!$L$7</definedName>
    <definedName name="Mark_预付账款_账龄分析表_5年以上金额" localSheetId="29">预付账款!$M$7</definedName>
    <definedName name="Mark_预付账款_账龄总数与审计前账面值差异" localSheetId="29">预付账款!$N$5</definedName>
    <definedName name="Mark_预付账款_账面价值" localSheetId="29">预付账款!$S$5</definedName>
    <definedName name="Mark_预付账款_资产申报导航整体" localSheetId="29">预付账款!$A$1:$Q$1</definedName>
    <definedName name="Mark_预付账款_最后一行" localSheetId="29">预付账款!$A$34</definedName>
    <definedName name="Mark_预计负债_备注" localSheetId="133">预计负债!$I$5</definedName>
    <definedName name="Mark_预计负债_发生日期" localSheetId="133">预计负债!$C$5</definedName>
    <definedName name="Mark_预计负债_工作底稿" localSheetId="133">预计负债!#REF!</definedName>
    <definedName name="Mark_预计负债_合计" localSheetId="133">预计负债!$A$28</definedName>
    <definedName name="Mark_预计负债_核查程序" localSheetId="133">预计负债!#REF!</definedName>
    <definedName name="Mark_预计负债_户名" localSheetId="133">预计负债!$B$5</definedName>
    <definedName name="Mark_预计负债_结算内容" localSheetId="133">预计负债!$D$5</definedName>
    <definedName name="Mark_预计负债_评定估算导航" localSheetId="133">预计负债!$F$1:$H$1</definedName>
    <definedName name="Mark_预计负债_评估基准日" localSheetId="133">预计负债!$A$3</definedName>
    <definedName name="Mark_预计负债_评估价值" localSheetId="133">预计负债!$H$5</definedName>
    <definedName name="Mark_预计负债_评估人员" localSheetId="133">预计负债!#REF!</definedName>
    <definedName name="Mark_预计负债_其他非流动资产评估明细表" localSheetId="133">预计负债!$A$2</definedName>
    <definedName name="Mark_预计负债_清查核实导航" localSheetId="133">预计负债!#REF!</definedName>
    <definedName name="Mark_预计负债_审计调整" localSheetId="133">预计负债!$F$5</definedName>
    <definedName name="Mark_预计负债_审计前账面值" localSheetId="133">预计负债!$E$5</definedName>
    <definedName name="Mark_预计负债_序号" localSheetId="133">预计负债!$A$5</definedName>
    <definedName name="Mark_预计负债_账面价值" localSheetId="133">预计负债!$G$5</definedName>
    <definedName name="Mark_预计负债_账面余额核实程序" localSheetId="133">预计负债!#REF!</definedName>
    <definedName name="Mark_预计负债_账面余额核实程序_差异原因特殊作价原因" localSheetId="133">预计负债!#REF!</definedName>
    <definedName name="Mark_预计负债_账面余额核实程序_核查后账面值" localSheetId="133">预计负债!#REF!</definedName>
    <definedName name="Mark_预计负债_资产申报导航整体" localSheetId="133">预计负债!$A$1:$E$1</definedName>
    <definedName name="Mark_预计负债_最后一行" localSheetId="133">预计负债!$A$30</definedName>
    <definedName name="Mark_预收账款_备注" localSheetId="116">预收账款!$L$5</definedName>
    <definedName name="Mark_预收账款_发生日期" localSheetId="116">预收账款!$C$5</definedName>
    <definedName name="Mark_预收账款_工作底稿" localSheetId="116">预收账款!#REF!</definedName>
    <definedName name="Mark_预收账款_关联方类型" localSheetId="116">预收账款!$H$5</definedName>
    <definedName name="Mark_预收账款_合计" localSheetId="116">预收账款!$A$28</definedName>
    <definedName name="Mark_预收账款_核查程序" localSheetId="116">预收账款!#REF!</definedName>
    <definedName name="Mark_预收账款_户名【结算对象】" localSheetId="116">预收账款!$B$5</definedName>
    <definedName name="Mark_预收账款_评定估算导航" localSheetId="116">预收账款!$I$1:$K$1</definedName>
    <definedName name="Mark_预收账款_评估基准日" localSheetId="116">预收账款!$A$3</definedName>
    <definedName name="Mark_预收账款_评估价值" localSheetId="116">预收账款!$K$5</definedName>
    <definedName name="Mark_预收账款_评估人员" localSheetId="116">预收账款!#REF!</definedName>
    <definedName name="Mark_预收账款_前十大客户" localSheetId="116">预收账款!#REF!</definedName>
    <definedName name="Mark_预收账款_清查核实导航" localSheetId="116">预收账款!#REF!</definedName>
    <definedName name="Mark_预收账款_审计调整" localSheetId="116">预收账款!$I$5</definedName>
    <definedName name="Mark_预收账款_审计前账面值" localSheetId="116">预收账款!$E$5</definedName>
    <definedName name="Mark_预收账款_审计前账面值_本位币金额" localSheetId="116">预收账款!$E$6</definedName>
    <definedName name="Mark_预收账款_审计前账面值_币种" localSheetId="116">预收账款!$G$6</definedName>
    <definedName name="Mark_预收账款_审计前账面值_外币金额" localSheetId="116">预收账款!$F$6</definedName>
    <definedName name="Mark_预收账款_序号" localSheetId="116">预收账款!$A$5</definedName>
    <definedName name="Mark_预收账款_业务内容" localSheetId="116">预收账款!$D$5</definedName>
    <definedName name="Mark_预收账款_预收账款评估明细表" localSheetId="116">预收账款!$A$2</definedName>
    <definedName name="Mark_预收账款_账面价值" localSheetId="116">预收账款!$J$5</definedName>
    <definedName name="Mark_预收账款_账面余额核实程序" localSheetId="116">预收账款!#REF!</definedName>
    <definedName name="Mark_预收账款_账面余额核实程序_差异原因特殊作价原因" localSheetId="116">预收账款!#REF!</definedName>
    <definedName name="Mark_预收账款_账面余额核实程序_核查后账面值" localSheetId="116">预收账款!#REF!</definedName>
    <definedName name="Mark_预收账款_资产申报导航整体" localSheetId="116">预收账款!$A$1:$H$1</definedName>
    <definedName name="Mark_预收账款_最后一行" localSheetId="116">预收账款!$A$30</definedName>
    <definedName name="Mark_原材料_备注" localSheetId="38">原材料!$V$5</definedName>
    <definedName name="Mark_原材料_被评估企业填表人" localSheetId="38">原材料!$A$32</definedName>
    <definedName name="Mark_原材料_差异原因" localSheetId="38">原材料!#REF!</definedName>
    <definedName name="Mark_原材料_出库单价" localSheetId="38">原材料!#REF!</definedName>
    <definedName name="Mark_原材料_出库金额" localSheetId="38">原材料!#REF!</definedName>
    <definedName name="Mark_原材料_出库数量" localSheetId="38">原材料!#REF!</definedName>
    <definedName name="Mark_原材料_存放地点" localSheetId="38">原材料!#REF!</definedName>
    <definedName name="Mark_原材料_存货编码" localSheetId="38">原材料!$B$5</definedName>
    <definedName name="Mark_原材料_工作底稿" localSheetId="38">原材料!#REF!</definedName>
    <definedName name="Mark_原材料_规格型号" localSheetId="38">原材料!$D$5</definedName>
    <definedName name="Mark_原材料_合计" localSheetId="38">原材料!$A$29</definedName>
    <definedName name="Mark_原材料_核查程序" localSheetId="38">原材料!#REF!</definedName>
    <definedName name="Mark_原材料_核实后近期市场单价" localSheetId="38">原材料!#REF!</definedName>
    <definedName name="Mark_原材料_核实后数量" localSheetId="38">原材料!#REF!</definedName>
    <definedName name="Mark_原材料_基准日财务明细账与存货实物账数量差异" localSheetId="38">原材料!#REF!</definedName>
    <definedName name="Mark_原材料_基准日至核查日进销存明细" localSheetId="38">原材料!#REF!</definedName>
    <definedName name="Mark_原材料_计量单位" localSheetId="38">原材料!$E$5</definedName>
    <definedName name="Mark_原材料_减存货跌价准备" localSheetId="38">原材料!$A$30</definedName>
    <definedName name="Mark_原材料_结存单价" localSheetId="38">原材料!#REF!</definedName>
    <definedName name="Mark_原材料_结存金额" localSheetId="38">原材料!#REF!</definedName>
    <definedName name="Mark_原材料_结存数量" localSheetId="38">原材料!#REF!</definedName>
    <definedName name="Mark_原材料_勘察与尽调" localSheetId="38">原材料!#REF!</definedName>
    <definedName name="Mark_原材料_库龄" localSheetId="38">原材料!#REF!</definedName>
    <definedName name="Mark_原材料_名称" localSheetId="38">原材料!$C$5</definedName>
    <definedName name="Mark_原材料_评定估算导航" localSheetId="38">原材料!$K$1:$V$1</definedName>
    <definedName name="Mark_原材料_评估基准日" localSheetId="38">原材料!$A$3</definedName>
    <definedName name="Mark_原材料_评估价值" localSheetId="38">原材料!$R$5</definedName>
    <definedName name="Mark_原材料_评估价值_单价" localSheetId="38">原材料!$S$7</definedName>
    <definedName name="Mark_原材料_评估价值_金额" localSheetId="38">原材料!$T$7</definedName>
    <definedName name="Mark_原材料_评估价值_实际数量" localSheetId="38">原材料!$R$7</definedName>
    <definedName name="Mark_原材料_评估人员" localSheetId="38">原材料!#REF!</definedName>
    <definedName name="Mark_原材料_期初单价" localSheetId="38">原材料!#REF!</definedName>
    <definedName name="Mark_原材料_期初金额" localSheetId="38">原材料!#REF!</definedName>
    <definedName name="Mark_原材料_期初数量" localSheetId="38">原材料!#REF!</definedName>
    <definedName name="Mark_原材料_清查核实导航" localSheetId="38">原材料!#REF!</definedName>
    <definedName name="Mark_原材料_入库单价" localSheetId="38">原材料!#REF!</definedName>
    <definedName name="Mark_原材料_入库金额" localSheetId="38">原材料!#REF!</definedName>
    <definedName name="Mark_原材料_入库数量" localSheetId="38">原材料!#REF!</definedName>
    <definedName name="Mark_原材料_申报账面值" localSheetId="38">原材料!$F$5</definedName>
    <definedName name="Mark_原材料_申报账面值_单价" localSheetId="38">原材料!$G$7</definedName>
    <definedName name="Mark_原材料_申报账面值_减值损失" localSheetId="38">原材料!$I$7</definedName>
    <definedName name="Mark_原材料_申报账面值_金额" localSheetId="38">原材料!$H$7</definedName>
    <definedName name="Mark_原材料_申报账面值_数量" localSheetId="38">原材料!$F$7</definedName>
    <definedName name="Mark_原材料_申报账面值_账面价值" localSheetId="38">原材料!$J$7</definedName>
    <definedName name="Mark_原材料_审计调整" localSheetId="38">原材料!$K$5</definedName>
    <definedName name="Mark_原材料_审计调整_减值损失" localSheetId="38">原材料!$L$7</definedName>
    <definedName name="Mark_原材料_审计调整_账面值" localSheetId="38">原材料!$K$7</definedName>
    <definedName name="Mark_原材料_填表日期" localSheetId="38">原材料!$A$33</definedName>
    <definedName name="Mark_原材料_小计" localSheetId="38">原材料!$A$31</definedName>
    <definedName name="Mark_原材料_序号" localSheetId="38">原材料!$A$5</definedName>
    <definedName name="Mark_原材料_选取的评估方法" localSheetId="38">原材料!#REF!</definedName>
    <definedName name="Mark_原材料_原材料评估明细表" localSheetId="38">原材料!$A$2</definedName>
    <definedName name="Mark_原材料_增值率" localSheetId="38">原材料!$U$5</definedName>
    <definedName name="Mark_原材料_账面价值" localSheetId="38">原材料!$M$5</definedName>
    <definedName name="Mark_原材料_账面价值_单价" localSheetId="38">原材料!$N$7</definedName>
    <definedName name="Mark_原材料_账面价值_跌价准备" localSheetId="38">原材料!$P$7</definedName>
    <definedName name="Mark_原材料_账面价值_金额" localSheetId="38">原材料!$O$7</definedName>
    <definedName name="Mark_原材料_账面价值_数量" localSheetId="38">原材料!$M$7</definedName>
    <definedName name="Mark_原材料_账面价值_账面价值" localSheetId="38">原材料!$Q$7</definedName>
    <definedName name="Mark_原材料_资产申报导航整体" localSheetId="38">原材料!$A$1:$J$1</definedName>
    <definedName name="Mark_原材料_最后一行" localSheetId="38">原材料!$A$34</definedName>
    <definedName name="Mark_在产品【开发成本】_备注" localSheetId="45">在产品【开发成本】!$BB$5</definedName>
    <definedName name="Mark_在产品【开发成本】_差异原因说明" localSheetId="45">在产品【开发成本】!$M$5</definedName>
    <definedName name="Mark_在产品【开发成本】_存货跌价准备" localSheetId="45">在产品【开发成本】!$A$28</definedName>
    <definedName name="Mark_在产品【开发成本】_房产证号" localSheetId="45">在产品【开发成本】!$AA$5</definedName>
    <definedName name="Mark_在产品【开发成本】_房屋用途" localSheetId="45">在产品【开发成本】!$AD$5</definedName>
    <definedName name="Mark_在产品【开发成本】_房屋主体工程是自建还是出包" localSheetId="45">在产品【开发成本】!$AC$5</definedName>
    <definedName name="Mark_在产品【开发成本】_费用名称" localSheetId="45">在产品【开发成本】!$C$5</definedName>
    <definedName name="Mark_在产品【开发成本】_工程形象进度" localSheetId="45">在产品【开发成本】!$K$5</definedName>
    <definedName name="Mark_在产品【开发成本】_工作底稿" localSheetId="45">在产品【开发成本】!#REF!</definedName>
    <definedName name="Mark_在产品【开发成本】_合计" localSheetId="45">在产品【开发成本】!$A$27</definedName>
    <definedName name="Mark_在产品【开发成本】_建设工程规划许可证号" localSheetId="45">在产品【开发成本】!$X$5</definedName>
    <definedName name="Mark_在产品【开发成本】_建设工程开工证号" localSheetId="45">在产品【开发成本】!$Y$5</definedName>
    <definedName name="Mark_在产品【开发成本】_建设用地规划许可证号" localSheetId="45">在产品【开发成本】!$W$5</definedName>
    <definedName name="Mark_在产品【开发成本】_净额" localSheetId="45">在产品【开发成本】!$A$29</definedName>
    <definedName name="Mark_在产品【开发成本】_开发进度" localSheetId="45">在产品【开发成本】!$J$5</definedName>
    <definedName name="Mark_在产品【开发成本】_开工日期" localSheetId="45">在产品【开发成本】!$F$5</definedName>
    <definedName name="Mark_在产品【开发成本】_拟开发建筑面积" localSheetId="45">在产品【开发成本】!$D$5</definedName>
    <definedName name="Mark_在产品【开发成本】_评估价值" localSheetId="45">在产品【开发成本】!$AY$5</definedName>
    <definedName name="Mark_在产品【开发成本】_评估价值_单价" localSheetId="45">在产品【开发成本】!$AY$6</definedName>
    <definedName name="Mark_在产品【开发成本】_评估价值_金额" localSheetId="45">在产品【开发成本】!$AZ$6</definedName>
    <definedName name="Mark_在产品【开发成本】_评估人员" localSheetId="45">在产品【开发成本】!#REF!</definedName>
    <definedName name="Mark_在产品【开发成本】_清查评估明细表" localSheetId="45">在产品【开发成本】!$A$2</definedName>
    <definedName name="Mark_在产品【开发成本】_商品房预销售许可证号" localSheetId="45">在产品【开发成本】!$Z$5</definedName>
    <definedName name="Mark_在产品【开发成本】_尚欠地价款" localSheetId="45">在产品【开发成本】!$AO$5</definedName>
    <definedName name="Mark_在产品【开发成本】_尚欠其他款项" localSheetId="45">在产品【开发成本】!$AP$5</definedName>
    <definedName name="Mark_在产品【开发成本】_审计调整" localSheetId="45">在产品【开发成本】!$AT$5</definedName>
    <definedName name="Mark_在产品【开发成本】_审计前账面值" localSheetId="45">在产品【开发成本】!$AQ$5</definedName>
    <definedName name="Mark_在产品【开发成本】_审计前账面值_单价" localSheetId="45">在产品【开发成本】!$AR$6</definedName>
    <definedName name="Mark_在产品【开发成本】_审计前账面值_金额" localSheetId="45">在产品【开发成本】!$AS$6</definedName>
    <definedName name="Mark_在产品【开发成本】_审计前账面值_数量" localSheetId="45">在产品【开发成本】!$AQ$6</definedName>
    <definedName name="Mark_在产品【开发成本】_实际进度与计划进度是否存在较大差异" localSheetId="45">在产品【开发成本】!$L$5</definedName>
    <definedName name="Mark_在产品【开发成本】_实际数量" localSheetId="45">在产品【开发成本】!$AX$5</definedName>
    <definedName name="Mark_在产品【开发成本】_是否抵押" localSheetId="45">在产品【开发成本】!$AN$5</definedName>
    <definedName name="Mark_在产品【开发成本】_同区位相似楼盘名称A" localSheetId="45">在产品【开发成本】!$AH$5</definedName>
    <definedName name="Mark_在产品【开发成本】_同区位相似楼盘名称B" localSheetId="45">在产品【开发成本】!$AJ$5</definedName>
    <definedName name="Mark_在产品【开发成本】_同区位相似楼盘名称C" localSheetId="45">在产品【开发成本】!$AL$5</definedName>
    <definedName name="Mark_在产品【开发成本】_土地面积" localSheetId="45">在产品【开发成本】!$U$5</definedName>
    <definedName name="Mark_在产品【开发成本】_土地取得方式" localSheetId="45">在产品【开发成本】!$O$5</definedName>
    <definedName name="Mark_在产品【开发成本】_土地取得时间" localSheetId="45">在产品【开发成本】!$P$5</definedName>
    <definedName name="Mark_在产品【开发成本】_土地取得手续是否完备" localSheetId="45">在产品【开发成本】!$Q$5</definedName>
    <definedName name="Mark_在产品【开发成本】_土地权属性质" localSheetId="45">在产品【开发成本】!$R$5</definedName>
    <definedName name="Mark_在产品【开发成本】_土地使用证号或土地使用证明" localSheetId="45">在产品【开发成本】!$S$5</definedName>
    <definedName name="Mark_在产品【开发成本】_土地用途" localSheetId="45">在产品【开发成本】!$T$5</definedName>
    <definedName name="Mark_在产品【开发成本】_相似楼盘A销售均价" localSheetId="45">在产品【开发成本】!$AI$5</definedName>
    <definedName name="Mark_在产品【开发成本】_相似楼盘B销售均价" localSheetId="45">在产品【开发成本】!$AK$5</definedName>
    <definedName name="Mark_在产品【开发成本】_相似楼盘C销售均价" localSheetId="45">在产品【开发成本】!$AM$5</definedName>
    <definedName name="Mark_在产品【开发成本】_详细座落地址" localSheetId="45">在产品【开发成本】!$E$5</definedName>
    <definedName name="Mark_在产品【开发成本】_项目经营方式是自已开发还是合作开发" localSheetId="45">在产品【开发成本】!$AB$5</definedName>
    <definedName name="Mark_在产品【开发成本】_项目名称" localSheetId="45">在产品【开发成本】!$B$5</definedName>
    <definedName name="Mark_在产品【开发成本】_项目是否存在停工可能" localSheetId="45">在产品【开发成本】!$N$5</definedName>
    <definedName name="Mark_在产品【开发成本】_销售方式预售还是现房销售" localSheetId="45">在产品【开发成本】!$AE$5</definedName>
    <definedName name="Mark_在产品【开发成本】_序号" localSheetId="45">在产品【开发成本】!$A$5</definedName>
    <definedName name="Mark_在产品【开发成本】_已投资额" localSheetId="45">在产品【开发成本】!$I$5</definedName>
    <definedName name="Mark_在产品【开发成本】_预计完工日期" localSheetId="45">在产品【开发成本】!$G$5</definedName>
    <definedName name="Mark_在产品【开发成本】_预计总投资额" localSheetId="45">在产品【开发成本】!$H$5</definedName>
    <definedName name="Mark_在产品【开发成本】_预售比例" localSheetId="45">在产品【开发成本】!$AF$5</definedName>
    <definedName name="Mark_在产品【开发成本】_预售价格" localSheetId="45">在产品【开发成本】!$AG$5</definedName>
    <definedName name="Mark_在产品【开发成本】_增值率" localSheetId="45">在产品【开发成本】!$BA$5</definedName>
    <definedName name="Mark_在产品【开发成本】_账面价值" localSheetId="45">在产品【开发成本】!$AU$5</definedName>
    <definedName name="Mark_在产品【开发成本】_账面价值_单价" localSheetId="45">在产品【开发成本】!$AV$6</definedName>
    <definedName name="Mark_在产品【开发成本】_账面价值_金额" localSheetId="45">在产品【开发成本】!$AW$6</definedName>
    <definedName name="Mark_在产品【开发成本】_账面价值_数量" localSheetId="45">在产品【开发成本】!$AU$6</definedName>
    <definedName name="Mark_在产品【开发成本】_证载土地使用者" localSheetId="45">在产品【开发成本】!$V$5</definedName>
    <definedName name="Mark_在产品【开发成本】_最后一行" localSheetId="45">在产品【开发成本】!$A$31</definedName>
    <definedName name="Mark_在产品【自制半成品】_备注" localSheetId="44">在产品【自制半成品】!$AF$5</definedName>
    <definedName name="Mark_在产品【自制半成品】_被评估企业填表人" localSheetId="44">在产品【自制半成品】!$A$34</definedName>
    <definedName name="Mark_在产品【自制半成品】_差异原因" localSheetId="44">在产品【自制半成品】!#REF!</definedName>
    <definedName name="Mark_在产品【自制半成品】_存放地点" localSheetId="44">在产品【自制半成品】!$L$5</definedName>
    <definedName name="Mark_在产品【自制半成品】_存货编码" localSheetId="44">在产品【自制半成品】!$B$5</definedName>
    <definedName name="Mark_在产品【自制半成品】_对应产成品规格型号" localSheetId="44">在产品【自制半成品】!$T$5</definedName>
    <definedName name="Mark_在产品【自制半成品】_对应产成品名称" localSheetId="44">在产品【自制半成品】!$S$5</definedName>
    <definedName name="Mark_在产品【自制半成品】_对应产成品明细表序号" localSheetId="44">在产品【自制半成品】!$R$5</definedName>
    <definedName name="Mark_在产品【自制半成品】_工作底稿" localSheetId="44">在产品【自制半成品】!#REF!</definedName>
    <definedName name="Mark_在产品【自制半成品】_规格型号" localSheetId="44">在产品【自制半成品】!$D$5</definedName>
    <definedName name="Mark_在产品【自制半成品】_合计" localSheetId="44">在产品【自制半成品】!$A$31</definedName>
    <definedName name="Mark_在产品【自制半成品】_核查程序" localSheetId="44">在产品【自制半成品】!#REF!</definedName>
    <definedName name="Mark_在产品【自制半成品】_核实后单价" localSheetId="44">在产品【自制半成品】!#REF!</definedName>
    <definedName name="Mark_在产品【自制半成品】_核实后数量" localSheetId="44">在产品【自制半成品】!#REF!</definedName>
    <definedName name="Mark_在产品【自制半成品】_计量单位" localSheetId="44">在产品【自制半成品】!$E$5</definedName>
    <definedName name="Mark_在产品【自制半成品】_减存货跌价准备" localSheetId="44">在产品【自制半成品】!$A$32</definedName>
    <definedName name="Mark_在产品【自制半成品】_净额" localSheetId="44">在产品【自制半成品】!$A$33</definedName>
    <definedName name="Mark_在产品【自制半成品】_勘察与尽调" localSheetId="44">在产品【自制半成品】!#REF!</definedName>
    <definedName name="Mark_在产品【自制半成品】_库龄" localSheetId="44">在产品【自制半成品】!$M$5</definedName>
    <definedName name="Mark_在产品【自制半成品】_名称" localSheetId="44">在产品【自制半成品】!$C$5</definedName>
    <definedName name="Mark_在产品【自制半成品】_评估基准日" localSheetId="44">在产品【自制半成品】!$A$3</definedName>
    <definedName name="Mark_在产品【自制半成品】_评估价值" localSheetId="44">在产品【自制半成品】!$AB$5</definedName>
    <definedName name="Mark_在产品【自制半成品】_评估价值_单价" localSheetId="44">在产品【自制半成品】!$AC$6</definedName>
    <definedName name="Mark_在产品【自制半成品】_评估价值_金额" localSheetId="44">在产品【自制半成品】!$AD$6</definedName>
    <definedName name="Mark_在产品【自制半成品】_评估价值_实际数量" localSheetId="44">在产品【自制半成品】!$AB$6</definedName>
    <definedName name="Mark_在产品【自制半成品】_评估人员" localSheetId="44">在产品【自制半成品】!#REF!</definedName>
    <definedName name="Mark_在产品【自制半成品】_清查核实导航" localSheetId="44">在产品【自制半成品】!#REF!</definedName>
    <definedName name="Mark_在产品【自制半成品】_申报账面值" localSheetId="44">在产品【自制半成品】!$F$5</definedName>
    <definedName name="Mark_在产品【自制半成品】_申报账面值_单价" localSheetId="44">在产品【自制半成品】!$G$6</definedName>
    <definedName name="Mark_在产品【自制半成品】_申报账面值_减值损失" localSheetId="44">在产品【自制半成品】!$I$6</definedName>
    <definedName name="Mark_在产品【自制半成品】_申报账面值_金额" localSheetId="44">在产品【自制半成品】!$H$6</definedName>
    <definedName name="Mark_在产品【自制半成品】_申报账面值_数量" localSheetId="44">在产品【自制半成品】!$F$6</definedName>
    <definedName name="Mark_在产品【自制半成品】_申报账面值_账面价值" localSheetId="44">在产品【自制半成品】!$J$6</definedName>
    <definedName name="Mark_在产品【自制半成品】_审计调整" localSheetId="44">在产品【自制半成品】!$U$5</definedName>
    <definedName name="Mark_在产品【自制半成品】_审计调整_减值损失" localSheetId="44">在产品【自制半成品】!$V$6</definedName>
    <definedName name="Mark_在产品【自制半成品】_审计调整_账面值" localSheetId="44">在产品【自制半成品】!$U$6</definedName>
    <definedName name="Mark_在产品【自制半成品】_填表日期" localSheetId="44">在产品【自制半成品】!$A$35</definedName>
    <definedName name="Mark_在产品【自制半成品】_完工比例法" localSheetId="44">在产品【自制半成品】!#REF!</definedName>
    <definedName name="Mark_在产品【自制半成品】_完工比例法_产成品评估单价" localSheetId="44">在产品【自制半成品】!#REF!</definedName>
    <definedName name="Mark_在产品【自制半成品】_完工比例法_评估单价" localSheetId="44">在产品【自制半成品】!#REF!</definedName>
    <definedName name="Mark_在产品【自制半成品】_完工比例法_完工比例" localSheetId="44">在产品【自制半成品】!#REF!</definedName>
    <definedName name="Mark_在产品【自制半成品】_序号" localSheetId="44">在产品【自制半成品】!$A$5</definedName>
    <definedName name="Mark_在产品【自制半成品】_选定评估方法" localSheetId="44">在产品【自制半成品】!#REF!</definedName>
    <definedName name="Mark_在产品【自制半成品】_预计总成本" localSheetId="44">在产品【自制半成品】!$K$5</definedName>
    <definedName name="Mark_在产品【自制半成品】_在产品【自制半成品】评估明细表" localSheetId="44">在产品【自制半成品】!$A$2</definedName>
    <definedName name="Mark_在产品【自制半成品】_增值率" localSheetId="44">在产品【自制半成品】!$AE$5</definedName>
    <definedName name="Mark_在产品【自制半成品】_账面价值" localSheetId="44">在产品【自制半成品】!$W$5</definedName>
    <definedName name="Mark_在产品【自制半成品】_账面价值_单价" localSheetId="44">在产品【自制半成品】!$X$6</definedName>
    <definedName name="Mark_在产品【自制半成品】_账面价值_跌价准备" localSheetId="44">在产品【自制半成品】!$Z$6</definedName>
    <definedName name="Mark_在产品【自制半成品】_账面价值_金额" localSheetId="44">在产品【自制半成品】!$AA$6</definedName>
    <definedName name="Mark_在产品【自制半成品】_账面价值_数量" localSheetId="44">在产品【自制半成品】!$W$6</definedName>
    <definedName name="Mark_在产品【自制半成品】_账面价值_余额" localSheetId="44">在产品【自制半成品】!$Y$6</definedName>
    <definedName name="Mark_在产品【自制半成品】_账面值内涵" localSheetId="44">在产品【自制半成品】!$N$5</definedName>
    <definedName name="Mark_在产品【自制半成品】_账面值内涵_费用" localSheetId="44">在产品【自制半成品】!$P$6</definedName>
    <definedName name="Mark_在产品【自制半成品】_账面值内涵_其他" localSheetId="44">在产品【自制半成品】!$Q$6</definedName>
    <definedName name="Mark_在产品【自制半成品】_账面值内涵_人工" localSheetId="44">在产品【自制半成品】!$O$6</definedName>
    <definedName name="Mark_在产品【自制半成品】_账面值内涵_原料" localSheetId="44">在产品【自制半成品】!$N$6</definedName>
    <definedName name="Mark_在产品【自制半成品】_资产申报导航整体" localSheetId="44">在产品【自制半成品】!$A$1:$T$1</definedName>
    <definedName name="Mark_在产品【自制半成品】_最后一行" localSheetId="44">在产品【自制半成品】!$A$36</definedName>
    <definedName name="Mark_在建【设备】_备注" localSheetId="96">在建【设备】!$AG$5</definedName>
    <definedName name="Mark_在建【设备】_币种" localSheetId="96">在建【设备】!$AH$5</definedName>
    <definedName name="Mark_在建【设备】_工作底稿" localSheetId="96">在建【设备】!#REF!</definedName>
    <definedName name="Mark_在建【设备】_规格型号" localSheetId="96">在建【设备】!$D$5</definedName>
    <definedName name="Mark_在建【设备】_合计" localSheetId="96">在建【设备】!$A$27</definedName>
    <definedName name="Mark_在建【设备】_机器设备名称" localSheetId="96">在建【设备】!$C$5</definedName>
    <definedName name="Mark_在建【设备】_计量单位" localSheetId="96">在建【设备】!$F$5</definedName>
    <definedName name="Mark_在建【设备】_开工日期" localSheetId="96">在建【设备】!$G$5</definedName>
    <definedName name="Mark_在建【设备】_领用工程材料器具" localSheetId="96">在建【设备】!$K$6</definedName>
    <definedName name="Mark_在建【设备】_评估基准日汇率" localSheetId="96">在建【设备】!$AJ$5</definedName>
    <definedName name="Mark_在建【设备】_评估价值" localSheetId="96">在建【设备】!$Z$5</definedName>
    <definedName name="Mark_在建【设备】_评估价值_安装费及其他" localSheetId="96">在建【设备】!$AC$6</definedName>
    <definedName name="Mark_在建【设备】_评估价值_合计" localSheetId="96">在建【设备】!$AD$6</definedName>
    <definedName name="Mark_在建【设备】_评估价值_领用材料物资" localSheetId="96">在建【设备】!$AA$6</definedName>
    <definedName name="Mark_在建【设备】_评估价值_设备费" localSheetId="96">在建【设备】!$Z$6</definedName>
    <definedName name="Mark_在建【设备】_评估价值_资金成本" localSheetId="96">在建【设备】!$AB$6</definedName>
    <definedName name="Mark_在建【设备】_评估人员" localSheetId="96">在建【设备】!#REF!</definedName>
    <definedName name="Mark_在建【设备】_设备安装工程评估明细表" localSheetId="96">在建【设备】!$A$2</definedName>
    <definedName name="Mark_在建【设备】_审计调整" localSheetId="96">在建【设备】!$Q$5</definedName>
    <definedName name="Mark_在建【设备】_审计调整_计提减值准备金额" localSheetId="96">在建【设备】!$R$6</definedName>
    <definedName name="Mark_在建【设备】_审计调整_账面值" localSheetId="96">在建【设备】!$Q$6</definedName>
    <definedName name="Mark_在建【设备】_审计前账面值" localSheetId="96">在建【设备】!$J$5</definedName>
    <definedName name="Mark_在建【设备】_审计前账面值_安装费及其他" localSheetId="96">在建【设备】!$L$6</definedName>
    <definedName name="Mark_在建【设备】_审计前账面值_合计" localSheetId="96">在建【设备】!$N$6</definedName>
    <definedName name="Mark_在建【设备】_审计前账面值_减值准备" localSheetId="96">在建【设备】!$O$6</definedName>
    <definedName name="Mark_在建【设备】_审计前账面值_设备费" localSheetId="96">在建【设备】!$J$6</definedName>
    <definedName name="Mark_在建【设备】_审计前账面值_账面价值" localSheetId="96">在建【设备】!$P$6</definedName>
    <definedName name="Mark_在建【设备】_审计前账面值_资金成本" localSheetId="96">在建【设备】!$M$6</definedName>
    <definedName name="Mark_在建【设备】_数量" localSheetId="96">在建【设备】!$E$5</definedName>
    <definedName name="Mark_在建【设备】_外币账面金额" localSheetId="96">在建【设备】!$AI$5</definedName>
    <definedName name="Mark_在建【设备】_项目名称" localSheetId="96">在建【设备】!$B$5</definedName>
    <definedName name="Mark_在建【设备】_序号" localSheetId="96">在建【设备】!$A$5</definedName>
    <definedName name="Mark_在建【设备】_预计完工日期" localSheetId="96">在建【设备】!$H$5</definedName>
    <definedName name="Mark_在建【设备】_增减值" localSheetId="96">在建【设备】!$AE$5</definedName>
    <definedName name="Mark_在建【设备】_增值率" localSheetId="96">在建【设备】!$AF$5</definedName>
    <definedName name="Mark_在建【设备】_账面价值" localSheetId="96">在建【设备】!$S$5</definedName>
    <definedName name="Mark_在建【设备】_账面价值_安装费及其他" localSheetId="96">在建【设备】!$U$6</definedName>
    <definedName name="Mark_在建【设备】_账面价值_合计" localSheetId="96">在建【设备】!$W$6</definedName>
    <definedName name="Mark_在建【设备】_账面价值_计提减值准备金额" localSheetId="96">在建【设备】!$X$6</definedName>
    <definedName name="Mark_在建【设备】_账面价值_领用工程材料器具" localSheetId="96">在建【设备】!$T$6</definedName>
    <definedName name="Mark_在建【设备】_账面价值_设备费" localSheetId="96">在建【设备】!$S$6</definedName>
    <definedName name="Mark_在建【设备】_账面价值_账面价值" localSheetId="96">在建【设备】!$Y$6</definedName>
    <definedName name="Mark_在建【设备】_账面价值_资金成本" localSheetId="96">在建【设备】!$V$6</definedName>
    <definedName name="Mark_在建【设备】_资产状况" localSheetId="96">在建【设备】!$I$5</definedName>
    <definedName name="Mark_在建【设备】_最后一行" localSheetId="96">在建【设备】!$A$29</definedName>
    <definedName name="Mark_在建【土建】_备注" localSheetId="95">在建【土建】!$T$5</definedName>
    <definedName name="Mark_在建【土建】_付款比例" localSheetId="95">在建【土建】!$H$5</definedName>
    <definedName name="Mark_在建【土建】_工作底稿" localSheetId="95">在建【土建】!#REF!</definedName>
    <definedName name="Mark_在建【土建】_合计" localSheetId="95">在建【土建】!$A$28</definedName>
    <definedName name="Mark_在建【土建】_建筑面积容积" localSheetId="95">在建【土建】!$D$5</definedName>
    <definedName name="Mark_在建【土建】_结构" localSheetId="95">在建【土建】!$C$5</definedName>
    <definedName name="Mark_在建【土建】_开工日期" localSheetId="95">在建【土建】!$E$5</definedName>
    <definedName name="Mark_在建【土建】_评估价值" localSheetId="95">在建【土建】!$Q$5</definedName>
    <definedName name="Mark_在建【土建】_评估人员" localSheetId="95">在建【土建】!#REF!</definedName>
    <definedName name="Mark_在建【土建】_审计调整" localSheetId="95">在建【土建】!$L$5</definedName>
    <definedName name="Mark_在建【土建】_审计调整_计提减值准备金额" localSheetId="95">在建【土建】!$M$6</definedName>
    <definedName name="Mark_在建【土建】_审计调整_账面值" localSheetId="95">在建【土建】!$L$6</definedName>
    <definedName name="Mark_在建【土建】_审计前账面值" localSheetId="95">在建【土建】!$I$5</definedName>
    <definedName name="Mark_在建【土建】_审计前账面值_减值准备" localSheetId="95">在建【土建】!$J$6</definedName>
    <definedName name="Mark_在建【土建】_审计前账面值_余额" localSheetId="95">在建【土建】!$I$6</definedName>
    <definedName name="Mark_在建【土建】_审计前账面值_账面价值" localSheetId="95">在建【土建】!$K$6</definedName>
    <definedName name="Mark_在建【土建】_土建工程评估明细表" localSheetId="95">在建【土建】!$A$2</definedName>
    <definedName name="Mark_在建【土建】_项目名称" localSheetId="95">在建【土建】!$B$5</definedName>
    <definedName name="Mark_在建【土建】_形象进度" localSheetId="95">在建【土建】!$G$5</definedName>
    <definedName name="Mark_在建【土建】_序号" localSheetId="95">在建【土建】!$A$5</definedName>
    <definedName name="Mark_在建【土建】_预计完工日期" localSheetId="95">在建【土建】!$F$5</definedName>
    <definedName name="Mark_在建【土建】_增减值" localSheetId="95">在建【土建】!$R$5</definedName>
    <definedName name="Mark_在建【土建】_增值率" localSheetId="95">在建【土建】!$S$5</definedName>
    <definedName name="Mark_在建【土建】_账面价值" localSheetId="95">在建【土建】!$N$5</definedName>
    <definedName name="Mark_在建【土建】_账面价值_计提减值准备金额" localSheetId="95">在建【土建】!$O$6</definedName>
    <definedName name="Mark_在建【土建】_账面价值_余额" localSheetId="95">在建【土建】!$N$6</definedName>
    <definedName name="Mark_在建【土建】_账面价值_账面价值" localSheetId="95">在建【土建】!$P$6</definedName>
    <definedName name="Mark_在建【土建】_最后一行" localSheetId="95">在建【土建】!$A$30</definedName>
    <definedName name="Mark_在库周转材料_备注" localSheetId="39">在库周转材料!$V$5</definedName>
    <definedName name="Mark_在库周转材料_被评估企业填表人" localSheetId="39">在库周转材料!$A$36</definedName>
    <definedName name="Mark_在库周转材料_差异原因" localSheetId="39">在库周转材料!#REF!</definedName>
    <definedName name="Mark_在库周转材料_出库单价" localSheetId="39">在库周转材料!#REF!</definedName>
    <definedName name="Mark_在库周转材料_出库金额" localSheetId="39">在库周转材料!#REF!</definedName>
    <definedName name="Mark_在库周转材料_出库数量" localSheetId="39">在库周转材料!#REF!</definedName>
    <definedName name="Mark_在库周转材料_存放地点" localSheetId="39">在库周转材料!#REF!</definedName>
    <definedName name="Mark_在库周转材料_存货编码" localSheetId="39">在库周转材料!$B$5</definedName>
    <definedName name="Mark_在库周转材料_工作底稿" localSheetId="39">在库周转材料!#REF!</definedName>
    <definedName name="Mark_在库周转材料_规格型号" localSheetId="39">在库周转材料!$D$5</definedName>
    <definedName name="Mark_在库周转材料_合计" localSheetId="39">在库周转材料!$A$33</definedName>
    <definedName name="Mark_在库周转材料_核查程序" localSheetId="39">在库周转材料!#REF!</definedName>
    <definedName name="Mark_在库周转材料_核实后近期市场单价" localSheetId="39">在库周转材料!#REF!</definedName>
    <definedName name="Mark_在库周转材料_核实后数量" localSheetId="39">在库周转材料!#REF!</definedName>
    <definedName name="Mark_在库周转材料_基准日财务明细账与存货实物账数量差异" localSheetId="39">在库周转材料!#REF!</definedName>
    <definedName name="Mark_在库周转材料_基准日至核查日进销存明细" localSheetId="39">在库周转材料!#REF!</definedName>
    <definedName name="Mark_在库周转材料_计量单位" localSheetId="39">在库周转材料!$E$5</definedName>
    <definedName name="Mark_在库周转材料_减存货跌价准备" localSheetId="39">在库周转材料!$A$34</definedName>
    <definedName name="Mark_在库周转材料_结存单价" localSheetId="39">在库周转材料!#REF!</definedName>
    <definedName name="Mark_在库周转材料_结存金额" localSheetId="39">在库周转材料!#REF!</definedName>
    <definedName name="Mark_在库周转材料_结存数量" localSheetId="39">在库周转材料!#REF!</definedName>
    <definedName name="Mark_在库周转材料_勘察与尽调" localSheetId="39">在库周转材料!#REF!</definedName>
    <definedName name="Mark_在库周转材料_库龄" localSheetId="39">在库周转材料!#REF!</definedName>
    <definedName name="Mark_在库周转材料_名称" localSheetId="39">在库周转材料!$C$5</definedName>
    <definedName name="Mark_在库周转材料_评定估算导航" localSheetId="39">在库周转材料!$K$1:$V$1</definedName>
    <definedName name="Mark_在库周转材料_评估基准日" localSheetId="39">在库周转材料!$A$3</definedName>
    <definedName name="Mark_在库周转材料_评估价值" localSheetId="39">在库周转材料!$R$5</definedName>
    <definedName name="Mark_在库周转材料_评估价值_单价" localSheetId="39">在库周转材料!$S$7</definedName>
    <definedName name="Mark_在库周转材料_评估价值_金额" localSheetId="39">在库周转材料!$T$7</definedName>
    <definedName name="Mark_在库周转材料_评估价值_实际数量" localSheetId="39">在库周转材料!$R$7</definedName>
    <definedName name="Mark_在库周转材料_评估人员" localSheetId="39">在库周转材料!#REF!</definedName>
    <definedName name="Mark_在库周转材料_期初单价" localSheetId="39">在库周转材料!#REF!</definedName>
    <definedName name="Mark_在库周转材料_期初金额" localSheetId="39">在库周转材料!#REF!</definedName>
    <definedName name="Mark_在库周转材料_期初数量" localSheetId="39">在库周转材料!#REF!</definedName>
    <definedName name="Mark_在库周转材料_清查核实导航" localSheetId="39">在库周转材料!#REF!</definedName>
    <definedName name="Mark_在库周转材料_入库单价" localSheetId="39">在库周转材料!#REF!</definedName>
    <definedName name="Mark_在库周转材料_入库金额" localSheetId="39">在库周转材料!#REF!</definedName>
    <definedName name="Mark_在库周转材料_入库数量" localSheetId="39">在库周转材料!#REF!</definedName>
    <definedName name="Mark_在库周转材料_申报账面值" localSheetId="39">在库周转材料!$F$5</definedName>
    <definedName name="Mark_在库周转材料_申报账面值_单价" localSheetId="39">在库周转材料!$G$7</definedName>
    <definedName name="Mark_在库周转材料_申报账面值_跌价准备" localSheetId="39">在库周转材料!$I$7</definedName>
    <definedName name="Mark_在库周转材料_申报账面值_数量" localSheetId="39">在库周转材料!$F$7</definedName>
    <definedName name="Mark_在库周转材料_申报账面值_余额" localSheetId="39">在库周转材料!$H$7</definedName>
    <definedName name="Mark_在库周转材料_申报账面值_账面价值" localSheetId="39">在库周转材料!$J$7</definedName>
    <definedName name="Mark_在库周转材料_审计调整" localSheetId="39">在库周转材料!$K$5</definedName>
    <definedName name="Mark_在库周转材料_审计调整_减值损失" localSheetId="39">在库周转材料!$L$7</definedName>
    <definedName name="Mark_在库周转材料_审计调整_账面值" localSheetId="39">在库周转材料!$K$7</definedName>
    <definedName name="Mark_在库周转材料_填表日期" localSheetId="39">在库周转材料!$A$37</definedName>
    <definedName name="Mark_在库周转材料_小计" localSheetId="39">在库周转材料!$A$35</definedName>
    <definedName name="Mark_在库周转材料_序号" localSheetId="39">在库周转材料!$A$5</definedName>
    <definedName name="Mark_在库周转材料_选取的评估方法" localSheetId="39">在库周转材料!#REF!</definedName>
    <definedName name="Mark_在库周转材料_在库周转材料评估明细表" localSheetId="39">在库周转材料!$A$2</definedName>
    <definedName name="Mark_在库周转材料_增值率" localSheetId="39">在库周转材料!$U$5</definedName>
    <definedName name="Mark_在库周转材料_账面价值" localSheetId="39">在库周转材料!$M$5</definedName>
    <definedName name="Mark_在库周转材料_账面价值_单价" localSheetId="39">在库周转材料!$N$7</definedName>
    <definedName name="Mark_在库周转材料_账面价值_跌价准备" localSheetId="39">在库周转材料!$P$7</definedName>
    <definedName name="Mark_在库周转材料_账面价值_数量" localSheetId="39">在库周转材料!$M$7</definedName>
    <definedName name="Mark_在库周转材料_账面价值_余额" localSheetId="39">在库周转材料!$O$7</definedName>
    <definedName name="Mark_在库周转材料_账面价值_账面价值" localSheetId="39">在库周转材料!$Q$7</definedName>
    <definedName name="Mark_在库周转材料_资产申报导航整体" localSheetId="39">在库周转材料!$A$1:$J$1</definedName>
    <definedName name="Mark_在库周转材料_最后一行" localSheetId="39">在库周转材料!$A$38</definedName>
    <definedName name="Mark_在用周转材料_★基准日至核查日进销存明细" localSheetId="47">在用周转材料!#REF!</definedName>
    <definedName name="Mark_在用周转材料_备注" localSheetId="47">在用周转材料!$X$5</definedName>
    <definedName name="Mark_在用周转材料_被评估企业填表人" localSheetId="47">在用周转材料!$A$32</definedName>
    <definedName name="Mark_在用周转材料_差异原因" localSheetId="47">在用周转材料!#REF!</definedName>
    <definedName name="Mark_在用周转材料_成新率测算" localSheetId="47">在用周转材料!#REF!</definedName>
    <definedName name="Mark_在用周转材料_成新率测算_经济年限" localSheetId="47">在用周转材料!#REF!</definedName>
    <definedName name="Mark_在用周转材料_成新率测算_年限成新率" localSheetId="47">在用周转材料!#REF!</definedName>
    <definedName name="Mark_在用周转材料_成新率测算_启用日期" localSheetId="47">在用周转材料!#REF!</definedName>
    <definedName name="Mark_在用周转材料_成新率测算_尚可使用年限" localSheetId="47">在用周转材料!#REF!</definedName>
    <definedName name="Mark_在用周转材料_成新率测算_特殊作价" localSheetId="47">在用周转材料!#REF!</definedName>
    <definedName name="Mark_在用周转材料_成新率测算_已使用年限" localSheetId="47">在用周转材料!#REF!</definedName>
    <definedName name="Mark_在用周转材料_出库单价" localSheetId="47">在用周转材料!#REF!</definedName>
    <definedName name="Mark_在用周转材料_出库金额" localSheetId="47">在用周转材料!#REF!</definedName>
    <definedName name="Mark_在用周转材料_出库数量" localSheetId="47">在用周转材料!#REF!</definedName>
    <definedName name="Mark_在用周转材料_存放地点" localSheetId="47">在用周转材料!$K$5</definedName>
    <definedName name="Mark_在用周转材料_存货编码" localSheetId="47">在用周转材料!$B$5</definedName>
    <definedName name="Mark_在用周转材料_工作底稿" localSheetId="47">在用周转材料!#REF!</definedName>
    <definedName name="Mark_在用周转材料_规格型号" localSheetId="47">在用周转材料!$D$5</definedName>
    <definedName name="Mark_在用周转材料_合计" localSheetId="47">在用周转材料!$A$29</definedName>
    <definedName name="Mark_在用周转材料_核查程序" localSheetId="47">在用周转材料!#REF!</definedName>
    <definedName name="Mark_在用周转材料_核实后近期市场单价" localSheetId="47">在用周转材料!#REF!</definedName>
    <definedName name="Mark_在用周转材料_核实后数量" localSheetId="47">在用周转材料!#REF!</definedName>
    <definedName name="Mark_在用周转材料_核实后数量差异" localSheetId="47">在用周转材料!#REF!</definedName>
    <definedName name="Mark_在用周转材料_计量单位" localSheetId="47">在用周转材料!$E$5</definedName>
    <definedName name="Mark_在用周转材料_减存货跌价准备" localSheetId="47">在用周转材料!$A$30</definedName>
    <definedName name="Mark_在用周转材料_结存单价" localSheetId="47">在用周转材料!#REF!</definedName>
    <definedName name="Mark_在用周转材料_结存金额" localSheetId="47">在用周转材料!#REF!</definedName>
    <definedName name="Mark_在用周转材料_结存数量" localSheetId="47">在用周转材料!#REF!</definedName>
    <definedName name="Mark_在用周转材料_净额" localSheetId="47">在用周转材料!$A$31</definedName>
    <definedName name="Mark_在用周转材料_勘察与尽调" localSheetId="47">在用周转材料!#REF!</definedName>
    <definedName name="Mark_在用周转材料_库龄" localSheetId="47">在用周转材料!$L$5</definedName>
    <definedName name="Mark_在用周转材料_名称" localSheetId="47">在用周转材料!$C$5</definedName>
    <definedName name="Mark_在用周转材料_评定估算导航" localSheetId="47">在用周转材料!$M$1:$X$1</definedName>
    <definedName name="Mark_在用周转材料_评估基准日" localSheetId="47">在用周转材料!$A$3</definedName>
    <definedName name="Mark_在用周转材料_评估价值" localSheetId="47">在用周转材料!$T$5</definedName>
    <definedName name="Mark_在用周转材料_评估价值_单价" localSheetId="47">在用周转材料!$U$7</definedName>
    <definedName name="Mark_在用周转材料_评估价值_金额" localSheetId="47">在用周转材料!$V$7</definedName>
    <definedName name="Mark_在用周转材料_评估价值_实际数量" localSheetId="47">在用周转材料!$T$7</definedName>
    <definedName name="Mark_在用周转材料_评估人员" localSheetId="47">在用周转材料!#REF!</definedName>
    <definedName name="Mark_在用周转材料_期初单价" localSheetId="47">在用周转材料!#REF!</definedName>
    <definedName name="Mark_在用周转材料_期初金额" localSheetId="47">在用周转材料!#REF!</definedName>
    <definedName name="Mark_在用周转材料_期初数量" localSheetId="47">在用周转材料!#REF!</definedName>
    <definedName name="Mark_在用周转材料_清查核实导航" localSheetId="47">在用周转材料!#REF!</definedName>
    <definedName name="Mark_在用周转材料_入库单价" localSheetId="47">在用周转材料!#REF!</definedName>
    <definedName name="Mark_在用周转材料_入库金额" localSheetId="47">在用周转材料!#REF!</definedName>
    <definedName name="Mark_在用周转材料_入库数量" localSheetId="47">在用周转材料!#REF!</definedName>
    <definedName name="Mark_在用周转材料_申报账面值" localSheetId="47">在用周转材料!$F$5</definedName>
    <definedName name="Mark_在用周转材料_申报账面值_单价" localSheetId="47">在用周转材料!$G$7</definedName>
    <definedName name="Mark_在用周转材料_申报账面值_跌价准备" localSheetId="47">在用周转材料!$I$7</definedName>
    <definedName name="Mark_在用周转材料_申报账面值_金额" localSheetId="47">在用周转材料!$H$7</definedName>
    <definedName name="Mark_在用周转材料_申报账面值_数量" localSheetId="47">在用周转材料!$F$7</definedName>
    <definedName name="Mark_在用周转材料_申报账面值_账面价值" localSheetId="47">在用周转材料!$J$7</definedName>
    <definedName name="Mark_在用周转材料_审计调整" localSheetId="47">在用周转材料!$M$5</definedName>
    <definedName name="Mark_在用周转材料_审计调整_减值损失" localSheetId="47">在用周转材料!$N$7</definedName>
    <definedName name="Mark_在用周转材料_审计调整_账面值" localSheetId="47">在用周转材料!$M$7</definedName>
    <definedName name="Mark_在用周转材料_填表日期" localSheetId="47">在用周转材料!$A$33</definedName>
    <definedName name="Mark_在用周转材料_序号" localSheetId="47">在用周转材料!$A$5</definedName>
    <definedName name="Mark_在用周转材料_选取的评估方法" localSheetId="47">在用周转材料!#REF!</definedName>
    <definedName name="Mark_在用周转材料_在用周转材料评估明细表" localSheetId="47">在用周转材料!$A$2</definedName>
    <definedName name="Mark_在用周转材料_增值率" localSheetId="47">在用周转材料!$W$5</definedName>
    <definedName name="Mark_在用周转材料_账面价值" localSheetId="47">在用周转材料!$O$5</definedName>
    <definedName name="Mark_在用周转材料_账面价值_单价" localSheetId="47">在用周转材料!$P$7</definedName>
    <definedName name="Mark_在用周转材料_账面价值_跌价准备" localSheetId="47">在用周转材料!$R$7</definedName>
    <definedName name="Mark_在用周转材料_账面价值_金额" localSheetId="47">在用周转材料!$S$7</definedName>
    <definedName name="Mark_在用周转材料_账面价值_数量" localSheetId="47">在用周转材料!$O$7</definedName>
    <definedName name="Mark_在用周转材料_账面价值_余额" localSheetId="47">在用周转材料!$Q$7</definedName>
    <definedName name="Mark_在用周转材料_资产申报导航整体" localSheetId="47">在用周转材料!$A$1:$L$1</definedName>
    <definedName name="Mark_在用周转材料_最后一行" localSheetId="47">在用周转材料!$A$34</definedName>
    <definedName name="Mark_债权投资_备注" localSheetId="63">债权投资!$X$5</definedName>
    <definedName name="Mark_债权投资_差异原因" localSheetId="63">债权投资!#REF!</definedName>
    <definedName name="Mark_债权投资_持有份额比例" localSheetId="63">债权投资!$M$5</definedName>
    <definedName name="Mark_债权投资_持有数量" localSheetId="63">债权投资!$H$5</definedName>
    <definedName name="Mark_债权投资_代码" localSheetId="63">债权投资!$D$5</definedName>
    <definedName name="Mark_债权投资_到期日" localSheetId="63">债权投资!$K$5</definedName>
    <definedName name="Mark_债权投资_底层资产类型" localSheetId="63">债权投资!$E$5</definedName>
    <definedName name="Mark_债权投资_底层资产名称" localSheetId="63">债权投资!$F$5</definedName>
    <definedName name="Mark_债权投资_发行日" localSheetId="63">债权投资!$J$5</definedName>
    <definedName name="Mark_债权投资_工作底稿" localSheetId="63">债权投资!#REF!</definedName>
    <definedName name="Mark_债权投资_管理费率" localSheetId="63">债权投资!$O$5</definedName>
    <definedName name="Mark_债权投资_合计" localSheetId="63">债权投资!$A$26</definedName>
    <definedName name="Mark_债权投资_核查程序" localSheetId="63">债权投资!#REF!</definedName>
    <definedName name="Mark_债权投资_核查后账面值" localSheetId="63">债权投资!#REF!</definedName>
    <definedName name="Mark_债权投资_核实后数量" localSheetId="63">债权投资!#REF!</definedName>
    <definedName name="Mark_债权投资_基准日净资产每份净值" localSheetId="63">债权投资!$R$5</definedName>
    <definedName name="Mark_债权投资_金融资产名称" localSheetId="63">债权投资!$C$5</definedName>
    <definedName name="Mark_债权投资_净额" localSheetId="63">债权投资!$A$28</definedName>
    <definedName name="Mark_债权投资_勘察与尽调" localSheetId="63">债权投资!#REF!</definedName>
    <definedName name="Mark_债权投资_面值" localSheetId="63">债权投资!$L$5</definedName>
    <definedName name="Mark_债权投资_票面利率" localSheetId="63">债权投资!$I$5</definedName>
    <definedName name="Mark_债权投资_评估价值" localSheetId="63">债权投资!$V$5</definedName>
    <definedName name="Mark_债权投资_评估人员" localSheetId="63">债权投资!#REF!</definedName>
    <definedName name="Mark_债权投资_审计调整" localSheetId="63">债权投资!$T$5</definedName>
    <definedName name="Mark_债权投资_审计前账面值" localSheetId="63">债权投资!$S$5</definedName>
    <definedName name="Mark_债权投资_是否违约" localSheetId="63">债权投资!#REF!</definedName>
    <definedName name="Mark_债权投资_特殊作价评估值" localSheetId="63">债权投资!#REF!</definedName>
    <definedName name="Mark_债权投资_投资成本" localSheetId="63">债权投资!$N$5</definedName>
    <definedName name="Mark_债权投资_投资日期" localSheetId="63">债权投资!$G$5</definedName>
    <definedName name="Mark_债权投资_投资收益率及类型" localSheetId="63">债权投资!$Q$5</definedName>
    <definedName name="Mark_债权投资_投资资产类型" localSheetId="63">债权投资!$B$5</definedName>
    <definedName name="Mark_债权投资_托管费率" localSheetId="63">债权投资!$P$5</definedName>
    <definedName name="Mark_债权投资_序号" localSheetId="63">债权投资!$A$5</definedName>
    <definedName name="Mark_债权投资_选取的评估方法" localSheetId="63">债权投资!#REF!</definedName>
    <definedName name="Mark_债权投资_增值率" localSheetId="63">债权投资!$W$5</definedName>
    <definedName name="Mark_债权投资_债权投资减值准备" localSheetId="63">债权投资!$A$27</definedName>
    <definedName name="Mark_债权投资_债权投资评估明细表" localSheetId="63">债权投资!$A$2</definedName>
    <definedName name="Mark_债权投资_账面价值" localSheetId="63">债权投资!$U$5</definedName>
    <definedName name="Mark_债权投资_中债估值净价" localSheetId="63">债权投资!#REF!</definedName>
    <definedName name="Mark_债权投资_最后一行" localSheetId="63">债权投资!$A$30</definedName>
    <definedName name="Mark_长期待摊费用_备注" localSheetId="107">长期待摊费用!$M$5</definedName>
    <definedName name="Mark_长期待摊费用_费用名称或内容" localSheetId="107">长期待摊费用!$B$5</definedName>
    <definedName name="Mark_长期待摊费用_工作底稿" localSheetId="107">长期待摊费用!#REF!</definedName>
    <definedName name="Mark_长期待摊费用_合计" localSheetId="107">长期待摊费用!$A$28</definedName>
    <definedName name="Mark_长期待摊费用_核查程序" localSheetId="107">长期待摊费用!#REF!</definedName>
    <definedName name="Mark_长期待摊费用_评估基准日" localSheetId="107">长期待摊费用!$A$3</definedName>
    <definedName name="Mark_长期待摊费用_评估价值" localSheetId="107">长期待摊费用!$J$5</definedName>
    <definedName name="Mark_长期待摊费用_评估人员" localSheetId="107">长期待摊费用!#REF!</definedName>
    <definedName name="Mark_长期待摊费用_尚存受益月数" localSheetId="107">长期待摊费用!$I$5</definedName>
    <definedName name="Mark_长期待摊费用_审计调整" localSheetId="107">长期待摊费用!$G$5</definedName>
    <definedName name="Mark_长期待摊费用_审计前账面值" localSheetId="107">长期待摊费用!$F$5</definedName>
    <definedName name="Mark_长期待摊费用_形成日期" localSheetId="107">长期待摊费用!$C$5</definedName>
    <definedName name="Mark_长期待摊费用_序号" localSheetId="107">长期待摊费用!$A$5</definedName>
    <definedName name="Mark_长期待摊费用_预计摊销月数" localSheetId="107">长期待摊费用!$E$5</definedName>
    <definedName name="Mark_长期待摊费用_原始发生额" localSheetId="107">长期待摊费用!$D$5</definedName>
    <definedName name="Mark_长期待摊费用_增减值" localSheetId="107">长期待摊费用!$K$5</definedName>
    <definedName name="Mark_长期待摊费用_增值率" localSheetId="107">长期待摊费用!$L$5</definedName>
    <definedName name="Mark_长期待摊费用_长期待摊费用评估明细表" localSheetId="107">长期待摊费用!$A$2</definedName>
    <definedName name="Mark_长期待摊费用_账面价值" localSheetId="107">长期待摊费用!$H$5</definedName>
    <definedName name="Mark_长期待摊费用_账面余额核实程序" localSheetId="107">长期待摊费用!#REF!</definedName>
    <definedName name="Mark_长期待摊费用_账面余额核实程序_差异原因特殊作价原因" localSheetId="107">长期待摊费用!#REF!</definedName>
    <definedName name="Mark_长期待摊费用_账面余额核实程序_核查后账面值" localSheetId="107">长期待摊费用!#REF!</definedName>
    <definedName name="Mark_长期待摊费用_最后一行" localSheetId="107">长期待摊费用!$A$30</definedName>
    <definedName name="Mark_长期股权投资结果汇总_被投资单位净资产" localSheetId="67">长期股权投资结果汇总!$E$5</definedName>
    <definedName name="Mark_长期股权投资结果汇总_被投资单位名称" localSheetId="67">长期股权投资结果汇总!$B$5</definedName>
    <definedName name="Mark_长期股权投资结果汇总_持股比例" localSheetId="67">长期股权投资结果汇总!$C$5</definedName>
    <definedName name="Mark_长期股权投资结果汇总_定价方法" localSheetId="67">长期股权投资结果汇总!$J$6</definedName>
    <definedName name="Mark_长期股权投资结果汇总_股权评估值" localSheetId="67">长期股权投资结果汇总!$K$5</definedName>
    <definedName name="Mark_长期股权投资结果汇总_合计" localSheetId="67">长期股权投资结果汇总!$A$10</definedName>
    <definedName name="Mark_长期股权投资结果汇总_其他方法评估值" localSheetId="67">长期股权投资结果汇总!$I$6</definedName>
    <definedName name="Mark_长期股权投资结果汇总_市场法评估值" localSheetId="67">长期股权投资结果汇总!$H$6</definedName>
    <definedName name="Mark_长期股权投资结果汇总_收益法评估值" localSheetId="67">长期股权投资结果汇总!$G$6</definedName>
    <definedName name="Mark_长期股权投资结果汇总_序号" localSheetId="67">长期股权投资结果汇总!$A$5</definedName>
    <definedName name="Mark_长期股权投资结果汇总_增值额" localSheetId="67">长期股权投资结果汇总!$L$5</definedName>
    <definedName name="Mark_长期股权投资结果汇总_增值率" localSheetId="67">长期股权投资结果汇总!$M$5</definedName>
    <definedName name="Mark_长期股权投资结果汇总_长期股权投资账面价值" localSheetId="67">长期股权投资结果汇总!$D$5</definedName>
    <definedName name="Mark_长期股权投资结果汇总_资产基础法评估值" localSheetId="67">长期股权投资结果汇总!$F$6</definedName>
    <definedName name="Mark_长期借款_备注" localSheetId="128">长期借款!$M$5</definedName>
    <definedName name="Mark_长期借款_到期日" localSheetId="128">长期借款!$D$5</definedName>
    <definedName name="Mark_长期借款_发生日期" localSheetId="128">长期借款!$C$5</definedName>
    <definedName name="Mark_长期借款_放款银行或机构名称" localSheetId="128">长期借款!$B$5</definedName>
    <definedName name="Mark_长期借款_工作底稿" localSheetId="128">长期借款!#REF!</definedName>
    <definedName name="Mark_长期借款_合计" localSheetId="128">长期借款!$A$28</definedName>
    <definedName name="Mark_长期借款_核查程序" localSheetId="128">长期借款!#REF!</definedName>
    <definedName name="Mark_长期借款_评估基准日" localSheetId="128">长期借款!$A$3</definedName>
    <definedName name="Mark_长期借款_评估价值" localSheetId="128">长期借款!$L$5</definedName>
    <definedName name="Mark_长期借款_评估人员" localSheetId="128">长期借款!#REF!</definedName>
    <definedName name="Mark_长期借款_审计调整" localSheetId="128">长期借款!$I$5</definedName>
    <definedName name="Mark_长期借款_审计前账面值" localSheetId="128">长期借款!$F$5</definedName>
    <definedName name="Mark_长期借款_审计前账面值_本位币金额" localSheetId="128">长期借款!$F$6</definedName>
    <definedName name="Mark_长期借款_审计前账面值_币种" localSheetId="128">长期借款!$H$6</definedName>
    <definedName name="Mark_长期借款_审计前账面值_外币金额" localSheetId="128">长期借款!$G$6</definedName>
    <definedName name="Mark_长期借款_外币基准日汇率" localSheetId="128">长期借款!$K$5</definedName>
    <definedName name="Mark_长期借款_序号" localSheetId="128">长期借款!$A$5</definedName>
    <definedName name="Mark_长期借款_月利率" localSheetId="128">长期借款!$E$5</definedName>
    <definedName name="Mark_长期借款_长期借款评估明细表" localSheetId="128">长期借款!$A$2</definedName>
    <definedName name="Mark_长期借款_账面价值" localSheetId="128">长期借款!$J$5</definedName>
    <definedName name="Mark_长期借款_账面余额核实程序_差异原因特殊作价原因" localSheetId="128">长期借款!#REF!</definedName>
    <definedName name="Mark_长期借款_账面余额核实程序_核查后账面值" localSheetId="128">长期借款!#REF!</definedName>
    <definedName name="Mark_长期借款_最后一行" localSheetId="128">长期借款!$A$30</definedName>
    <definedName name="Mark_长期应付款_备注" localSheetId="131">长期应付款!$M$5</definedName>
    <definedName name="Mark_长期应付款_发生日期" localSheetId="131">长期应付款!$C$5</definedName>
    <definedName name="Mark_长期应付款_工作底稿" localSheetId="131">长期应付款!#REF!</definedName>
    <definedName name="Mark_长期应付款_合计" localSheetId="131">长期应付款!$A$27</definedName>
    <definedName name="Mark_长期应付款_核查程序" localSheetId="131">长期应付款!#REF!</definedName>
    <definedName name="Mark_长期应付款_核查后账面值" localSheetId="131">长期应付款!#REF!</definedName>
    <definedName name="Mark_长期应付款_户名" localSheetId="131">长期应付款!$B$5</definedName>
    <definedName name="Mark_长期应付款_评估基准日" localSheetId="131">长期应付款!$A$3</definedName>
    <definedName name="Mark_长期应付款_评估价值" localSheetId="131">长期应付款!$L$5</definedName>
    <definedName name="Mark_长期应付款_评估人员" localSheetId="131">长期应付款!#REF!</definedName>
    <definedName name="Mark_长期应付款_审计调整" localSheetId="131">长期应付款!$H$5</definedName>
    <definedName name="Mark_长期应付款_审计前账面值" localSheetId="131">长期应付款!$E$5</definedName>
    <definedName name="Mark_长期应付款_审计前账面值_初始额" localSheetId="131">长期应付款!$E$6</definedName>
    <definedName name="Mark_长期应付款_审计前账面值_合计" localSheetId="131">长期应付款!$G$6</definedName>
    <definedName name="Mark_长期应付款_审计前账面值_利息及汇率净损失" localSheetId="131">长期应付款!$F$6</definedName>
    <definedName name="Mark_长期应付款_序号" localSheetId="131">长期应付款!$A$5</definedName>
    <definedName name="Mark_长期应付款_业务内容" localSheetId="131">长期应付款!$D$5</definedName>
    <definedName name="Mark_长期应付款_长期应付款评估明细表" localSheetId="131">长期应付款!$A$2</definedName>
    <definedName name="Mark_长期应付款_账面价值" localSheetId="131">长期应付款!$I$5</definedName>
    <definedName name="Mark_长期应付款_账面价值_初始额" localSheetId="131">长期应付款!$I$6</definedName>
    <definedName name="Mark_长期应付款_账面价值_合计" localSheetId="131">长期应付款!$K$6</definedName>
    <definedName name="Mark_长期应付款_账面价值_利息及汇率净损失" localSheetId="131">长期应付款!$J$6</definedName>
    <definedName name="Mark_长期应付款_账面余额核实程序_差异原因特殊作价原因" localSheetId="131">长期应付款!#REF!</definedName>
    <definedName name="Mark_长期应付款_最后一行" localSheetId="131">长期应付款!$A$30</definedName>
    <definedName name="Mark_长期应收款_备注" localSheetId="65">长期应收款!$J$5</definedName>
    <definedName name="Mark_长期应收款_差异原因特殊作价原因" localSheetId="65">长期应收款!#REF!</definedName>
    <definedName name="Mark_长期应收款_发生日期" localSheetId="65">长期应收款!$D$5</definedName>
    <definedName name="Mark_长期应收款_工作底稿" localSheetId="65">长期应收款!#REF!</definedName>
    <definedName name="Mark_长期应收款_合计" localSheetId="65">长期应收款!$A$28</definedName>
    <definedName name="Mark_长期应收款_核查程序" localSheetId="65">长期应收款!#REF!</definedName>
    <definedName name="Mark_长期应收款_核查后账面值" localSheetId="65">长期应收款!#REF!</definedName>
    <definedName name="Mark_长期应收款_减坏账准备" localSheetId="65">长期应收款!$A$29</definedName>
    <definedName name="Mark_长期应收款_减评估风险损失" localSheetId="65">长期应收款!$A$29</definedName>
    <definedName name="Mark_长期应收款_净额" localSheetId="65">长期应收款!$A$30</definedName>
    <definedName name="Mark_长期应收款_勘察与尽调" localSheetId="65">长期应收款!#REF!</definedName>
    <definedName name="Mark_长期应收款_评估价值" localSheetId="65">长期应收款!$H$5</definedName>
    <definedName name="Mark_长期应收款_评估人员" localSheetId="65">长期应收款!#REF!</definedName>
    <definedName name="Mark_长期应收款_欠款单位名称结算对象" localSheetId="65">长期应收款!$B$5</definedName>
    <definedName name="Mark_长期应收款_审计调整" localSheetId="65">长期应收款!$F$5</definedName>
    <definedName name="Mark_长期应收款_审计前账面值" localSheetId="65">长期应收款!$E$5</definedName>
    <definedName name="Mark_长期应收款_序号" localSheetId="65">长期应收款!$A$5</definedName>
    <definedName name="Mark_长期应收款_业务内容" localSheetId="65">长期应收款!$C$5</definedName>
    <definedName name="Mark_长期应收款_增值率" localSheetId="65">长期应收款!$I$5</definedName>
    <definedName name="Mark_长期应收款_长期应收款款评估明细表" localSheetId="65">长期应收款!$A$2</definedName>
    <definedName name="Mark_长期应收款_账面价值" localSheetId="65">长期应收款!$G$5</definedName>
    <definedName name="Mark_长期应收款_最后一行" localSheetId="65">长期应收款!$A$32</definedName>
    <definedName name="Mark_长输管线_保温层厚度" localSheetId="86">长输管线!$R$5</definedName>
    <definedName name="Mark_长输管线_备注" localSheetId="86">长输管线!$AJ$5</definedName>
    <definedName name="Mark_长输管线_壁厚" localSheetId="86">长输管线!$M$5</definedName>
    <definedName name="Mark_长输管线_防腐类型" localSheetId="86">长输管线!$P$5</definedName>
    <definedName name="Mark_长输管线_工作底稿" localSheetId="86">长输管线!#REF!</definedName>
    <definedName name="Mark_长输管线_固定资产长输油气管线评估明细表" localSheetId="86">长输管线!$A$2</definedName>
    <definedName name="Mark_长输管线_管径" localSheetId="86">长输管线!$L$5</definedName>
    <definedName name="Mark_长输管线_管线材质" localSheetId="86">长输管线!$O$5</definedName>
    <definedName name="Mark_长输管线_管线埋深" localSheetId="86">长输管线!$H$5</definedName>
    <definedName name="Mark_长输管线_管线起点" localSheetId="86">长输管线!$I$5</definedName>
    <definedName name="Mark_长输管线_管线长度" localSheetId="86">长输管线!$G$5</definedName>
    <definedName name="Mark_长输管线_管线终点" localSheetId="86">长输管线!$J$5</definedName>
    <definedName name="Mark_长输管线_管线资产名称" localSheetId="86">长输管线!$C$5</definedName>
    <definedName name="Mark_长输管线_合计" localSheetId="86">长输管线!$A$28</definedName>
    <definedName name="Mark_长输管线_会计折旧年限" localSheetId="86">长输管线!#REF!</definedName>
    <definedName name="Mark_长输管线_建成年月" localSheetId="86">长输管线!$T$5</definedName>
    <definedName name="Mark_长输管线_评估价值成新率" localSheetId="86">长输管线!$AG$6</definedName>
    <definedName name="Mark_长输管线_评估价值原值" localSheetId="86">长输管线!$AF$6</definedName>
    <definedName name="Mark_长输管线_评估人员" localSheetId="86">长输管线!#REF!</definedName>
    <definedName name="Mark_长输管线_评估值" localSheetId="86">长输管线!$AF$5</definedName>
    <definedName name="Mark_长输管线_评估值评估价值" localSheetId="86">长输管线!$AH$6</definedName>
    <definedName name="Mark_长输管线_铺设方式" localSheetId="86">长输管线!$Q$5</definedName>
    <definedName name="Mark_长输管线_审计调整_计提减值准备金额" localSheetId="86">长输管线!$AA$6</definedName>
    <definedName name="Mark_长输管线_审计调整净值" localSheetId="86">长输管线!$Z$6</definedName>
    <definedName name="Mark_长输管线_审计调整原值" localSheetId="86">长输管线!$Y$6</definedName>
    <definedName name="Mark_长输管线_审计前账面值" localSheetId="86">长输管线!$U$5</definedName>
    <definedName name="Mark_长输管线_审计前账面值_账面价值" localSheetId="86">长输管线!$X$6</definedName>
    <definedName name="Mark_长输管线_审计前账面值计提减值准备金额" localSheetId="86">长输管线!$W$6</definedName>
    <definedName name="Mark_长输管线_审计前账面值净值" localSheetId="86">长输管线!$V$6</definedName>
    <definedName name="Mark_长输管线_审计前账面值原值" localSheetId="86">长输管线!$U$6</definedName>
    <definedName name="Mark_长输管线_使用单位" localSheetId="86">长输管线!$F$5</definedName>
    <definedName name="Mark_长输管线_位置" localSheetId="86">长输管线!$E$5</definedName>
    <definedName name="Mark_长输管线_现状" localSheetId="86">长输管线!$S$5</definedName>
    <definedName name="Mark_长输管线_序号" localSheetId="86">长输管线!$A$5</definedName>
    <definedName name="Mark_长输管线_压力" localSheetId="86">长输管线!$N$5</definedName>
    <definedName name="Mark_长输管线_压力等级" localSheetId="86">长输管线!$K$5</definedName>
    <definedName name="Mark_长输管线_增值率" localSheetId="86">长输管线!$AI$5</definedName>
    <definedName name="Mark_长输管线_账面价值" localSheetId="86">长输管线!$AB$5</definedName>
    <definedName name="Mark_长输管线_账面价值_计提减值准备金额" localSheetId="86">长输管线!$AD$6</definedName>
    <definedName name="Mark_长输管线_账面价值_账面价值" localSheetId="86">长输管线!$AE$6</definedName>
    <definedName name="Mark_长输管线_账面价值净值" localSheetId="86">长输管线!$AC$6</definedName>
    <definedName name="Mark_长输管线_账面价值原值" localSheetId="86">长输管线!$AB$6</definedName>
    <definedName name="Mark_长输管线_资产编号" localSheetId="86">长输管线!$B$5</definedName>
    <definedName name="Mark_长输管线_资产类型" localSheetId="86">长输管线!$D$5</definedName>
    <definedName name="Mark_长输管线_最后一行" localSheetId="86">长输管线!$A$30</definedName>
    <definedName name="Mark_职工薪酬_备注" localSheetId="118">职工薪酬!$H$5</definedName>
    <definedName name="Mark_职工薪酬_发生日期" localSheetId="118">职工薪酬!$C$5</definedName>
    <definedName name="Mark_职工薪酬_工作底稿" localSheetId="118">职工薪酬!#REF!</definedName>
    <definedName name="Mark_职工薪酬_合计" localSheetId="118">职工薪酬!$A$28</definedName>
    <definedName name="Mark_职工薪酬_核查程序" localSheetId="118">职工薪酬!#REF!</definedName>
    <definedName name="Mark_职工薪酬_结算内容" localSheetId="118">职工薪酬!$B$5</definedName>
    <definedName name="Mark_职工薪酬_评定估算导航" localSheetId="118">职工薪酬!$E$1:$G$1</definedName>
    <definedName name="Mark_职工薪酬_评估基准日" localSheetId="118">职工薪酬!$A$3</definedName>
    <definedName name="Mark_职工薪酬_评估价值" localSheetId="118">职工薪酬!$G$5</definedName>
    <definedName name="Mark_职工薪酬_评估人员" localSheetId="118">职工薪酬!#REF!</definedName>
    <definedName name="Mark_职工薪酬_清查核实导航" localSheetId="118">职工薪酬!#REF!</definedName>
    <definedName name="Mark_职工薪酬_审计调整" localSheetId="118">职工薪酬!$E$5</definedName>
    <definedName name="Mark_职工薪酬_审计前账面值" localSheetId="118">职工薪酬!$D$5</definedName>
    <definedName name="Mark_职工薪酬_序号" localSheetId="118">职工薪酬!$A$5</definedName>
    <definedName name="Mark_职工薪酬_账面价值" localSheetId="118">职工薪酬!$F$5</definedName>
    <definedName name="Mark_职工薪酬_账面余额核实程序" localSheetId="118">职工薪酬!#REF!</definedName>
    <definedName name="Mark_职工薪酬_账面余额核实程序_差异原因特殊作价原因" localSheetId="118">职工薪酬!#REF!</definedName>
    <definedName name="Mark_职工薪酬_账面余额核实程序_核查后账面值" localSheetId="118">职工薪酬!#REF!</definedName>
    <definedName name="Mark_职工薪酬_职工薪酬评估明细表" localSheetId="118">职工薪酬!$A$2</definedName>
    <definedName name="Mark_职工薪酬_资产申报导航整体" localSheetId="118">职工薪酬!$A$1:$D$1</definedName>
    <definedName name="Mark_职工薪酬_最后一行" localSheetId="118">职工薪酬!$A$29</definedName>
    <definedName name="Mark_专项应付款_备注" localSheetId="132">专项应付款!$H$5</definedName>
    <definedName name="Mark_专项应付款_发生日期" localSheetId="132">专项应付款!$C$5</definedName>
    <definedName name="Mark_专项应付款_工作底稿" localSheetId="132">专项应付款!#REF!</definedName>
    <definedName name="Mark_专项应付款_合计" localSheetId="132">专项应付款!$A$28</definedName>
    <definedName name="Mark_专项应付款_核查程序" localSheetId="132">专项应付款!#REF!</definedName>
    <definedName name="Mark_专项应付款_户名" localSheetId="132">专项应付款!$B$5</definedName>
    <definedName name="Mark_专项应付款_评估基准日" localSheetId="132">专项应付款!$A$3</definedName>
    <definedName name="Mark_专项应付款_评估价值" localSheetId="132">专项应付款!$G$5</definedName>
    <definedName name="Mark_专项应付款_评估人员" localSheetId="132">专项应付款!#REF!</definedName>
    <definedName name="Mark_专项应付款_申报账面值" localSheetId="132">专项应付款!$D$5</definedName>
    <definedName name="Mark_专项应付款_审计调整" localSheetId="132">专项应付款!$E$5</definedName>
    <definedName name="Mark_专项应付款_序号" localSheetId="132">专项应付款!$A$5</definedName>
    <definedName name="Mark_专项应付款_账面价值" localSheetId="132">专项应付款!$F$5</definedName>
    <definedName name="Mark_专项应付款_账面余额核实程序" localSheetId="132">专项应付款!#REF!</definedName>
    <definedName name="Mark_专项应付款_账面余额核实程序_差异原因特殊作价原因" localSheetId="132">专项应付款!#REF!</definedName>
    <definedName name="Mark_专项应付款_账面余额核实程序_核查后账面值" localSheetId="132">专项应付款!#REF!</definedName>
    <definedName name="Mark_专项应付款_专项应付款评估明细表" localSheetId="132">专项应付款!$A$2</definedName>
    <definedName name="Mark_专项应付款_最后一行" localSheetId="132">专项应付款!$A$30</definedName>
    <definedName name="Mark_租赁负债_备注" localSheetId="130">租赁负债!$P$5</definedName>
    <definedName name="Mark_租赁负债_到期时间" localSheetId="130">租赁负债!$G$5</definedName>
    <definedName name="Mark_租赁负债_工作底稿" localSheetId="130">租赁负债!#REF!</definedName>
    <definedName name="Mark_租赁负债_合计" localSheetId="130">租赁负债!$A$26</definedName>
    <definedName name="Mark_租赁负债_计量单位" localSheetId="130">租赁负债!$D$5</definedName>
    <definedName name="Mark_租赁负债_每期租金" localSheetId="130">租赁负债!$I$5</definedName>
    <definedName name="Mark_租赁负债_评估基准日" localSheetId="130">租赁负债!$A$3</definedName>
    <definedName name="Mark_租赁负债_评估价值" localSheetId="130">租赁负债!$N$5</definedName>
    <definedName name="Mark_租赁负债_评估人员" localSheetId="130">租赁负债!#REF!</definedName>
    <definedName name="Mark_租赁负债_期限单位" localSheetId="130">租赁负债!$H$5</definedName>
    <definedName name="Mark_租赁负债_审计调整" localSheetId="130">租赁负债!$L$5</definedName>
    <definedName name="Mark_租赁负债_审计前账面值" localSheetId="130">租赁负债!$K$5</definedName>
    <definedName name="Mark_租赁负债_形成日期" localSheetId="130">租赁负债!$F$5</definedName>
    <definedName name="Mark_租赁负债_序号" localSheetId="130">租赁负债!$A$5</definedName>
    <definedName name="Mark_租赁负债_增值率" localSheetId="130">租赁负债!$O$5</definedName>
    <definedName name="Mark_租赁负债_账面价值" localSheetId="130">租赁负债!$M$5</definedName>
    <definedName name="Mark_租赁负债_资产名称" localSheetId="130">租赁负债!$B$5</definedName>
    <definedName name="Mark_租赁负债_租金涨幅比例" localSheetId="130">租赁负债!$J$5</definedName>
    <definedName name="Mark_租赁负债_租赁负债评估明细表" localSheetId="130">租赁负债!$A$2</definedName>
    <definedName name="Mark_租赁负债_租赁数量" localSheetId="130">租赁负债!$E$5</definedName>
    <definedName name="Mark_租赁负债_租赁用途" localSheetId="130">租赁负债!$C$5</definedName>
    <definedName name="Mark_租赁负债_最后一行" localSheetId="130">租赁负债!$A$28</definedName>
    <definedName name="_xlnm.Print_Area" localSheetId="36">材料采购【在途物资】!$A$2:$V$31</definedName>
    <definedName name="_xlnm.Print_Area" localSheetId="43">产成品【开发产品】!$A$1:$AZ$31</definedName>
    <definedName name="_xlnm.Print_Area" localSheetId="41">产成品【库存商品】!$A$2:$V$32</definedName>
    <definedName name="_xlnm.Print_Area" localSheetId="90">车辆!$A$2:$AH$29</definedName>
    <definedName name="_xlnm.Print_Area" localSheetId="124">持有待售负债!$A$2:$I$28</definedName>
    <definedName name="_xlnm.Print_Area" localSheetId="53">持有待售资产!$A$2:$J$28</definedName>
    <definedName name="_xlnm.Print_Area" localSheetId="62">持有到期投资!$A$2:$I$29</definedName>
    <definedName name="_xlnm.Print_Area" localSheetId="37">抽查计划表!$A$1:$Q$16</definedName>
    <definedName name="_xlnm.Print_Area" localSheetId="88">船舶!$A$2:$AP$30</definedName>
    <definedName name="_xlnm.Print_Area" localSheetId="35">存货汇总!$A$2:$I$29</definedName>
    <definedName name="_xlnm.Print_Area" localSheetId="134">递延收益!$A$2:$I$30</definedName>
    <definedName name="_xlnm.Print_Area" localSheetId="135">递延所得税负债!$A$2:$H$30</definedName>
    <definedName name="_xlnm.Print_Area" localSheetId="108">递延所得税资产!$A$2:$H$30</definedName>
    <definedName name="_xlnm.Print_Area" localSheetId="91">电子设备!$A$2:$AD$29</definedName>
    <definedName name="_xlnm.Print_Area" localSheetId="111">短期借款!$A$2:$M$30</definedName>
    <definedName name="_xlnm.Print_Area" localSheetId="46">发出商品!$A$2:$Y$31</definedName>
    <definedName name="_xlnm.Print_Area" localSheetId="82">房屋建筑物!$A$2:$AY$28</definedName>
    <definedName name="_xlnm.Print_Area" localSheetId="87">飞机!$A$2:$BL$20</definedName>
    <definedName name="_xlnm.Print_Area" localSheetId="127">非流动负债汇总!$A$2:$G$31</definedName>
    <definedName name="_xlnm.Print_Area" localSheetId="56">非流动资产汇总!$A$2:$G$32</definedName>
    <definedName name="_xlnm.Print_Area" localSheetId="9">分类汇总!$A$2:$H$68</definedName>
    <definedName name="_xlnm.Print_Area" localSheetId="50">工程施工!$A$2:$L$31</definedName>
    <definedName name="_xlnm.Print_Area" localSheetId="97">工程物资!$A$2:$U$29</definedName>
    <definedName name="_xlnm.Print_Area" localSheetId="83">构筑物!$A$2:$J$28</definedName>
    <definedName name="_xlnm.Print_Area" localSheetId="66">股权投资!$A$2:$Z$30</definedName>
    <definedName name="_xlnm.Print_Area" localSheetId="84">管道沟槽!$A$2:$Y$29</definedName>
    <definedName name="_xlnm.Print_Area" localSheetId="117">合同负债!$A$2:$K$30</definedName>
    <definedName name="_xlnm.Print_Area" localSheetId="51">合同资产!$A$2:$L$34</definedName>
    <definedName name="_xlnm.Print_Area" localSheetId="89">机器设备!$A$2:$V$52</definedName>
    <definedName name="_xlnm.Print_Area" localSheetId="17">交易性—股票!$A$2:$J$29</definedName>
    <definedName name="_xlnm.Print_Area" localSheetId="19">交易性—基金!$A$2:$J$29</definedName>
    <definedName name="_xlnm.Print_Area" localSheetId="112">交易性金融负债!$A$2:$M$29</definedName>
    <definedName name="_xlnm.Print_Area" localSheetId="16">交易性金融资产汇总!$A$2:$G$29</definedName>
    <definedName name="_xlnm.Print_Area" localSheetId="18">交易性—债券!$A$2:$J$29</definedName>
    <definedName name="_xlnm.Print_Area" localSheetId="85">井巷!$A$2:$BB$29</definedName>
    <definedName name="_xlnm.Print_Area" localSheetId="105">开发支出!$A$2:$J$29</definedName>
    <definedName name="_xlnm.Print_Area" localSheetId="58">可出售—股票!$A$2:$K$29</definedName>
    <definedName name="_xlnm.Print_Area" localSheetId="60">可出售—股权!$A$2:$Q$29</definedName>
    <definedName name="_xlnm.Print_Area" localSheetId="61">可出售—其他!$A$2:$R$29</definedName>
    <definedName name="_xlnm.Print_Area" localSheetId="59">可出售—债券!$A$2:$K$29</definedName>
    <definedName name="_xlnm.Print_Area" localSheetId="57">可供出售金融资产汇总!$A$2:$H$30</definedName>
    <definedName name="_xlnm.Print_Area" localSheetId="110">流动负债汇总!$A$2:$G$30</definedName>
    <definedName name="_xlnm.Print_Area" localSheetId="12">流动汇总!$A$2:$I$31</definedName>
    <definedName name="_xlnm.Print_Area" localSheetId="48">农产品!$A$2:$N$31</definedName>
    <definedName name="_xlnm.Print_Area" localSheetId="136">其他非流动负债!$A$2:$I$30</definedName>
    <definedName name="_xlnm.Print_Area" localSheetId="74">其他非流动金融—股票!$A$2:$J$29</definedName>
    <definedName name="_xlnm.Print_Area" localSheetId="76">其他非流动金融—股权!$A$2:$Q$29</definedName>
    <definedName name="_xlnm.Print_Area" localSheetId="77">其他非流动金融—其他!$A$2:$R$29</definedName>
    <definedName name="_xlnm.Print_Area" localSheetId="75">其他非流动金融—债券!$A$2:$K$29</definedName>
    <definedName name="_xlnm.Print_Area" localSheetId="109">其他非流动资产!$A$2:$I$30</definedName>
    <definedName name="_xlnm.Print_Area" localSheetId="15">其他货币资金!$A$2:$L$30</definedName>
    <definedName name="_xlnm.Print_Area" localSheetId="126">其他流动负债!$A$2:$I$30</definedName>
    <definedName name="_xlnm.Print_Area" localSheetId="55">其他流动资产!$A$2:$J$30</definedName>
    <definedName name="_xlnm.Print_Area" localSheetId="69">其他权益投资—股票!$A$2:$K$29</definedName>
    <definedName name="_xlnm.Print_Area" localSheetId="71">其他权益投资—股权!$A$2:$Q$29</definedName>
    <definedName name="_xlnm.Print_Area" localSheetId="72">其他权益投资—其他!$A$2:$R$29</definedName>
    <definedName name="_xlnm.Print_Area" localSheetId="70">其他权益投资—债券!$A$2:$K$29</definedName>
    <definedName name="_xlnm.Print_Area" localSheetId="123">其他应付款!$A$2:$L$30</definedName>
    <definedName name="_xlnm.Print_Area" localSheetId="120">其他应付款汇总!$A$2:$G$29</definedName>
    <definedName name="_xlnm.Print_Area" localSheetId="34">其他应收款!$A$2:$L$34</definedName>
    <definedName name="_xlnm.Print_Area" localSheetId="30">其他应收款汇总!$A$2:$G$29</definedName>
    <definedName name="_xlnm.Print_Area" localSheetId="64">其他债权投资!$A$2:$X$30</definedName>
    <definedName name="_xlnm.Print_Area" localSheetId="26">融资—应收票据!$A$2:$D$30</definedName>
    <definedName name="_xlnm.Print_Area" localSheetId="27">融资—应收账款!$A$2:$H$34</definedName>
    <definedName name="_xlnm.Print_Area" localSheetId="106">商誉!$A$2:$J$29</definedName>
    <definedName name="_xlnm.Print_Area" localSheetId="98">生产性生物资产!$A$2:$R$29</definedName>
    <definedName name="_xlnm.Print_Area" localSheetId="100">使用权资产!$A$2:$Y$31</definedName>
    <definedName name="_xlnm.Print_Area" localSheetId="79">投资性房地产—房屋!$A$2:$AJ$28</definedName>
    <definedName name="_xlnm.Print_Area" localSheetId="78">投资性房地产汇总表!$A$2:$G$27</definedName>
    <definedName name="_xlnm.Print_Area" localSheetId="80">投资性房地产—土地!$A$2:$U$28</definedName>
    <definedName name="_xlnm.Print_Area" localSheetId="92">土地!$A$2:$N$28</definedName>
    <definedName name="_xlnm.Print_Area" localSheetId="40">委托加工物资!$A$2:$V$33</definedName>
    <definedName name="_xlnm.Print_Area" localSheetId="103">无形—矿业权!$A$2:$P$29</definedName>
    <definedName name="_xlnm.Print_Area" localSheetId="104">无形—其他!$A$2:$R$29</definedName>
    <definedName name="_xlnm.Print_Area" localSheetId="101">无形资产汇总!$A$2:$G$29</definedName>
    <definedName name="_xlnm.Print_Area" localSheetId="13">现金!$A$2:$J$26</definedName>
    <definedName name="_xlnm.Print_Area" localSheetId="49">消耗性生物资产!$A$2:$P$31</definedName>
    <definedName name="_xlnm.Print_Area" localSheetId="113">衍生金融负债!$A$2:$J$28</definedName>
    <definedName name="_xlnm.Print_Area" localSheetId="20">衍生金融资产!$A$2:$K$29</definedName>
    <definedName name="_xlnm.Print_Area" localSheetId="125">一年到期非流动负债!$A$2:$J$30</definedName>
    <definedName name="_xlnm.Print_Area" localSheetId="54">一年到期非流动资产!$A$2:$J$30</definedName>
    <definedName name="_xlnm.Print_Area" localSheetId="14">银行存款!$A$2:$K$30</definedName>
    <definedName name="_xlnm.Print_Area" localSheetId="122">应付股利【利润】!$A$2:$I$30</definedName>
    <definedName name="_xlnm.Print_Area" localSheetId="121">应付利息!$A$2:$Q$30</definedName>
    <definedName name="_xlnm.Print_Area" localSheetId="114">应付票据!$A$2:$J$30</definedName>
    <definedName name="_xlnm.Print_Area" localSheetId="129">应付债券!$A$2:$M$30</definedName>
    <definedName name="_xlnm.Print_Area" localSheetId="115">应付账款!$A$2:$L$30</definedName>
    <definedName name="_xlnm.Print_Area" localSheetId="119">应交税费!$A$2:$I$30</definedName>
    <definedName name="_xlnm.Print_Area" localSheetId="32">应收股利【利润】!$A$2:$J$27</definedName>
    <definedName name="_xlnm.Print_Area" localSheetId="25">应收款项融资汇总!$A$2:$G$29</definedName>
    <definedName name="_xlnm.Print_Area" localSheetId="31">应收利息!$A$2:$R$29</definedName>
    <definedName name="_xlnm.Print_Area" localSheetId="21">应收票据!$A$2:$S$30</definedName>
    <definedName name="_xlnm.Print_Area" localSheetId="22">应收账款!$A$2:$W$34</definedName>
    <definedName name="_xlnm.Print_Area" localSheetId="99">油气资产!$A$2:$S$29</definedName>
    <definedName name="_xlnm.Print_Area" localSheetId="29">预付账款!$A$2:$V$34</definedName>
    <definedName name="_xlnm.Print_Area" localSheetId="133">预计负债!$A$2:$I$30</definedName>
    <definedName name="_xlnm.Print_Area" localSheetId="116">预收账款!$A$2:$L$30</definedName>
    <definedName name="_xlnm.Print_Area" localSheetId="38">原材料!$A$1:$V$33</definedName>
    <definedName name="_xlnm.Print_Area" localSheetId="45">在产品【开发成本】!$A$1:$BB$31</definedName>
    <definedName name="_xlnm.Print_Area" localSheetId="44">在产品【自制半成品】!$A$2:$AF$35</definedName>
    <definedName name="_xlnm.Print_Area" localSheetId="96">在建【设备】!$A$2:$AG$29</definedName>
    <definedName name="_xlnm.Print_Area" localSheetId="95">在建【土建】!$A$2:$T$30</definedName>
    <definedName name="_xlnm.Print_Area" localSheetId="94">在建工程汇总!$A$2:$I$27</definedName>
    <definedName name="_xlnm.Print_Area" localSheetId="39">在库周转材料!$A$1:$V$37</definedName>
    <definedName name="_xlnm.Print_Area" localSheetId="47">在用周转材料!$A$2:$X$33</definedName>
    <definedName name="_xlnm.Print_Area" localSheetId="63">债权投资!$A$2:$X$30</definedName>
    <definedName name="_xlnm.Print_Area" localSheetId="107">长期待摊费用!$A$2:$M$30</definedName>
    <definedName name="_xlnm.Print_Area" localSheetId="67">长期股权投资结果汇总!$A$1:$M$14</definedName>
    <definedName name="_xlnm.Print_Area" localSheetId="128">长期借款!$A$2:$M$30</definedName>
    <definedName name="_xlnm.Print_Area" localSheetId="131">长期应付款!$A$2:$M$29</definedName>
    <definedName name="_xlnm.Print_Area" localSheetId="65">长期应收款!$A$2:$J$32</definedName>
    <definedName name="_xlnm.Print_Area" localSheetId="86">长输管线!$A$2:$AJ$30</definedName>
    <definedName name="_xlnm.Print_Area" localSheetId="118">职工薪酬!$A$2:$H$30</definedName>
    <definedName name="_xlnm.Print_Area" localSheetId="130">租赁负债!$A$2:$P$28</definedName>
    <definedName name="_xlnm.Print_Titles" localSheetId="36">材料采购【在途物资】!$2:$7</definedName>
    <definedName name="_xlnm.Print_Titles" localSheetId="43">产成品【开发产品】!$2:$6</definedName>
    <definedName name="_xlnm.Print_Titles" localSheetId="41">产成品【库存商品】!$2:$7</definedName>
    <definedName name="_xlnm.Print_Titles" localSheetId="90">车辆!$2:$6</definedName>
    <definedName name="_xlnm.Print_Titles" localSheetId="124">持有待售负债!$2:$5</definedName>
    <definedName name="_xlnm.Print_Titles" localSheetId="53">持有待售资产!$2:$5</definedName>
    <definedName name="_xlnm.Print_Titles" localSheetId="62">持有到期投资!$2:$6</definedName>
    <definedName name="_xlnm.Print_Titles" localSheetId="88">船舶!$2:$6</definedName>
    <definedName name="_xlnm.Print_Titles" localSheetId="134">递延收益!$2:$6</definedName>
    <definedName name="_xlnm.Print_Titles" localSheetId="135">递延所得税负债!$2:$6</definedName>
    <definedName name="_xlnm.Print_Titles" localSheetId="108">递延所得税资产!$2:$6</definedName>
    <definedName name="_xlnm.Print_Titles" localSheetId="91">电子设备!$2:$6</definedName>
    <definedName name="_xlnm.Print_Titles" localSheetId="111">短期借款!$2:$6</definedName>
    <definedName name="_xlnm.Print_Titles" localSheetId="46">发出商品!$2:$6</definedName>
    <definedName name="_xlnm.Print_Titles" localSheetId="82">房屋建筑物!$2:$7</definedName>
    <definedName name="_xlnm.Print_Titles" localSheetId="87">飞机!$2:$6</definedName>
    <definedName name="_xlnm.Print_Titles" localSheetId="50">工程施工!$2:$6</definedName>
    <definedName name="_xlnm.Print_Titles" localSheetId="97">工程物资!$2:$6</definedName>
    <definedName name="_xlnm.Print_Titles" localSheetId="83">构筑物!$2:$7</definedName>
    <definedName name="_xlnm.Print_Titles" localSheetId="66">股权投资!$2:$6</definedName>
    <definedName name="_xlnm.Print_Titles" localSheetId="93">固定资产清理!$2:$5</definedName>
    <definedName name="_xlnm.Print_Titles" localSheetId="84">管道沟槽!$2:$6</definedName>
    <definedName name="_xlnm.Print_Titles" localSheetId="117">合同负债!$2:$6</definedName>
    <definedName name="_xlnm.Print_Titles" localSheetId="51">合同资产!$2:$7</definedName>
    <definedName name="_xlnm.Print_Titles" localSheetId="89">机器设备!$2:$3</definedName>
    <definedName name="_xlnm.Print_Titles" localSheetId="17">交易性—股票!$2:$6</definedName>
    <definedName name="_xlnm.Print_Titles" localSheetId="19">交易性—基金!$2:$6</definedName>
    <definedName name="_xlnm.Print_Titles" localSheetId="112">交易性金融负债!$2:$6</definedName>
    <definedName name="_xlnm.Print_Titles" localSheetId="18">交易性—债券!$2:$6</definedName>
    <definedName name="_xlnm.Print_Titles" localSheetId="85">井巷!$2:$6</definedName>
    <definedName name="_xlnm.Print_Titles" localSheetId="105">开发支出!$2:$5</definedName>
    <definedName name="_xlnm.Print_Titles" localSheetId="58">可出售—股票!$2:$6</definedName>
    <definedName name="_xlnm.Print_Titles" localSheetId="60">可出售—股权!$2:$6</definedName>
    <definedName name="_xlnm.Print_Titles" localSheetId="61">可出售—其他!$2:$6</definedName>
    <definedName name="_xlnm.Print_Titles" localSheetId="59">可出售—债券!$2:$6</definedName>
    <definedName name="_xlnm.Print_Titles" localSheetId="48">农产品!$2:$6</definedName>
    <definedName name="_xlnm.Print_Titles" localSheetId="136">其他非流动负债!$2:$6</definedName>
    <definedName name="_xlnm.Print_Titles" localSheetId="74">其他非流动金融—股票!$2:$6</definedName>
    <definedName name="_xlnm.Print_Titles" localSheetId="76">其他非流动金融—股权!$2:$6</definedName>
    <definedName name="_xlnm.Print_Titles" localSheetId="77">其他非流动金融—其他!$2:$6</definedName>
    <definedName name="_xlnm.Print_Titles" localSheetId="75">其他非流动金融—债券!$2:$6</definedName>
    <definedName name="_xlnm.Print_Titles" localSheetId="109">其他非流动资产!$2:$6</definedName>
    <definedName name="_xlnm.Print_Titles" localSheetId="15">其他货币资金!$2:$6</definedName>
    <definedName name="_xlnm.Print_Titles" localSheetId="126">其他流动负债!$2:$6</definedName>
    <definedName name="_xlnm.Print_Titles" localSheetId="55">其他流动资产!$2:$6</definedName>
    <definedName name="_xlnm.Print_Titles" localSheetId="69">其他权益投资—股票!$2:$6</definedName>
    <definedName name="_xlnm.Print_Titles" localSheetId="71">其他权益投资—股权!$2:$6</definedName>
    <definedName name="_xlnm.Print_Titles" localSheetId="72">其他权益投资—其他!$2:$6</definedName>
    <definedName name="_xlnm.Print_Titles" localSheetId="70">其他权益投资—债券!$2:$6</definedName>
    <definedName name="_xlnm.Print_Titles" localSheetId="123">其他应付款!$2:$6</definedName>
    <definedName name="_xlnm.Print_Titles" localSheetId="34">其他应收款!$2:$7</definedName>
    <definedName name="_xlnm.Print_Titles" localSheetId="64">其他债权投资!$2:$6</definedName>
    <definedName name="_xlnm.Print_Titles" localSheetId="26">融资—应收票据!$2:$6</definedName>
    <definedName name="_xlnm.Print_Titles" localSheetId="27">融资—应收账款!$2:$7</definedName>
    <definedName name="_xlnm.Print_Titles" localSheetId="106">商誉!$2:$5</definedName>
    <definedName name="_xlnm.Print_Titles" localSheetId="98">生产性生物资产!$2:$6</definedName>
    <definedName name="_xlnm.Print_Titles" localSheetId="100">使用权资产!$2:$6</definedName>
    <definedName name="_xlnm.Print_Titles" localSheetId="79">投资性房地产—房屋!$2:$7</definedName>
    <definedName name="_xlnm.Print_Titles" localSheetId="80">投资性房地产—土地!$2:$6</definedName>
    <definedName name="_xlnm.Print_Titles" localSheetId="92">土地!$2:$6</definedName>
    <definedName name="_xlnm.Print_Titles" localSheetId="40">委托加工物资!$2:$7</definedName>
    <definedName name="_xlnm.Print_Titles" localSheetId="103">无形—矿业权!$2:$5</definedName>
    <definedName name="_xlnm.Print_Titles" localSheetId="104">无形—其他!$2:$5</definedName>
    <definedName name="_xlnm.Print_Titles" localSheetId="102">无形—土地!$2:$6</definedName>
    <definedName name="_xlnm.Print_Titles" localSheetId="13">现金!$2:$6</definedName>
    <definedName name="_xlnm.Print_Titles" localSheetId="49">消耗性生物资产!$2:$6</definedName>
    <definedName name="_xlnm.Print_Titles" localSheetId="113">衍生金融负债!$2:$6</definedName>
    <definedName name="_xlnm.Print_Titles" localSheetId="20">衍生金融资产!$2:$6</definedName>
    <definedName name="_xlnm.Print_Titles" localSheetId="125">一年到期非流动负债!$2:$6</definedName>
    <definedName name="_xlnm.Print_Titles" localSheetId="54">一年到期非流动资产!$2:$6</definedName>
    <definedName name="_xlnm.Print_Titles" localSheetId="14">银行存款!$2:$6</definedName>
    <definedName name="_xlnm.Print_Titles" localSheetId="122">应付股利【利润】!$2:$6</definedName>
    <definedName name="_xlnm.Print_Titles" localSheetId="121">应付利息!$2:$6</definedName>
    <definedName name="_xlnm.Print_Titles" localSheetId="114">应付票据!$2:$6</definedName>
    <definedName name="_xlnm.Print_Titles" localSheetId="129">应付债券!$2:$6</definedName>
    <definedName name="_xlnm.Print_Titles" localSheetId="115">应付账款!$2:$6</definedName>
    <definedName name="_xlnm.Print_Titles" localSheetId="119">应交税费!$2:$6</definedName>
    <definedName name="_xlnm.Print_Titles" localSheetId="32">应收股利【利润】!$2:$6</definedName>
    <definedName name="_xlnm.Print_Titles" localSheetId="31">应收利息!$2:$6</definedName>
    <definedName name="_xlnm.Print_Titles" localSheetId="21">应收票据!$2:$6</definedName>
    <definedName name="_xlnm.Print_Titles" localSheetId="22">应收账款!$2:$7</definedName>
    <definedName name="_xlnm.Print_Titles" localSheetId="99">油气资产!$2:$6</definedName>
    <definedName name="_xlnm.Print_Titles" localSheetId="29">预付账款!$2:$7</definedName>
    <definedName name="_xlnm.Print_Titles" localSheetId="133">预计负债!$2:$6</definedName>
    <definedName name="_xlnm.Print_Titles" localSheetId="116">预收账款!$2:$6</definedName>
    <definedName name="_xlnm.Print_Titles" localSheetId="38">原材料!$2:$7</definedName>
    <definedName name="_xlnm.Print_Titles" localSheetId="45">在产品【开发成本】!$2:$6</definedName>
    <definedName name="_xlnm.Print_Titles" localSheetId="44">在产品【自制半成品】!$2:$6</definedName>
    <definedName name="_xlnm.Print_Titles" localSheetId="96">在建【设备】!$2:$6</definedName>
    <definedName name="_xlnm.Print_Titles" localSheetId="95">在建【土建】!$2:$6</definedName>
    <definedName name="_xlnm.Print_Titles" localSheetId="39">在库周转材料!$2:$7</definedName>
    <definedName name="_xlnm.Print_Titles" localSheetId="47">在用周转材料!$2:$7</definedName>
    <definedName name="_xlnm.Print_Titles" localSheetId="63">债权投资!$2:$6</definedName>
    <definedName name="_xlnm.Print_Titles" localSheetId="107">长期待摊费用!$2:$6</definedName>
    <definedName name="_xlnm.Print_Titles" localSheetId="128">长期借款!$2:$6</definedName>
    <definedName name="_xlnm.Print_Titles" localSheetId="131">长期应付款!$2:$6</definedName>
    <definedName name="_xlnm.Print_Titles" localSheetId="65">长期应收款!$2:$6</definedName>
    <definedName name="_xlnm.Print_Titles" localSheetId="86">长输管线!$2:$6</definedName>
    <definedName name="_xlnm.Print_Titles" localSheetId="118">职工薪酬!$2:$6</definedName>
    <definedName name="_xlnm.Print_Titles" localSheetId="132">专项应付款!$2:$6</definedName>
    <definedName name="_xlnm.Print_Titles" localSheetId="130">租赁负债!$2:$6</definedName>
  </definedNames>
  <calcPr calcId="191029" fullPrecision="0"/>
</workbook>
</file>

<file path=xl/calcChain.xml><?xml version="1.0" encoding="utf-8"?>
<calcChain xmlns="http://schemas.openxmlformats.org/spreadsheetml/2006/main">
  <c r="E6" i="11" l="1"/>
  <c r="C22" i="933" l="1"/>
  <c r="C23" i="933"/>
  <c r="C27" i="933"/>
  <c r="C25" i="933"/>
  <c r="C24" i="933"/>
  <c r="C26" i="933"/>
  <c r="C12" i="933"/>
  <c r="C28" i="933"/>
  <c r="C13" i="933" l="1"/>
  <c r="E8" i="59" l="1"/>
  <c r="C8" i="59"/>
  <c r="D8" i="59"/>
  <c r="F8" i="59" l="1"/>
  <c r="D7" i="59"/>
  <c r="E7" i="59"/>
  <c r="E6" i="59"/>
  <c r="D6" i="59"/>
  <c r="E17" i="25"/>
  <c r="E16" i="25"/>
  <c r="E13" i="25"/>
  <c r="E11" i="25"/>
  <c r="E25" i="59" l="1"/>
  <c r="E83" i="10" s="1"/>
  <c r="D25" i="59"/>
  <c r="B10" i="920"/>
  <c r="D9" i="928"/>
  <c r="D8" i="928"/>
  <c r="D7" i="928"/>
  <c r="D6" i="928"/>
  <c r="D9" i="923"/>
  <c r="D8" i="923"/>
  <c r="D7" i="923"/>
  <c r="D6" i="923"/>
  <c r="C9" i="928"/>
  <c r="C8" i="928"/>
  <c r="C7" i="928"/>
  <c r="C6" i="928"/>
  <c r="A30" i="928"/>
  <c r="F29" i="928"/>
  <c r="A29" i="928"/>
  <c r="E27" i="928"/>
  <c r="A4" i="928"/>
  <c r="A3" i="928"/>
  <c r="C9" i="923"/>
  <c r="C8" i="923"/>
  <c r="C7" i="923"/>
  <c r="C6" i="923"/>
  <c r="A30" i="923"/>
  <c r="F29" i="923"/>
  <c r="A29" i="923"/>
  <c r="E27" i="923"/>
  <c r="A4" i="923"/>
  <c r="A3" i="923"/>
  <c r="F80" i="10"/>
  <c r="J7" i="439"/>
  <c r="I7" i="439"/>
  <c r="H7" i="439"/>
  <c r="H8" i="439"/>
  <c r="C12" i="919"/>
  <c r="C7" i="204"/>
  <c r="C24" i="204"/>
  <c r="C80" i="10" s="1"/>
  <c r="C6" i="66"/>
  <c r="B5" i="919"/>
  <c r="B6" i="919"/>
  <c r="B9" i="919"/>
  <c r="B7" i="919"/>
  <c r="B7" i="920"/>
  <c r="B6" i="920"/>
  <c r="K61" i="10"/>
  <c r="A61" i="10"/>
  <c r="C12" i="75"/>
  <c r="E15" i="11"/>
  <c r="C12" i="920"/>
  <c r="C7" i="192"/>
  <c r="C6" i="192"/>
  <c r="A4" i="908"/>
  <c r="A3" i="908"/>
  <c r="B9" i="908"/>
  <c r="C9" i="908"/>
  <c r="E9" i="908"/>
  <c r="F9" i="908"/>
  <c r="G9" i="908"/>
  <c r="H9" i="908"/>
  <c r="I9" i="908"/>
  <c r="J9" i="908"/>
  <c r="J8" i="908"/>
  <c r="I8" i="908"/>
  <c r="H8" i="908"/>
  <c r="G8" i="908"/>
  <c r="F8" i="908"/>
  <c r="E8" i="908"/>
  <c r="C8" i="908"/>
  <c r="B8" i="908"/>
  <c r="C11" i="39"/>
  <c r="C26" i="10" s="1"/>
  <c r="C79" i="10"/>
  <c r="K7" i="10"/>
  <c r="K8" i="10"/>
  <c r="K9" i="10"/>
  <c r="K10" i="10"/>
  <c r="K11" i="10"/>
  <c r="K12" i="10"/>
  <c r="K13" i="10"/>
  <c r="K14" i="10"/>
  <c r="K15" i="10"/>
  <c r="K16" i="10"/>
  <c r="K17" i="10"/>
  <c r="K18" i="10"/>
  <c r="K19" i="10"/>
  <c r="K21" i="10"/>
  <c r="K22" i="10"/>
  <c r="K23" i="10"/>
  <c r="K24" i="10"/>
  <c r="K25" i="10"/>
  <c r="K26" i="10"/>
  <c r="K27" i="10"/>
  <c r="K28" i="10"/>
  <c r="K29" i="10"/>
  <c r="K30" i="10"/>
  <c r="K31" i="10"/>
  <c r="K32" i="10"/>
  <c r="K33" i="10"/>
  <c r="K34" i="10"/>
  <c r="K35" i="10"/>
  <c r="K36" i="10"/>
  <c r="K37" i="10"/>
  <c r="K38" i="10"/>
  <c r="K39" i="10"/>
  <c r="K40" i="10"/>
  <c r="K43" i="10"/>
  <c r="K44" i="10"/>
  <c r="K45" i="10"/>
  <c r="K46" i="10"/>
  <c r="K47" i="10"/>
  <c r="K48" i="10"/>
  <c r="K49" i="10"/>
  <c r="K50" i="10"/>
  <c r="K51" i="10"/>
  <c r="K52" i="10"/>
  <c r="K53" i="10"/>
  <c r="K54" i="10"/>
  <c r="K55" i="10"/>
  <c r="K57" i="10"/>
  <c r="K58" i="10"/>
  <c r="K59" i="10"/>
  <c r="K60" i="10"/>
  <c r="K62" i="10"/>
  <c r="K63" i="10"/>
  <c r="K64" i="10"/>
  <c r="K65" i="10"/>
  <c r="I7" i="10"/>
  <c r="I8" i="10"/>
  <c r="I9" i="10"/>
  <c r="I10" i="10"/>
  <c r="I11" i="10"/>
  <c r="I12" i="10"/>
  <c r="I13" i="10"/>
  <c r="I14" i="10"/>
  <c r="I15" i="10"/>
  <c r="I16" i="10"/>
  <c r="I17" i="10"/>
  <c r="I18" i="10"/>
  <c r="I19" i="10"/>
  <c r="I21" i="10"/>
  <c r="I22" i="10"/>
  <c r="I23" i="10"/>
  <c r="I24" i="10"/>
  <c r="I25" i="10"/>
  <c r="I26" i="10"/>
  <c r="I27" i="10"/>
  <c r="I28" i="10"/>
  <c r="I29" i="10"/>
  <c r="I30" i="10"/>
  <c r="I31" i="10"/>
  <c r="I32" i="10"/>
  <c r="I33" i="10"/>
  <c r="I34" i="10"/>
  <c r="I35" i="10"/>
  <c r="I36" i="10"/>
  <c r="I37" i="10"/>
  <c r="I38" i="10"/>
  <c r="I39" i="10"/>
  <c r="I40" i="10"/>
  <c r="A10" i="88"/>
  <c r="C10" i="88"/>
  <c r="C61" i="10" s="1"/>
  <c r="C24" i="39"/>
  <c r="C39" i="10" s="1"/>
  <c r="C72" i="10"/>
  <c r="N13" i="439"/>
  <c r="M13" i="439"/>
  <c r="N12" i="439"/>
  <c r="M12" i="439"/>
  <c r="N14" i="439"/>
  <c r="M14" i="439"/>
  <c r="M11" i="439"/>
  <c r="J14" i="439"/>
  <c r="I14" i="439"/>
  <c r="K14" i="439" s="1"/>
  <c r="I13" i="439"/>
  <c r="H14" i="439"/>
  <c r="D14" i="439"/>
  <c r="K20" i="522"/>
  <c r="K21" i="522"/>
  <c r="D34" i="522"/>
  <c r="E34" i="522"/>
  <c r="D35" i="522"/>
  <c r="E35" i="522"/>
  <c r="D36" i="522"/>
  <c r="E36" i="522"/>
  <c r="C36" i="522"/>
  <c r="C35" i="522"/>
  <c r="I21" i="522"/>
  <c r="J21" i="522"/>
  <c r="I22" i="522"/>
  <c r="J22" i="522"/>
  <c r="K22" i="522"/>
  <c r="J20" i="522"/>
  <c r="G33" i="522"/>
  <c r="F33" i="522"/>
  <c r="H33" i="522"/>
  <c r="I23" i="522"/>
  <c r="J23" i="522"/>
  <c r="K23" i="522"/>
  <c r="I24" i="522"/>
  <c r="J24" i="522"/>
  <c r="K24" i="522"/>
  <c r="I25" i="522"/>
  <c r="J25" i="522"/>
  <c r="K25" i="522"/>
  <c r="I26" i="522"/>
  <c r="J26" i="522"/>
  <c r="K26" i="522"/>
  <c r="I27" i="522"/>
  <c r="J27" i="522"/>
  <c r="K27" i="522"/>
  <c r="I28" i="522"/>
  <c r="J28" i="522"/>
  <c r="K28" i="522"/>
  <c r="I29" i="522"/>
  <c r="J29" i="522"/>
  <c r="K29" i="522"/>
  <c r="I30" i="522"/>
  <c r="J30" i="522"/>
  <c r="K30" i="522"/>
  <c r="I31" i="522"/>
  <c r="J31" i="522"/>
  <c r="K31" i="522"/>
  <c r="I32" i="522"/>
  <c r="J32" i="522"/>
  <c r="K32" i="522"/>
  <c r="I20" i="522"/>
  <c r="I34" i="522" s="1"/>
  <c r="G12" i="522" s="1"/>
  <c r="C34" i="522"/>
  <c r="C33" i="522"/>
  <c r="C37" i="522" s="1"/>
  <c r="N10" i="439"/>
  <c r="M10" i="439"/>
  <c r="J10" i="439"/>
  <c r="I10" i="439"/>
  <c r="H10" i="439"/>
  <c r="D10" i="439"/>
  <c r="D7" i="439"/>
  <c r="B7" i="439"/>
  <c r="M8" i="439"/>
  <c r="E33" i="522"/>
  <c r="E37" i="522" s="1"/>
  <c r="N7" i="439"/>
  <c r="M7" i="439"/>
  <c r="J13" i="439"/>
  <c r="H13" i="439"/>
  <c r="J12" i="439"/>
  <c r="I12" i="439"/>
  <c r="H12" i="439"/>
  <c r="D13" i="439"/>
  <c r="D12" i="439"/>
  <c r="D33" i="522"/>
  <c r="D37" i="522" s="1"/>
  <c r="E5" i="522"/>
  <c r="D5" i="522"/>
  <c r="C5" i="522"/>
  <c r="N8" i="439"/>
  <c r="J11" i="439"/>
  <c r="I11" i="439"/>
  <c r="H11" i="439"/>
  <c r="D11" i="439"/>
  <c r="N11" i="439"/>
  <c r="J9" i="439"/>
  <c r="I9" i="439"/>
  <c r="K9" i="439" s="1"/>
  <c r="J8" i="439"/>
  <c r="I8" i="439"/>
  <c r="H9" i="439"/>
  <c r="D9" i="439"/>
  <c r="D8" i="439"/>
  <c r="C11" i="439"/>
  <c r="C12" i="439"/>
  <c r="C13" i="439"/>
  <c r="C14" i="439"/>
  <c r="B14" i="439"/>
  <c r="B13" i="439"/>
  <c r="B12" i="439"/>
  <c r="B9" i="439"/>
  <c r="C9" i="439"/>
  <c r="B10" i="439"/>
  <c r="C10" i="439"/>
  <c r="B11" i="439"/>
  <c r="C8" i="439"/>
  <c r="B8" i="439"/>
  <c r="A4" i="439"/>
  <c r="A3" i="439"/>
  <c r="M9" i="439"/>
  <c r="N9" i="439"/>
  <c r="K56" i="10"/>
  <c r="K20" i="10"/>
  <c r="K6" i="10"/>
  <c r="I41" i="10"/>
  <c r="I6" i="10"/>
  <c r="F73" i="10"/>
  <c r="A28" i="66"/>
  <c r="A4" i="66"/>
  <c r="A3" i="66"/>
  <c r="C8" i="193"/>
  <c r="B10" i="617"/>
  <c r="B9" i="617"/>
  <c r="B8" i="617"/>
  <c r="B7" i="617"/>
  <c r="B6" i="617"/>
  <c r="B5" i="617"/>
  <c r="C7" i="193"/>
  <c r="C6" i="193"/>
  <c r="E9" i="11"/>
  <c r="C10" i="10" s="1"/>
  <c r="B6" i="243"/>
  <c r="B6" i="616"/>
  <c r="B7" i="243"/>
  <c r="B7" i="616"/>
  <c r="B9" i="616"/>
  <c r="B10" i="243"/>
  <c r="B10" i="616"/>
  <c r="B5" i="243"/>
  <c r="B5" i="616"/>
  <c r="C13" i="243"/>
  <c r="C9" i="243"/>
  <c r="H9" i="243" s="1"/>
  <c r="C8" i="243"/>
  <c r="H8" i="243" s="1"/>
  <c r="C5" i="243"/>
  <c r="H5" i="243" s="1"/>
  <c r="C6" i="243"/>
  <c r="H6" i="243" s="1"/>
  <c r="C10" i="243"/>
  <c r="H10" i="243" s="1"/>
  <c r="C7" i="243"/>
  <c r="H7" i="243" s="1"/>
  <c r="C12" i="243"/>
  <c r="C14" i="88"/>
  <c r="C13" i="88"/>
  <c r="C64" i="10" s="1"/>
  <c r="C12" i="88"/>
  <c r="C63" i="10" s="1"/>
  <c r="C11" i="88"/>
  <c r="C62" i="10" s="1"/>
  <c r="C9" i="88"/>
  <c r="C60" i="10" s="1"/>
  <c r="C8" i="88"/>
  <c r="C59" i="10" s="1"/>
  <c r="C7" i="88"/>
  <c r="C58" i="10" s="1"/>
  <c r="C6" i="88"/>
  <c r="A31" i="88"/>
  <c r="E30" i="88"/>
  <c r="A30" i="88"/>
  <c r="A14" i="88"/>
  <c r="A13" i="88"/>
  <c r="A12" i="88"/>
  <c r="A11" i="88"/>
  <c r="A9" i="88"/>
  <c r="A8" i="88"/>
  <c r="A7" i="88"/>
  <c r="A6" i="88"/>
  <c r="A4" i="88"/>
  <c r="A3" i="88"/>
  <c r="C18" i="75"/>
  <c r="C55" i="10" s="1"/>
  <c r="C17" i="75"/>
  <c r="C54" i="10" s="1"/>
  <c r="C16" i="75"/>
  <c r="C53" i="10" s="1"/>
  <c r="C8" i="208"/>
  <c r="C7" i="208"/>
  <c r="C6" i="208"/>
  <c r="A29" i="208"/>
  <c r="E28" i="208"/>
  <c r="A28" i="208"/>
  <c r="G26" i="208"/>
  <c r="G25" i="208"/>
  <c r="G24" i="208"/>
  <c r="G23" i="208"/>
  <c r="G22" i="208"/>
  <c r="G21" i="208"/>
  <c r="G19" i="208"/>
  <c r="G18" i="208"/>
  <c r="A4" i="208"/>
  <c r="A3" i="208"/>
  <c r="C14" i="75"/>
  <c r="C51" i="10" s="1"/>
  <c r="C13" i="75"/>
  <c r="C11" i="75"/>
  <c r="C48" i="10" s="1"/>
  <c r="C10" i="75"/>
  <c r="C47" i="10" s="1"/>
  <c r="C9" i="75"/>
  <c r="C46" i="10" s="1"/>
  <c r="C8" i="75"/>
  <c r="C45" i="10" s="1"/>
  <c r="C7" i="75"/>
  <c r="C44" i="10" s="1"/>
  <c r="C6" i="75"/>
  <c r="C43" i="10" s="1"/>
  <c r="A30" i="75"/>
  <c r="E29" i="75"/>
  <c r="A29" i="75"/>
  <c r="G27" i="75"/>
  <c r="G26" i="75"/>
  <c r="G25" i="75"/>
  <c r="G24" i="75"/>
  <c r="G23" i="75"/>
  <c r="G20" i="75"/>
  <c r="G19" i="75"/>
  <c r="A18" i="75"/>
  <c r="A17" i="75"/>
  <c r="A16" i="75"/>
  <c r="A15" i="75"/>
  <c r="A27" i="208" s="1"/>
  <c r="A14" i="75"/>
  <c r="A13" i="75"/>
  <c r="A12" i="75"/>
  <c r="A11" i="75"/>
  <c r="A10" i="75"/>
  <c r="A9" i="75"/>
  <c r="A8" i="75"/>
  <c r="A7" i="75"/>
  <c r="A6" i="75"/>
  <c r="A4" i="75"/>
  <c r="A3" i="75"/>
  <c r="C23" i="39"/>
  <c r="C38" i="10" s="1"/>
  <c r="E88" i="10"/>
  <c r="C22" i="39"/>
  <c r="C37" i="10" s="1"/>
  <c r="C21" i="39"/>
  <c r="C36" i="10" s="1"/>
  <c r="C8" i="66"/>
  <c r="E7" i="66"/>
  <c r="C7" i="66"/>
  <c r="A29" i="66"/>
  <c r="E28" i="66"/>
  <c r="D26" i="66"/>
  <c r="G26" i="66" s="1"/>
  <c r="C18" i="39"/>
  <c r="C33" i="10" s="1"/>
  <c r="C7" i="59"/>
  <c r="G6" i="59"/>
  <c r="C6" i="59"/>
  <c r="A27" i="59"/>
  <c r="G26" i="59"/>
  <c r="A26" i="59"/>
  <c r="A4" i="59"/>
  <c r="A3" i="59"/>
  <c r="E81" i="10"/>
  <c r="A27" i="204"/>
  <c r="E26" i="204"/>
  <c r="A26" i="204"/>
  <c r="A4" i="204"/>
  <c r="A3" i="204"/>
  <c r="C9" i="39"/>
  <c r="C24" i="10" s="1"/>
  <c r="C8" i="39"/>
  <c r="C23" i="10" s="1"/>
  <c r="E78" i="10"/>
  <c r="H78" i="10" s="1"/>
  <c r="C7" i="39"/>
  <c r="C22" i="10" s="1"/>
  <c r="C9" i="40"/>
  <c r="C8" i="40"/>
  <c r="C7" i="40"/>
  <c r="C6" i="40"/>
  <c r="A30" i="40"/>
  <c r="F29" i="40"/>
  <c r="A29" i="40"/>
  <c r="E27" i="40"/>
  <c r="A4" i="40"/>
  <c r="A3" i="40"/>
  <c r="A32" i="39"/>
  <c r="E31" i="39"/>
  <c r="A31" i="39"/>
  <c r="C25" i="39"/>
  <c r="C40" i="10" s="1"/>
  <c r="A25" i="39"/>
  <c r="A24" i="39"/>
  <c r="A23" i="39"/>
  <c r="A22" i="39"/>
  <c r="A21" i="39"/>
  <c r="A20" i="39"/>
  <c r="A19" i="39"/>
  <c r="A18" i="39"/>
  <c r="A17" i="39"/>
  <c r="A16" i="39"/>
  <c r="A15" i="39"/>
  <c r="A14" i="39"/>
  <c r="A25" i="204" s="1"/>
  <c r="A13" i="39"/>
  <c r="A12" i="39"/>
  <c r="A11" i="39"/>
  <c r="A10" i="39"/>
  <c r="A9" i="39"/>
  <c r="A8" i="39"/>
  <c r="A7" i="39"/>
  <c r="A6" i="39"/>
  <c r="A4" i="39"/>
  <c r="A3" i="39"/>
  <c r="E18" i="11"/>
  <c r="C19" i="10" s="1"/>
  <c r="E17" i="11"/>
  <c r="C18" i="10" s="1"/>
  <c r="E16" i="11"/>
  <c r="C17" i="10" s="1"/>
  <c r="E18" i="25"/>
  <c r="C18" i="25"/>
  <c r="A29" i="25"/>
  <c r="G28" i="25"/>
  <c r="A28" i="25"/>
  <c r="A4" i="25"/>
  <c r="A3" i="25"/>
  <c r="A29" i="193"/>
  <c r="E28" i="193"/>
  <c r="A28" i="193"/>
  <c r="A4" i="193"/>
  <c r="A3" i="193"/>
  <c r="E12" i="11"/>
  <c r="C13" i="10" s="1"/>
  <c r="A29" i="192"/>
  <c r="E28" i="192"/>
  <c r="A28" i="192"/>
  <c r="A4" i="192"/>
  <c r="A3" i="192"/>
  <c r="E8" i="11"/>
  <c r="C9" i="10" s="1"/>
  <c r="C8" i="15"/>
  <c r="C7" i="15"/>
  <c r="C6" i="15"/>
  <c r="A29" i="15"/>
  <c r="E28" i="15"/>
  <c r="A28" i="15"/>
  <c r="A4" i="15"/>
  <c r="A3" i="15"/>
  <c r="A31" i="11"/>
  <c r="G30" i="11"/>
  <c r="A30" i="11"/>
  <c r="I27" i="11"/>
  <c r="I26" i="11"/>
  <c r="I25" i="11"/>
  <c r="I24" i="11"/>
  <c r="I23" i="11"/>
  <c r="I22" i="11"/>
  <c r="I21" i="11"/>
  <c r="I20" i="11"/>
  <c r="I19" i="11"/>
  <c r="A4" i="11"/>
  <c r="A3" i="11"/>
  <c r="H89" i="10"/>
  <c r="G89" i="10"/>
  <c r="D89" i="10"/>
  <c r="F88" i="10"/>
  <c r="C88" i="10"/>
  <c r="F87" i="10"/>
  <c r="C87" i="10"/>
  <c r="F86" i="10"/>
  <c r="C86" i="10"/>
  <c r="H85" i="10"/>
  <c r="G85" i="10"/>
  <c r="D85" i="10"/>
  <c r="F84" i="10"/>
  <c r="C84" i="10"/>
  <c r="F82" i="10"/>
  <c r="C82" i="10"/>
  <c r="F81" i="10"/>
  <c r="C81" i="10"/>
  <c r="F78" i="10"/>
  <c r="C78" i="10"/>
  <c r="F77" i="10"/>
  <c r="C77" i="10"/>
  <c r="C75" i="10"/>
  <c r="H74" i="10"/>
  <c r="C73" i="10"/>
  <c r="K71" i="10"/>
  <c r="K90" i="10" s="1"/>
  <c r="I71" i="10"/>
  <c r="I90" i="10" s="1"/>
  <c r="A67" i="10"/>
  <c r="A66" i="10"/>
  <c r="A65" i="10"/>
  <c r="A64" i="10"/>
  <c r="A63" i="10"/>
  <c r="A62" i="10"/>
  <c r="A60" i="10"/>
  <c r="A59" i="10"/>
  <c r="A58" i="10"/>
  <c r="A57" i="10"/>
  <c r="A56" i="10"/>
  <c r="A55" i="10"/>
  <c r="A54" i="10"/>
  <c r="A53" i="10"/>
  <c r="A52" i="10"/>
  <c r="A51" i="10"/>
  <c r="A50" i="10"/>
  <c r="A49" i="10"/>
  <c r="A48" i="10"/>
  <c r="A47" i="10"/>
  <c r="A46" i="10"/>
  <c r="A45" i="10"/>
  <c r="A44" i="10"/>
  <c r="A43" i="10"/>
  <c r="A42" i="10"/>
  <c r="A41" i="10"/>
  <c r="A40" i="10"/>
  <c r="A39" i="10"/>
  <c r="A38" i="10"/>
  <c r="A37" i="10"/>
  <c r="A36" i="10"/>
  <c r="A35" i="10"/>
  <c r="A34" i="10"/>
  <c r="A33" i="10"/>
  <c r="A32" i="10"/>
  <c r="A31" i="10"/>
  <c r="A30" i="10"/>
  <c r="A29" i="10"/>
  <c r="A28" i="10"/>
  <c r="A27" i="10"/>
  <c r="A26" i="10"/>
  <c r="A25" i="10"/>
  <c r="A24" i="10"/>
  <c r="A23" i="10"/>
  <c r="A22" i="10"/>
  <c r="A21" i="10"/>
  <c r="A20" i="10"/>
  <c r="A19" i="10"/>
  <c r="A18" i="10"/>
  <c r="A17" i="10"/>
  <c r="A16" i="10"/>
  <c r="A15" i="10"/>
  <c r="A14" i="10"/>
  <c r="A13" i="10"/>
  <c r="A12" i="10"/>
  <c r="A11" i="10"/>
  <c r="A10" i="10"/>
  <c r="A9" i="10"/>
  <c r="A8" i="10"/>
  <c r="A7" i="10"/>
  <c r="A6" i="10"/>
  <c r="A4" i="10"/>
  <c r="A3" i="10"/>
  <c r="I44" i="10"/>
  <c r="E19" i="522"/>
  <c r="E87" i="10"/>
  <c r="E86" i="10"/>
  <c r="E75" i="10"/>
  <c r="H75" i="10" s="1"/>
  <c r="G88" i="10"/>
  <c r="C16" i="10"/>
  <c r="C49" i="10"/>
  <c r="I46" i="10"/>
  <c r="I52" i="10"/>
  <c r="I64" i="10"/>
  <c r="C57" i="10"/>
  <c r="C9" i="616"/>
  <c r="H9" i="616" s="1"/>
  <c r="C13" i="616"/>
  <c r="C6" i="616"/>
  <c r="H6" i="616" s="1"/>
  <c r="K36" i="522"/>
  <c r="D10" i="522" s="1"/>
  <c r="C7" i="616"/>
  <c r="H7" i="616" s="1"/>
  <c r="C12" i="616"/>
  <c r="O14" i="439"/>
  <c r="J34" i="522"/>
  <c r="G11" i="522" s="1"/>
  <c r="C6" i="920"/>
  <c r="H6" i="920" s="1"/>
  <c r="C7" i="919"/>
  <c r="H7" i="919" s="1"/>
  <c r="K9" i="908"/>
  <c r="F7" i="923"/>
  <c r="E7" i="204"/>
  <c r="F9" i="40"/>
  <c r="C26" i="923"/>
  <c r="C28" i="923" s="1"/>
  <c r="C12" i="39" s="1"/>
  <c r="C27" i="10" s="1"/>
  <c r="E7" i="15"/>
  <c r="C10" i="617"/>
  <c r="H10" i="617" s="1"/>
  <c r="C6" i="617"/>
  <c r="H6" i="617" s="1"/>
  <c r="C9" i="617"/>
  <c r="H9" i="617" s="1"/>
  <c r="C5" i="617"/>
  <c r="H5" i="617" s="1"/>
  <c r="C8" i="617"/>
  <c r="H8" i="617" s="1"/>
  <c r="C13" i="617"/>
  <c r="C7" i="617"/>
  <c r="H7" i="617" s="1"/>
  <c r="C12" i="617"/>
  <c r="C8" i="616"/>
  <c r="H8" i="616" s="1"/>
  <c r="C10" i="616"/>
  <c r="H10" i="616" s="1"/>
  <c r="C5" i="616"/>
  <c r="H5" i="616" s="1"/>
  <c r="F8" i="11"/>
  <c r="E9" i="10" s="1"/>
  <c r="C13" i="919"/>
  <c r="C6" i="919"/>
  <c r="H6" i="919" s="1"/>
  <c r="C10" i="919"/>
  <c r="H10" i="919" s="1"/>
  <c r="C8" i="919"/>
  <c r="H8" i="919" s="1"/>
  <c r="B10" i="919"/>
  <c r="C9" i="919"/>
  <c r="H9" i="919" s="1"/>
  <c r="C9" i="920"/>
  <c r="H9" i="920" s="1"/>
  <c r="C5" i="920"/>
  <c r="C8" i="920"/>
  <c r="H8" i="920" s="1"/>
  <c r="C13" i="920"/>
  <c r="C7" i="920"/>
  <c r="H7" i="920" s="1"/>
  <c r="C10" i="920"/>
  <c r="H10" i="920" s="1"/>
  <c r="C5" i="919"/>
  <c r="H5" i="919" s="1"/>
  <c r="B5" i="920"/>
  <c r="D6" i="66"/>
  <c r="E6" i="923"/>
  <c r="H6" i="923" s="1"/>
  <c r="F9" i="928"/>
  <c r="E8" i="15"/>
  <c r="E7" i="928"/>
  <c r="H7" i="928" s="1"/>
  <c r="C7" i="25" l="1"/>
  <c r="O7" i="439"/>
  <c r="C17" i="25"/>
  <c r="H11" i="243"/>
  <c r="I42" i="10"/>
  <c r="J33" i="522"/>
  <c r="J37" i="522" s="1"/>
  <c r="E11" i="522" s="1"/>
  <c r="E79" i="10"/>
  <c r="I56" i="10"/>
  <c r="D8" i="66"/>
  <c r="G8" i="66" s="1"/>
  <c r="F16" i="11"/>
  <c r="E7" i="39"/>
  <c r="F22" i="10" s="1"/>
  <c r="G16" i="25"/>
  <c r="I54" i="10"/>
  <c r="E8" i="928"/>
  <c r="E84" i="10"/>
  <c r="G84" i="10" s="1"/>
  <c r="I51" i="10"/>
  <c r="K33" i="522"/>
  <c r="D6" i="75"/>
  <c r="E43" i="10" s="1"/>
  <c r="I45" i="10"/>
  <c r="I50" i="10"/>
  <c r="E73" i="10"/>
  <c r="D73" i="10" s="1"/>
  <c r="D13" i="522"/>
  <c r="D87" i="10"/>
  <c r="D17" i="25"/>
  <c r="F8" i="923"/>
  <c r="D10" i="88"/>
  <c r="I62" i="10"/>
  <c r="D16" i="25"/>
  <c r="C19" i="39"/>
  <c r="C34" i="10" s="1"/>
  <c r="D14" i="522"/>
  <c r="D6" i="25"/>
  <c r="F8" i="928"/>
  <c r="G8" i="928" s="1"/>
  <c r="I36" i="522"/>
  <c r="D12" i="522" s="1"/>
  <c r="J35" i="522"/>
  <c r="C11" i="522" s="1"/>
  <c r="C13" i="25"/>
  <c r="D14" i="75"/>
  <c r="C26" i="928"/>
  <c r="C28" i="928" s="1"/>
  <c r="C13" i="39" s="1"/>
  <c r="C28" i="10" s="1"/>
  <c r="I35" i="522"/>
  <c r="C12" i="522" s="1"/>
  <c r="K12" i="439"/>
  <c r="I59" i="10"/>
  <c r="D88" i="10"/>
  <c r="C14" i="25"/>
  <c r="H19" i="522"/>
  <c r="K19" i="522"/>
  <c r="F7" i="928"/>
  <c r="G7" i="928" s="1"/>
  <c r="F6" i="923"/>
  <c r="G6" i="923" s="1"/>
  <c r="E6" i="15"/>
  <c r="E27" i="15" s="1"/>
  <c r="M6" i="522"/>
  <c r="D18" i="75"/>
  <c r="E55" i="10" s="1"/>
  <c r="E9" i="39"/>
  <c r="A10" i="522"/>
  <c r="G13" i="522"/>
  <c r="I65" i="10"/>
  <c r="G86" i="10"/>
  <c r="K11" i="439"/>
  <c r="E9" i="40"/>
  <c r="H9" i="40" s="1"/>
  <c r="E7" i="923"/>
  <c r="H7" i="923" s="1"/>
  <c r="I53" i="10"/>
  <c r="C11" i="243"/>
  <c r="D11" i="243" s="1"/>
  <c r="G87" i="10"/>
  <c r="O8" i="439"/>
  <c r="I55" i="10"/>
  <c r="G14" i="522"/>
  <c r="I58" i="10"/>
  <c r="H88" i="10"/>
  <c r="C14" i="522"/>
  <c r="H12" i="920"/>
  <c r="I33" i="522"/>
  <c r="I37" i="522" s="1"/>
  <c r="E12" i="522" s="1"/>
  <c r="I61" i="10"/>
  <c r="D11" i="25"/>
  <c r="O11" i="439"/>
  <c r="C11" i="920"/>
  <c r="F26" i="66"/>
  <c r="I43" i="10"/>
  <c r="D18" i="39"/>
  <c r="G8" i="59"/>
  <c r="H8" i="59" s="1"/>
  <c r="I8" i="59" s="1"/>
  <c r="C7" i="10"/>
  <c r="C26" i="40"/>
  <c r="D7" i="66"/>
  <c r="G7" i="66" s="1"/>
  <c r="I57" i="10"/>
  <c r="D13" i="88"/>
  <c r="E64" i="10" s="1"/>
  <c r="H64" i="10" s="1"/>
  <c r="D9" i="10"/>
  <c r="I60" i="10"/>
  <c r="O12" i="439"/>
  <c r="I47" i="10"/>
  <c r="E9" i="25"/>
  <c r="C12" i="25"/>
  <c r="C8" i="25"/>
  <c r="F7" i="59"/>
  <c r="C15" i="25"/>
  <c r="C6" i="25"/>
  <c r="G73" i="10"/>
  <c r="H84" i="10"/>
  <c r="D16" i="439"/>
  <c r="K16" i="439" s="1"/>
  <c r="H11" i="919"/>
  <c r="H73" i="10"/>
  <c r="G83" i="10"/>
  <c r="D8" i="75"/>
  <c r="E8" i="75"/>
  <c r="D81" i="10"/>
  <c r="G19" i="522"/>
  <c r="D19" i="522"/>
  <c r="I19" i="522" s="1"/>
  <c r="M7" i="522"/>
  <c r="E11" i="39"/>
  <c r="F26" i="10" s="1"/>
  <c r="S6" i="10" s="1"/>
  <c r="H11" i="616"/>
  <c r="C11" i="616"/>
  <c r="C14" i="616" s="1"/>
  <c r="D7" i="15"/>
  <c r="G7" i="15" s="1"/>
  <c r="H87" i="10"/>
  <c r="C27" i="193"/>
  <c r="E13" i="11" s="1"/>
  <c r="C14" i="10" s="1"/>
  <c r="G16" i="11"/>
  <c r="F17" i="10" s="1"/>
  <c r="G81" i="10"/>
  <c r="B8" i="920"/>
  <c r="B8" i="919"/>
  <c r="B8" i="243"/>
  <c r="B8" i="616"/>
  <c r="H13" i="919"/>
  <c r="H12" i="919"/>
  <c r="B9" i="920"/>
  <c r="B9" i="243"/>
  <c r="Q6" i="10"/>
  <c r="D12" i="88"/>
  <c r="A6" i="208"/>
  <c r="A7" i="208"/>
  <c r="K10" i="439"/>
  <c r="C13" i="522"/>
  <c r="C27" i="192"/>
  <c r="E11" i="11" s="1"/>
  <c r="C12" i="10" s="1"/>
  <c r="C27" i="208"/>
  <c r="C15" i="75" s="1"/>
  <c r="C52" i="10" s="1"/>
  <c r="D86" i="10"/>
  <c r="I20" i="10"/>
  <c r="G7" i="59"/>
  <c r="C71" i="10"/>
  <c r="C90" i="10" s="1"/>
  <c r="H81" i="10"/>
  <c r="E82" i="10"/>
  <c r="G82" i="10" s="1"/>
  <c r="O9" i="439"/>
  <c r="I67" i="10"/>
  <c r="H13" i="920"/>
  <c r="E16" i="75"/>
  <c r="K8" i="439"/>
  <c r="K34" i="522"/>
  <c r="G10" i="522" s="1"/>
  <c r="I63" i="10"/>
  <c r="G78" i="10"/>
  <c r="J36" i="522"/>
  <c r="D11" i="522" s="1"/>
  <c r="C6" i="204"/>
  <c r="C23" i="204" s="1"/>
  <c r="C25" i="204" s="1"/>
  <c r="C14" i="39" s="1"/>
  <c r="C29" i="10" s="1"/>
  <c r="H8" i="928"/>
  <c r="E9" i="928"/>
  <c r="H9" i="928" s="1"/>
  <c r="E22" i="39"/>
  <c r="E14" i="522"/>
  <c r="D18" i="25"/>
  <c r="K37" i="522"/>
  <c r="E10" i="522" s="1"/>
  <c r="E13" i="522"/>
  <c r="H9" i="10"/>
  <c r="E6" i="928"/>
  <c r="D7" i="204"/>
  <c r="F24" i="10"/>
  <c r="C11" i="617"/>
  <c r="E11" i="617" s="1"/>
  <c r="G6" i="66"/>
  <c r="D6" i="15"/>
  <c r="C17" i="39"/>
  <c r="C32" i="10" s="1"/>
  <c r="C11" i="919"/>
  <c r="D11" i="919" s="1"/>
  <c r="H5" i="920"/>
  <c r="H11" i="920" s="1"/>
  <c r="C27" i="15"/>
  <c r="E7" i="11" s="1"/>
  <c r="C8" i="10" s="1"/>
  <c r="G18" i="25"/>
  <c r="G11" i="25"/>
  <c r="D6" i="208"/>
  <c r="D78" i="10"/>
  <c r="E8" i="66"/>
  <c r="D82" i="10"/>
  <c r="H11" i="617"/>
  <c r="A11" i="522"/>
  <c r="J19" i="522"/>
  <c r="E6" i="204"/>
  <c r="A8" i="208"/>
  <c r="K41" i="10"/>
  <c r="K42" i="10"/>
  <c r="K66" i="10"/>
  <c r="G13" i="25"/>
  <c r="H86" i="10"/>
  <c r="E12" i="88"/>
  <c r="G17" i="25"/>
  <c r="C16" i="25"/>
  <c r="E8" i="88"/>
  <c r="C11" i="25"/>
  <c r="D13" i="25"/>
  <c r="H27" i="923"/>
  <c r="G27" i="923"/>
  <c r="G27" i="928"/>
  <c r="H27" i="928"/>
  <c r="O13" i="439"/>
  <c r="K8" i="908"/>
  <c r="K35" i="522"/>
  <c r="C10" i="522" s="1"/>
  <c r="C10" i="25"/>
  <c r="K13" i="439"/>
  <c r="C9" i="25"/>
  <c r="K7" i="439"/>
  <c r="D11" i="920"/>
  <c r="E11" i="920"/>
  <c r="C50" i="10"/>
  <c r="E6" i="25"/>
  <c r="F7" i="40"/>
  <c r="D6" i="192"/>
  <c r="C14" i="920"/>
  <c r="E8" i="923"/>
  <c r="E9" i="923"/>
  <c r="H9" i="923" s="1"/>
  <c r="H27" i="40"/>
  <c r="G27" i="40"/>
  <c r="E77" i="10"/>
  <c r="G77" i="10" s="1"/>
  <c r="C10" i="39"/>
  <c r="E19" i="39"/>
  <c r="I16" i="11"/>
  <c r="E17" i="10"/>
  <c r="H16" i="11"/>
  <c r="E21" i="39"/>
  <c r="D11" i="88"/>
  <c r="D9" i="88"/>
  <c r="C65" i="10"/>
  <c r="C29" i="88"/>
  <c r="I8" i="11"/>
  <c r="H83" i="10"/>
  <c r="D21" i="39"/>
  <c r="A23" i="204"/>
  <c r="A6" i="204"/>
  <c r="A7" i="204"/>
  <c r="D17" i="39"/>
  <c r="D75" i="10"/>
  <c r="C25" i="66"/>
  <c r="I48" i="10"/>
  <c r="I49" i="10"/>
  <c r="E10" i="11"/>
  <c r="E72" i="10"/>
  <c r="O10" i="439"/>
  <c r="F9" i="923"/>
  <c r="H13" i="617"/>
  <c r="H12" i="617"/>
  <c r="D24" i="204"/>
  <c r="D43" i="10" l="1"/>
  <c r="G6" i="75"/>
  <c r="D24" i="39"/>
  <c r="G24" i="39" s="1"/>
  <c r="D23" i="39"/>
  <c r="D25" i="66"/>
  <c r="F8" i="66"/>
  <c r="D8" i="908"/>
  <c r="M8" i="908" s="1"/>
  <c r="C14" i="243"/>
  <c r="E11" i="243"/>
  <c r="G79" i="10"/>
  <c r="D79" i="10"/>
  <c r="H79" i="10"/>
  <c r="E6" i="192"/>
  <c r="H14" i="920"/>
  <c r="E15" i="25"/>
  <c r="G25" i="59"/>
  <c r="E17" i="39"/>
  <c r="F32" i="10" s="1"/>
  <c r="E6" i="40"/>
  <c r="H6" i="40" s="1"/>
  <c r="G7" i="923"/>
  <c r="D10" i="25"/>
  <c r="D84" i="10"/>
  <c r="D27" i="66"/>
  <c r="G27" i="66" s="1"/>
  <c r="G9" i="928"/>
  <c r="F12" i="11"/>
  <c r="D12" i="75"/>
  <c r="E61" i="10"/>
  <c r="G10" i="88"/>
  <c r="F7" i="66"/>
  <c r="D25" i="39"/>
  <c r="H82" i="10"/>
  <c r="F10" i="25"/>
  <c r="C28" i="75"/>
  <c r="E10" i="25"/>
  <c r="E7" i="40"/>
  <c r="H7" i="40" s="1"/>
  <c r="E12" i="75"/>
  <c r="F49" i="10" s="1"/>
  <c r="F6" i="928"/>
  <c r="F26" i="928" s="1"/>
  <c r="F28" i="928" s="1"/>
  <c r="E13" i="39" s="1"/>
  <c r="F28" i="10" s="1"/>
  <c r="C19" i="522"/>
  <c r="F19" i="522"/>
  <c r="A12" i="522"/>
  <c r="C16" i="522" s="1"/>
  <c r="M8" i="522"/>
  <c r="G12" i="11"/>
  <c r="D64" i="10"/>
  <c r="G18" i="75"/>
  <c r="F8" i="40"/>
  <c r="G9" i="40"/>
  <c r="D6" i="88"/>
  <c r="E11" i="616"/>
  <c r="G13" i="88"/>
  <c r="D11" i="616"/>
  <c r="C28" i="40"/>
  <c r="C6" i="39" s="1"/>
  <c r="C21" i="10" s="1"/>
  <c r="E33" i="10"/>
  <c r="G18" i="39"/>
  <c r="F75" i="10"/>
  <c r="G75" i="10" s="1"/>
  <c r="G25" i="66"/>
  <c r="E24" i="39"/>
  <c r="F24" i="39" s="1"/>
  <c r="E39" i="10"/>
  <c r="E14" i="25"/>
  <c r="G12" i="25"/>
  <c r="E12" i="25"/>
  <c r="D9" i="25"/>
  <c r="E8" i="25"/>
  <c r="E7" i="25"/>
  <c r="H7" i="59"/>
  <c r="F6" i="59"/>
  <c r="F25" i="59" s="1"/>
  <c r="C25" i="59"/>
  <c r="I7" i="59"/>
  <c r="D9" i="75"/>
  <c r="C27" i="25"/>
  <c r="I66" i="10"/>
  <c r="G14" i="25"/>
  <c r="E8" i="39"/>
  <c r="H55" i="10"/>
  <c r="D55" i="10"/>
  <c r="D13" i="75"/>
  <c r="E51" i="10"/>
  <c r="G14" i="75"/>
  <c r="D7" i="75"/>
  <c r="K67" i="10"/>
  <c r="E8" i="40"/>
  <c r="G10" i="25"/>
  <c r="D10" i="75"/>
  <c r="H14" i="919"/>
  <c r="C14" i="919"/>
  <c r="D7" i="88"/>
  <c r="E23" i="39"/>
  <c r="F18" i="11"/>
  <c r="E19" i="10" s="1"/>
  <c r="E11" i="919"/>
  <c r="E63" i="10"/>
  <c r="G12" i="88"/>
  <c r="D14" i="25"/>
  <c r="G7" i="11"/>
  <c r="F8" i="10" s="1"/>
  <c r="D17" i="75"/>
  <c r="D7" i="192"/>
  <c r="G7" i="192" s="1"/>
  <c r="D22" i="39"/>
  <c r="F22" i="39" s="1"/>
  <c r="H43" i="10"/>
  <c r="F7" i="15"/>
  <c r="E6" i="88"/>
  <c r="D14" i="88"/>
  <c r="D8" i="25"/>
  <c r="F17" i="11"/>
  <c r="E14" i="88"/>
  <c r="F53" i="10"/>
  <c r="F6" i="15"/>
  <c r="G6" i="15"/>
  <c r="H6" i="928"/>
  <c r="E26" i="928"/>
  <c r="G15" i="11"/>
  <c r="F16" i="10" s="1"/>
  <c r="D9" i="908"/>
  <c r="F16" i="25"/>
  <c r="E11" i="88"/>
  <c r="F62" i="10" s="1"/>
  <c r="D8" i="88"/>
  <c r="F9" i="25"/>
  <c r="F7" i="204"/>
  <c r="G7" i="204"/>
  <c r="F17" i="25"/>
  <c r="D7" i="208"/>
  <c r="G7" i="208" s="1"/>
  <c r="D7" i="25"/>
  <c r="G9" i="11"/>
  <c r="F37" i="10"/>
  <c r="D8" i="15"/>
  <c r="D27" i="15" s="1"/>
  <c r="G6" i="208"/>
  <c r="C14" i="617"/>
  <c r="D11" i="617"/>
  <c r="F13" i="25"/>
  <c r="E23" i="204"/>
  <c r="F59" i="10"/>
  <c r="E45" i="10"/>
  <c r="G8" i="75"/>
  <c r="D8" i="208"/>
  <c r="G8" i="208" s="1"/>
  <c r="E10" i="88"/>
  <c r="D16" i="75"/>
  <c r="H14" i="617"/>
  <c r="F11" i="25"/>
  <c r="H11" i="25" s="1"/>
  <c r="D12" i="25"/>
  <c r="E14" i="75"/>
  <c r="E7" i="193"/>
  <c r="F18" i="25"/>
  <c r="F6" i="40"/>
  <c r="G6" i="40" s="1"/>
  <c r="Q7" i="10"/>
  <c r="C27" i="66"/>
  <c r="C20" i="39" s="1"/>
  <c r="C35" i="10" s="1"/>
  <c r="C56" i="10"/>
  <c r="E8" i="208"/>
  <c r="E7" i="75"/>
  <c r="D19" i="39"/>
  <c r="F19" i="39" s="1"/>
  <c r="F12" i="88"/>
  <c r="F63" i="10"/>
  <c r="E80" i="10"/>
  <c r="G24" i="204"/>
  <c r="F24" i="204"/>
  <c r="F26" i="923"/>
  <c r="F28" i="923" s="1"/>
  <c r="E12" i="39" s="1"/>
  <c r="G9" i="923"/>
  <c r="E32" i="10"/>
  <c r="G17" i="39"/>
  <c r="E60" i="10"/>
  <c r="G9" i="88"/>
  <c r="D6" i="193"/>
  <c r="E7" i="208"/>
  <c r="E6" i="75"/>
  <c r="E17" i="75"/>
  <c r="F6" i="25"/>
  <c r="H17" i="10"/>
  <c r="D17" i="10"/>
  <c r="F45" i="10"/>
  <c r="F8" i="75"/>
  <c r="D20" i="39"/>
  <c r="H72" i="10"/>
  <c r="D72" i="10"/>
  <c r="D71" i="10" s="1"/>
  <c r="E71" i="10"/>
  <c r="G17" i="10"/>
  <c r="F6" i="11"/>
  <c r="F34" i="10"/>
  <c r="D15" i="25"/>
  <c r="G11" i="88"/>
  <c r="E62" i="10"/>
  <c r="C25" i="10"/>
  <c r="C42" i="10"/>
  <c r="H13" i="243"/>
  <c r="H13" i="616"/>
  <c r="H12" i="243"/>
  <c r="H12" i="616"/>
  <c r="E6" i="193"/>
  <c r="F36" i="10"/>
  <c r="F21" i="39"/>
  <c r="E13" i="88"/>
  <c r="G6" i="11"/>
  <c r="H77" i="10"/>
  <c r="D77" i="10"/>
  <c r="E36" i="10"/>
  <c r="G21" i="39"/>
  <c r="D8" i="193"/>
  <c r="G8" i="193" s="1"/>
  <c r="C11" i="10"/>
  <c r="E6" i="66"/>
  <c r="D11" i="75"/>
  <c r="D7" i="193"/>
  <c r="E13" i="75"/>
  <c r="E10" i="75"/>
  <c r="H8" i="923"/>
  <c r="G8" i="923"/>
  <c r="G6" i="192"/>
  <c r="G7" i="40"/>
  <c r="E26" i="923"/>
  <c r="F6" i="192"/>
  <c r="G23" i="39" l="1"/>
  <c r="E38" i="10"/>
  <c r="C15" i="39"/>
  <c r="C30" i="10" s="1"/>
  <c r="Q8" i="10" s="1"/>
  <c r="L8" i="908"/>
  <c r="F12" i="75"/>
  <c r="H12" i="11"/>
  <c r="Q11" i="10"/>
  <c r="F39" i="10"/>
  <c r="G39" i="10" s="1"/>
  <c r="H25" i="59"/>
  <c r="D61" i="10"/>
  <c r="H61" i="10"/>
  <c r="F11" i="88"/>
  <c r="E27" i="25"/>
  <c r="E76" i="10" s="1"/>
  <c r="G76" i="10" s="1"/>
  <c r="G12" i="75"/>
  <c r="E49" i="10"/>
  <c r="F13" i="10"/>
  <c r="G13" i="10" s="1"/>
  <c r="G8" i="11"/>
  <c r="H8" i="11" s="1"/>
  <c r="F17" i="39"/>
  <c r="G45" i="10"/>
  <c r="E13" i="10"/>
  <c r="I12" i="11"/>
  <c r="G25" i="39"/>
  <c r="E40" i="10"/>
  <c r="D8" i="39"/>
  <c r="G8" i="39" s="1"/>
  <c r="G6" i="928"/>
  <c r="G26" i="928" s="1"/>
  <c r="G28" i="928" s="1"/>
  <c r="G16" i="522"/>
  <c r="F16" i="522"/>
  <c r="E16" i="522"/>
  <c r="D16" i="522"/>
  <c r="E57" i="10"/>
  <c r="G6" i="88"/>
  <c r="I11" i="25"/>
  <c r="F8" i="88"/>
  <c r="H39" i="10"/>
  <c r="D39" i="10"/>
  <c r="H33" i="10"/>
  <c r="D33" i="10"/>
  <c r="I18" i="11"/>
  <c r="G63" i="10"/>
  <c r="D29" i="88"/>
  <c r="G29" i="88" s="1"/>
  <c r="G8" i="25"/>
  <c r="G15" i="25"/>
  <c r="E16" i="39"/>
  <c r="H14" i="616"/>
  <c r="G7" i="75"/>
  <c r="E44" i="10"/>
  <c r="D7" i="39"/>
  <c r="E47" i="10"/>
  <c r="G10" i="75"/>
  <c r="E54" i="10"/>
  <c r="G17" i="75"/>
  <c r="E7" i="192"/>
  <c r="G6" i="25"/>
  <c r="D51" i="10"/>
  <c r="H51" i="10"/>
  <c r="E23" i="10"/>
  <c r="D9" i="39"/>
  <c r="F23" i="10"/>
  <c r="F8" i="39"/>
  <c r="E14" i="11"/>
  <c r="C15" i="10" s="1"/>
  <c r="F26" i="40"/>
  <c r="F28" i="40" s="1"/>
  <c r="D63" i="10"/>
  <c r="H63" i="10"/>
  <c r="D27" i="192"/>
  <c r="G13" i="75"/>
  <c r="E50" i="10"/>
  <c r="D27" i="208"/>
  <c r="G27" i="208" s="1"/>
  <c r="H8" i="40"/>
  <c r="G8" i="40"/>
  <c r="G26" i="40" s="1"/>
  <c r="G28" i="40" s="1"/>
  <c r="E26" i="40"/>
  <c r="G18" i="11"/>
  <c r="G26" i="923"/>
  <c r="G28" i="923" s="1"/>
  <c r="F14" i="25"/>
  <c r="G9" i="75"/>
  <c r="E46" i="10"/>
  <c r="G7" i="88"/>
  <c r="E58" i="10"/>
  <c r="F8" i="208"/>
  <c r="G27" i="15"/>
  <c r="F7" i="11"/>
  <c r="F10" i="10"/>
  <c r="I18" i="25"/>
  <c r="E25" i="204"/>
  <c r="E14" i="39" s="1"/>
  <c r="E10" i="439"/>
  <c r="F57" i="10"/>
  <c r="F6" i="88"/>
  <c r="F10" i="88"/>
  <c r="F61" i="10"/>
  <c r="G61" i="10" s="1"/>
  <c r="E18" i="10"/>
  <c r="I17" i="11"/>
  <c r="G16" i="75"/>
  <c r="E53" i="10"/>
  <c r="G53" i="10" s="1"/>
  <c r="L9" i="908"/>
  <c r="M9" i="908"/>
  <c r="F12" i="25"/>
  <c r="H16" i="25"/>
  <c r="I16" i="25"/>
  <c r="G9" i="25"/>
  <c r="H9" i="25" s="1"/>
  <c r="I9" i="25" s="1"/>
  <c r="I17" i="25"/>
  <c r="H17" i="25"/>
  <c r="F10" i="11"/>
  <c r="F16" i="75"/>
  <c r="G36" i="10"/>
  <c r="E59" i="10"/>
  <c r="G8" i="88"/>
  <c r="D6" i="204"/>
  <c r="E11" i="439"/>
  <c r="H10" i="25"/>
  <c r="I10" i="25" s="1"/>
  <c r="F38" i="10"/>
  <c r="G38" i="10" s="1"/>
  <c r="F23" i="39"/>
  <c r="F14" i="75"/>
  <c r="F51" i="10"/>
  <c r="G51" i="10" s="1"/>
  <c r="D45" i="10"/>
  <c r="H45" i="10"/>
  <c r="H18" i="25"/>
  <c r="G8" i="15"/>
  <c r="F8" i="15"/>
  <c r="F27" i="15" s="1"/>
  <c r="H6" i="59"/>
  <c r="I6" i="59" s="1"/>
  <c r="F14" i="88"/>
  <c r="F65" i="10"/>
  <c r="F8" i="25"/>
  <c r="I13" i="25"/>
  <c r="H13" i="25"/>
  <c r="D27" i="25"/>
  <c r="D19" i="10"/>
  <c r="H19" i="10"/>
  <c r="F7" i="25"/>
  <c r="F9" i="11"/>
  <c r="E18" i="39"/>
  <c r="F15" i="11"/>
  <c r="H26" i="928"/>
  <c r="E28" i="928"/>
  <c r="G22" i="39"/>
  <c r="E37" i="10"/>
  <c r="E65" i="10"/>
  <c r="G14" i="88"/>
  <c r="E18" i="75"/>
  <c r="F50" i="10"/>
  <c r="F13" i="75"/>
  <c r="H6" i="11"/>
  <c r="F7" i="10"/>
  <c r="E9" i="88"/>
  <c r="D10" i="39"/>
  <c r="D60" i="10"/>
  <c r="H60" i="10"/>
  <c r="D32" i="10"/>
  <c r="H32" i="10"/>
  <c r="G32" i="10"/>
  <c r="D80" i="10"/>
  <c r="H80" i="10"/>
  <c r="G80" i="10"/>
  <c r="G19" i="39"/>
  <c r="E34" i="10"/>
  <c r="G34" i="10" s="1"/>
  <c r="D90" i="10"/>
  <c r="F7" i="208"/>
  <c r="H14" i="243"/>
  <c r="F44" i="10"/>
  <c r="F7" i="75"/>
  <c r="G7" i="193"/>
  <c r="F7" i="193"/>
  <c r="F6" i="66"/>
  <c r="E25" i="66"/>
  <c r="D36" i="10"/>
  <c r="H36" i="10"/>
  <c r="F13" i="88"/>
  <c r="F64" i="10"/>
  <c r="G64" i="10" s="1"/>
  <c r="F15" i="25"/>
  <c r="Q14" i="10"/>
  <c r="I6" i="11"/>
  <c r="E7" i="10"/>
  <c r="E48" i="10"/>
  <c r="G11" i="75"/>
  <c r="C66" i="10"/>
  <c r="Q13" i="10"/>
  <c r="H62" i="10"/>
  <c r="D62" i="10"/>
  <c r="G62" i="10"/>
  <c r="G20" i="39"/>
  <c r="E35" i="10"/>
  <c r="E7" i="439"/>
  <c r="F54" i="10"/>
  <c r="F17" i="75"/>
  <c r="D11" i="39"/>
  <c r="H26" i="923"/>
  <c r="E28" i="923"/>
  <c r="F47" i="10"/>
  <c r="F10" i="75"/>
  <c r="G6" i="193"/>
  <c r="D27" i="193"/>
  <c r="F27" i="10"/>
  <c r="G10" i="11"/>
  <c r="C16" i="39"/>
  <c r="F43" i="10"/>
  <c r="F6" i="75"/>
  <c r="F6" i="193"/>
  <c r="H71" i="10"/>
  <c r="E90" i="10"/>
  <c r="H90" i="10" s="1"/>
  <c r="Q10" i="10"/>
  <c r="H38" i="10" l="1"/>
  <c r="D38" i="10"/>
  <c r="E8" i="193"/>
  <c r="F8" i="193" s="1"/>
  <c r="F9" i="10"/>
  <c r="G9" i="10" s="1"/>
  <c r="H76" i="10"/>
  <c r="G57" i="10"/>
  <c r="E56" i="10"/>
  <c r="G65" i="10"/>
  <c r="D13" i="10"/>
  <c r="H13" i="10"/>
  <c r="H49" i="10"/>
  <c r="D49" i="10"/>
  <c r="Q31" i="10"/>
  <c r="G49" i="10"/>
  <c r="D40" i="10"/>
  <c r="H40" i="10"/>
  <c r="D15" i="75"/>
  <c r="E52" i="10" s="1"/>
  <c r="E42" i="10" s="1"/>
  <c r="F11" i="11"/>
  <c r="H57" i="10"/>
  <c r="D57" i="10"/>
  <c r="G27" i="192"/>
  <c r="H15" i="25"/>
  <c r="G47" i="10"/>
  <c r="G50" i="10"/>
  <c r="G7" i="25"/>
  <c r="H7" i="25" s="1"/>
  <c r="I7" i="25" s="1"/>
  <c r="F31" i="10"/>
  <c r="S9" i="10" s="1"/>
  <c r="D54" i="10"/>
  <c r="H54" i="10"/>
  <c r="G44" i="10"/>
  <c r="F19" i="10"/>
  <c r="G19" i="10" s="1"/>
  <c r="H18" i="11"/>
  <c r="H23" i="10"/>
  <c r="D23" i="10"/>
  <c r="E28" i="40"/>
  <c r="H26" i="40"/>
  <c r="E22" i="10"/>
  <c r="G7" i="39"/>
  <c r="F7" i="39"/>
  <c r="D44" i="10"/>
  <c r="H44" i="10"/>
  <c r="H50" i="10"/>
  <c r="D50" i="10"/>
  <c r="G54" i="10"/>
  <c r="E7" i="88"/>
  <c r="H58" i="10"/>
  <c r="D58" i="10"/>
  <c r="C6" i="10"/>
  <c r="F7" i="192"/>
  <c r="F27" i="192" s="1"/>
  <c r="E27" i="192"/>
  <c r="G23" i="10"/>
  <c r="E6" i="208"/>
  <c r="H46" i="10"/>
  <c r="D46" i="10"/>
  <c r="H8" i="25"/>
  <c r="E9" i="75"/>
  <c r="H47" i="10"/>
  <c r="D47" i="10"/>
  <c r="I14" i="25"/>
  <c r="E13" i="439"/>
  <c r="H14" i="25"/>
  <c r="G9" i="39"/>
  <c r="E24" i="10"/>
  <c r="F9" i="39"/>
  <c r="F72" i="10"/>
  <c r="G72" i="10" s="1"/>
  <c r="G71" i="10" s="1"/>
  <c r="G90" i="10" s="1"/>
  <c r="E29" i="11"/>
  <c r="H37" i="10"/>
  <c r="D37" i="10"/>
  <c r="F29" i="10"/>
  <c r="S7" i="10" s="1"/>
  <c r="H18" i="10"/>
  <c r="D18" i="10"/>
  <c r="E27" i="193"/>
  <c r="G13" i="11" s="1"/>
  <c r="F14" i="10" s="1"/>
  <c r="D13" i="39"/>
  <c r="H28" i="928"/>
  <c r="E9" i="439"/>
  <c r="I8" i="25"/>
  <c r="G59" i="10"/>
  <c r="D59" i="10"/>
  <c r="H59" i="10"/>
  <c r="G37" i="10"/>
  <c r="H53" i="10"/>
  <c r="D53" i="10"/>
  <c r="E8" i="10"/>
  <c r="I7" i="11"/>
  <c r="H7" i="11"/>
  <c r="I9" i="11"/>
  <c r="E10" i="10"/>
  <c r="G10" i="10" s="1"/>
  <c r="I10" i="11"/>
  <c r="E11" i="10"/>
  <c r="P10" i="439"/>
  <c r="L10" i="439"/>
  <c r="H6" i="25"/>
  <c r="I15" i="11"/>
  <c r="E16" i="10"/>
  <c r="H15" i="11"/>
  <c r="P11" i="439"/>
  <c r="L11" i="439"/>
  <c r="H9" i="11"/>
  <c r="F33" i="10"/>
  <c r="G33" i="10" s="1"/>
  <c r="F18" i="39"/>
  <c r="E12" i="439"/>
  <c r="H12" i="25"/>
  <c r="I12" i="25" s="1"/>
  <c r="E8" i="439"/>
  <c r="H65" i="10"/>
  <c r="D65" i="10"/>
  <c r="D23" i="204"/>
  <c r="G6" i="204"/>
  <c r="F6" i="204"/>
  <c r="G7" i="10"/>
  <c r="E6" i="39"/>
  <c r="R14" i="10"/>
  <c r="H28" i="923"/>
  <c r="D12" i="39"/>
  <c r="E25" i="39"/>
  <c r="D35" i="10"/>
  <c r="R10" i="10"/>
  <c r="H35" i="10"/>
  <c r="E26" i="10"/>
  <c r="G11" i="39"/>
  <c r="F11" i="39"/>
  <c r="E14" i="439"/>
  <c r="I15" i="25"/>
  <c r="C31" i="10"/>
  <c r="C30" i="39"/>
  <c r="F27" i="193"/>
  <c r="G43" i="10"/>
  <c r="G17" i="11"/>
  <c r="E10" i="39"/>
  <c r="E11" i="75"/>
  <c r="G10" i="39"/>
  <c r="E25" i="10"/>
  <c r="I11" i="11"/>
  <c r="E12" i="10"/>
  <c r="P7" i="439"/>
  <c r="L7" i="439"/>
  <c r="H7" i="10"/>
  <c r="D7" i="10"/>
  <c r="D15" i="39"/>
  <c r="F13" i="11"/>
  <c r="G27" i="193"/>
  <c r="F27" i="25"/>
  <c r="Q15" i="10"/>
  <c r="H48" i="10"/>
  <c r="D48" i="10"/>
  <c r="E27" i="66"/>
  <c r="F18" i="75"/>
  <c r="F55" i="10"/>
  <c r="G55" i="10" s="1"/>
  <c r="H10" i="11"/>
  <c r="F11" i="10"/>
  <c r="F25" i="66"/>
  <c r="D34" i="10"/>
  <c r="H34" i="10"/>
  <c r="F60" i="10"/>
  <c r="G60" i="10" s="1"/>
  <c r="F9" i="88"/>
  <c r="H56" i="10" l="1"/>
  <c r="G27" i="25"/>
  <c r="F71" i="10"/>
  <c r="F90" i="10" s="1"/>
  <c r="G15" i="75"/>
  <c r="H13" i="11"/>
  <c r="D28" i="75"/>
  <c r="G28" i="75" s="1"/>
  <c r="Q4" i="10"/>
  <c r="H27" i="25"/>
  <c r="I27" i="25" s="1"/>
  <c r="I6" i="25"/>
  <c r="F6" i="208"/>
  <c r="F27" i="208" s="1"/>
  <c r="E27" i="208"/>
  <c r="E15" i="75" s="1"/>
  <c r="E28" i="75" s="1"/>
  <c r="D6" i="39"/>
  <c r="F6" i="39" s="1"/>
  <c r="H28" i="40"/>
  <c r="E16" i="439"/>
  <c r="F7" i="439" s="1"/>
  <c r="L13" i="439"/>
  <c r="P13" i="439"/>
  <c r="G11" i="11"/>
  <c r="H24" i="10"/>
  <c r="D24" i="10"/>
  <c r="G24" i="10"/>
  <c r="G11" i="10"/>
  <c r="F7" i="88"/>
  <c r="F29" i="88" s="1"/>
  <c r="F58" i="10"/>
  <c r="G58" i="10" s="1"/>
  <c r="E29" i="88"/>
  <c r="D56" i="10"/>
  <c r="G22" i="10"/>
  <c r="D22" i="10"/>
  <c r="H22" i="10"/>
  <c r="F9" i="75"/>
  <c r="F46" i="10"/>
  <c r="G46" i="10" s="1"/>
  <c r="H11" i="10"/>
  <c r="D11" i="10"/>
  <c r="G23" i="204"/>
  <c r="D25" i="204"/>
  <c r="F23" i="204"/>
  <c r="F25" i="204" s="1"/>
  <c r="H52" i="10"/>
  <c r="D52" i="10"/>
  <c r="D42" i="10" s="1"/>
  <c r="E28" i="10"/>
  <c r="G13" i="39"/>
  <c r="F13" i="39"/>
  <c r="L12" i="439"/>
  <c r="P12" i="439"/>
  <c r="I25" i="59"/>
  <c r="D16" i="39"/>
  <c r="D10" i="10"/>
  <c r="H10" i="10"/>
  <c r="D8" i="10"/>
  <c r="G8" i="10"/>
  <c r="H8" i="10"/>
  <c r="H16" i="10"/>
  <c r="D16" i="10"/>
  <c r="G16" i="10"/>
  <c r="L9" i="439"/>
  <c r="P9" i="439"/>
  <c r="L8" i="439"/>
  <c r="P8" i="439"/>
  <c r="F14" i="11"/>
  <c r="F29" i="11" s="1"/>
  <c r="F25" i="39"/>
  <c r="F40" i="10"/>
  <c r="G40" i="10" s="1"/>
  <c r="F27" i="66"/>
  <c r="E20" i="39"/>
  <c r="H25" i="10"/>
  <c r="D25" i="10"/>
  <c r="E66" i="10"/>
  <c r="R13" i="10"/>
  <c r="R31" i="10" s="1"/>
  <c r="H42" i="10"/>
  <c r="F18" i="10"/>
  <c r="G18" i="10" s="1"/>
  <c r="H17" i="11"/>
  <c r="G12" i="39"/>
  <c r="E27" i="10"/>
  <c r="F12" i="39"/>
  <c r="F10" i="39"/>
  <c r="F25" i="10"/>
  <c r="G25" i="10" s="1"/>
  <c r="H26" i="10"/>
  <c r="G26" i="10"/>
  <c r="R6" i="10"/>
  <c r="D26" i="10"/>
  <c r="Q9" i="10"/>
  <c r="C20" i="10"/>
  <c r="E30" i="10"/>
  <c r="F11" i="75"/>
  <c r="F48" i="10"/>
  <c r="H12" i="10"/>
  <c r="D12" i="10"/>
  <c r="L14" i="439"/>
  <c r="P14" i="439"/>
  <c r="F21" i="10"/>
  <c r="E14" i="10"/>
  <c r="G14" i="10" s="1"/>
  <c r="I13" i="11"/>
  <c r="G14" i="11" l="1"/>
  <c r="D66" i="10"/>
  <c r="G16" i="439"/>
  <c r="F10" i="439"/>
  <c r="F12" i="439"/>
  <c r="F8" i="439"/>
  <c r="F11" i="439"/>
  <c r="F13" i="439"/>
  <c r="F9" i="439"/>
  <c r="L16" i="439"/>
  <c r="F12" i="10"/>
  <c r="G12" i="10" s="1"/>
  <c r="H11" i="11"/>
  <c r="E21" i="10"/>
  <c r="G21" i="10" s="1"/>
  <c r="G6" i="39"/>
  <c r="F15" i="75"/>
  <c r="F52" i="10"/>
  <c r="G52" i="10" s="1"/>
  <c r="F56" i="10"/>
  <c r="G56" i="10" s="1"/>
  <c r="F14" i="439"/>
  <c r="G29" i="11"/>
  <c r="E31" i="10"/>
  <c r="F16" i="39"/>
  <c r="G16" i="39" s="1"/>
  <c r="G25" i="204"/>
  <c r="D14" i="39"/>
  <c r="H28" i="10"/>
  <c r="D28" i="10"/>
  <c r="G28" i="10"/>
  <c r="R8" i="10"/>
  <c r="D30" i="10"/>
  <c r="F20" i="39"/>
  <c r="F35" i="10"/>
  <c r="E15" i="10"/>
  <c r="E6" i="10" s="1"/>
  <c r="T6" i="10"/>
  <c r="D14" i="10"/>
  <c r="H14" i="10"/>
  <c r="S11" i="10"/>
  <c r="Q5" i="10"/>
  <c r="C41" i="10"/>
  <c r="H27" i="10"/>
  <c r="D27" i="10"/>
  <c r="G27" i="10"/>
  <c r="G48" i="10"/>
  <c r="H66" i="10"/>
  <c r="R15" i="10"/>
  <c r="H14" i="11"/>
  <c r="F15" i="10" l="1"/>
  <c r="F6" i="10" s="1"/>
  <c r="F42" i="10"/>
  <c r="S13" i="10" s="1"/>
  <c r="H29" i="11"/>
  <c r="I29" i="11" s="1"/>
  <c r="I14" i="11"/>
  <c r="R11" i="10"/>
  <c r="T11" i="10" s="1"/>
  <c r="D21" i="10"/>
  <c r="H21" i="10"/>
  <c r="F28" i="75"/>
  <c r="S14" i="10"/>
  <c r="T14" i="10" s="1"/>
  <c r="G14" i="39"/>
  <c r="E29" i="10"/>
  <c r="F14" i="39"/>
  <c r="D30" i="39"/>
  <c r="R9" i="10"/>
  <c r="T9" i="10" s="1"/>
  <c r="G31" i="10"/>
  <c r="H31" i="10" s="1"/>
  <c r="D31" i="10"/>
  <c r="C67" i="10"/>
  <c r="Q12" i="10"/>
  <c r="D15" i="10"/>
  <c r="D6" i="10" s="1"/>
  <c r="G35" i="10"/>
  <c r="S10" i="10"/>
  <c r="R4" i="10"/>
  <c r="F66" i="10" l="1"/>
  <c r="S15" i="10" s="1"/>
  <c r="G42" i="10"/>
  <c r="G15" i="10"/>
  <c r="H15" i="10" s="1"/>
  <c r="S4" i="10"/>
  <c r="T4" i="10" s="1"/>
  <c r="G6" i="10"/>
  <c r="H6" i="10" s="1"/>
  <c r="D29" i="10"/>
  <c r="D20" i="10" s="1"/>
  <c r="D41" i="10" s="1"/>
  <c r="D67" i="10" s="1"/>
  <c r="G29" i="10"/>
  <c r="H29" i="10"/>
  <c r="R7" i="10"/>
  <c r="T7" i="10" s="1"/>
  <c r="E20" i="10"/>
  <c r="Q18" i="10"/>
  <c r="Q30" i="10" s="1"/>
  <c r="J4" i="10"/>
  <c r="S31" i="10"/>
  <c r="T13" i="10"/>
  <c r="T10" i="10"/>
  <c r="G66" i="10" l="1"/>
  <c r="E41" i="10"/>
  <c r="R5" i="10"/>
  <c r="Q23" i="10"/>
  <c r="U5" i="10" s="1"/>
  <c r="T15" i="10"/>
  <c r="Q25" i="10" l="1"/>
  <c r="Q24" i="10"/>
  <c r="R12" i="10"/>
  <c r="E67" i="10"/>
  <c r="L4" i="10" l="1"/>
  <c r="R18" i="10"/>
  <c r="R30" i="10" s="1"/>
  <c r="R23" i="10" l="1"/>
  <c r="V5" i="10" s="1"/>
  <c r="C16" i="933"/>
  <c r="R24" i="10" l="1"/>
  <c r="R25" i="10"/>
  <c r="E15" i="39" l="1"/>
  <c r="F15" i="39" s="1"/>
  <c r="G15" i="39" s="1"/>
  <c r="E30" i="39" l="1"/>
  <c r="F30" i="10"/>
  <c r="S8" i="10" s="1"/>
  <c r="T8" i="10" s="1"/>
  <c r="Q26" i="10" s="1"/>
  <c r="F30" i="39"/>
  <c r="G30" i="39" s="1"/>
  <c r="R27" i="10" l="1"/>
  <c r="Q28" i="10"/>
  <c r="G30" i="10"/>
  <c r="H30" i="10" s="1"/>
  <c r="F20" i="10"/>
  <c r="F41" i="10" s="1"/>
  <c r="S12" i="10" s="1"/>
  <c r="T12" i="10" s="1"/>
  <c r="R28" i="10"/>
  <c r="Q27" i="10"/>
  <c r="R26" i="10"/>
  <c r="S5" i="10" l="1"/>
  <c r="T5" i="10" s="1"/>
  <c r="G20" i="10"/>
  <c r="G41" i="10"/>
  <c r="F67" i="10"/>
  <c r="S18" i="10" s="1"/>
  <c r="T18" i="10" s="1"/>
  <c r="H41" i="10" l="1"/>
  <c r="H20" i="10"/>
  <c r="G67" i="10"/>
  <c r="H67" i="10" s="1"/>
  <c r="S30" i="10"/>
  <c r="S23" i="10" l="1"/>
  <c r="W5" i="10" s="1"/>
  <c r="S25" i="10" s="1"/>
  <c r="C17" i="933"/>
  <c r="S27" i="10" l="1"/>
  <c r="S24" i="10"/>
  <c r="S28" i="10"/>
  <c r="S26" i="10"/>
  <c r="J3" i="933"/>
  <c r="J4" i="933"/>
  <c r="C18" i="93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Zhonglian</author>
  </authors>
  <commentList>
    <comment ref="O19" authorId="0" shapeId="0" xr:uid="{E7203BE6-FD94-4A38-A404-514F15997171}">
      <text>
        <r>
          <rPr>
            <b/>
            <sz val="9"/>
            <color indexed="81"/>
            <rFont val="宋体"/>
            <family val="3"/>
            <charset val="134"/>
          </rPr>
          <t>Zhonglian:</t>
        </r>
        <r>
          <rPr>
            <sz val="9"/>
            <color indexed="81"/>
            <rFont val="宋体"/>
            <family val="3"/>
            <charset val="134"/>
          </rPr>
          <t xml:space="preserve">
本表为评估结果汇总表内计算逻辑自洽的调整表，提请评估人员注意。</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Zhonglian</author>
  </authors>
  <commentList>
    <comment ref="G3" authorId="0" shapeId="0" xr:uid="{84A39F28-364C-4FEE-B2EF-E575EDD14267}">
      <text>
        <r>
          <rPr>
            <b/>
            <sz val="9"/>
            <color indexed="81"/>
            <rFont val="宋体"/>
            <family val="3"/>
            <charset val="134"/>
          </rPr>
          <t>Zhonglian:</t>
        </r>
        <r>
          <rPr>
            <sz val="9"/>
            <color indexed="81"/>
            <rFont val="宋体"/>
            <family val="3"/>
            <charset val="134"/>
          </rPr>
          <t xml:space="preserve">
带单位输入，如***万元</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Zhonglian</author>
  </authors>
  <commentList>
    <comment ref="N5" authorId="0" shapeId="0" xr:uid="{39806DF8-2D5F-4071-9B5A-90980DD6C4BE}">
      <text>
        <r>
          <rPr>
            <b/>
            <sz val="9"/>
            <color indexed="81"/>
            <rFont val="宋体"/>
            <family val="3"/>
            <charset val="134"/>
          </rPr>
          <t>Zhonglian:</t>
        </r>
        <r>
          <rPr>
            <sz val="9"/>
            <color indexed="81"/>
            <rFont val="宋体"/>
            <family val="3"/>
            <charset val="134"/>
          </rPr>
          <t xml:space="preserve">
带单位输入，如***万元</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作者</author>
  </authors>
  <commentList>
    <comment ref="Z5" authorId="0" shapeId="0" xr:uid="{00000000-0006-0000-2100-000001000000}">
      <text>
        <r>
          <rPr>
            <b/>
            <sz val="9"/>
            <color indexed="81"/>
            <rFont val="宋体"/>
            <family val="3"/>
            <charset val="134"/>
          </rPr>
          <t>作者:</t>
        </r>
        <r>
          <rPr>
            <sz val="9"/>
            <color indexed="81"/>
            <rFont val="宋体"/>
            <family val="3"/>
            <charset val="134"/>
          </rPr>
          <t xml:space="preserve">
划拨、出让、集体用地或其他</t>
        </r>
      </text>
    </comment>
    <comment ref="AA5" authorId="0" shapeId="0" xr:uid="{00000000-0006-0000-2100-000002000000}">
      <text>
        <r>
          <rPr>
            <b/>
            <sz val="9"/>
            <color indexed="81"/>
            <rFont val="宋体"/>
            <family val="3"/>
            <charset val="134"/>
          </rPr>
          <t>作者:</t>
        </r>
        <r>
          <rPr>
            <sz val="9"/>
            <color indexed="81"/>
            <rFont val="宋体"/>
            <family val="3"/>
            <charset val="134"/>
          </rPr>
          <t xml:space="preserve">
应填全证号。</t>
        </r>
      </text>
    </comment>
    <comment ref="AI5" authorId="0" shapeId="0" xr:uid="{00000000-0006-0000-2100-000003000000}">
      <text>
        <r>
          <rPr>
            <b/>
            <sz val="9"/>
            <color indexed="81"/>
            <rFont val="宋体"/>
            <family val="3"/>
            <charset val="134"/>
          </rPr>
          <t>作者:</t>
        </r>
        <r>
          <rPr>
            <sz val="9"/>
            <color indexed="81"/>
            <rFont val="宋体"/>
            <family val="3"/>
            <charset val="134"/>
          </rPr>
          <t xml:space="preserve">
自已开发、合作开发</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中联资产评估吴晓光</author>
    <author>作者</author>
  </authors>
  <commentList>
    <comment ref="J5" authorId="0" shapeId="0" xr:uid="{00000000-0006-0000-2300-000001000000}">
      <text>
        <r>
          <rPr>
            <b/>
            <sz val="9"/>
            <color indexed="81"/>
            <rFont val="宋体"/>
            <family val="3"/>
            <charset val="134"/>
          </rPr>
          <t>中联资产评估吴晓光:</t>
        </r>
        <r>
          <rPr>
            <sz val="9"/>
            <color indexed="81"/>
            <rFont val="宋体"/>
            <family val="3"/>
            <charset val="134"/>
          </rPr>
          <t xml:space="preserve">
按开发进度分为“空地尚未开发”、“在建未预售”、“在建已预售”、“有意向但尚未取得土地”等不同类型。</t>
        </r>
      </text>
    </comment>
    <comment ref="R5" authorId="1" shapeId="0" xr:uid="{00000000-0006-0000-2300-000002000000}">
      <text>
        <r>
          <rPr>
            <b/>
            <sz val="9"/>
            <color indexed="81"/>
            <rFont val="宋体"/>
            <family val="3"/>
            <charset val="134"/>
          </rPr>
          <t>作者:</t>
        </r>
        <r>
          <rPr>
            <sz val="9"/>
            <color indexed="81"/>
            <rFont val="宋体"/>
            <family val="3"/>
            <charset val="134"/>
          </rPr>
          <t xml:space="preserve">
划拨、出让、集体用地或其他</t>
        </r>
      </text>
    </comment>
    <comment ref="S5" authorId="1" shapeId="0" xr:uid="{00000000-0006-0000-2300-000003000000}">
      <text>
        <r>
          <rPr>
            <b/>
            <sz val="9"/>
            <color indexed="81"/>
            <rFont val="宋体"/>
            <family val="3"/>
            <charset val="134"/>
          </rPr>
          <t>作者:</t>
        </r>
        <r>
          <rPr>
            <sz val="9"/>
            <color indexed="81"/>
            <rFont val="宋体"/>
            <family val="3"/>
            <charset val="134"/>
          </rPr>
          <t xml:space="preserve">
应填全证号。</t>
        </r>
      </text>
    </comment>
    <comment ref="AB5" authorId="1" shapeId="0" xr:uid="{00000000-0006-0000-2300-000004000000}">
      <text>
        <r>
          <rPr>
            <b/>
            <sz val="9"/>
            <color indexed="81"/>
            <rFont val="宋体"/>
            <family val="3"/>
            <charset val="134"/>
          </rPr>
          <t>作者:</t>
        </r>
        <r>
          <rPr>
            <sz val="9"/>
            <color indexed="81"/>
            <rFont val="宋体"/>
            <family val="3"/>
            <charset val="134"/>
          </rPr>
          <t xml:space="preserve">
自已开发、合作开发</t>
        </r>
      </text>
    </comment>
    <comment ref="AD5" authorId="1" shapeId="0" xr:uid="{00000000-0006-0000-2300-000005000000}">
      <text>
        <r>
          <rPr>
            <b/>
            <sz val="9"/>
            <color indexed="81"/>
            <rFont val="宋体"/>
            <family val="3"/>
            <charset val="134"/>
          </rPr>
          <t>作者:</t>
        </r>
        <r>
          <rPr>
            <sz val="9"/>
            <color indexed="81"/>
            <rFont val="宋体"/>
            <family val="3"/>
            <charset val="134"/>
          </rPr>
          <t xml:space="preserve">
指目前实际用途。</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chenjie</author>
  </authors>
  <commentList>
    <comment ref="B6" authorId="0" shapeId="0" xr:uid="{00000000-0006-0000-2800-000001000000}">
      <text>
        <r>
          <rPr>
            <sz val="9"/>
            <rFont val="宋体"/>
            <family val="3"/>
            <charset val="134"/>
          </rPr>
          <t>chenjie:
填入债券名称如：“3年期国库券”、“5年期电力基金债券”等</t>
        </r>
      </text>
    </comment>
    <comment ref="C6" authorId="0" shapeId="0" xr:uid="{00000000-0006-0000-2800-000002000000}">
      <text>
        <r>
          <rPr>
            <sz val="9"/>
            <rFont val="宋体"/>
            <family val="3"/>
            <charset val="134"/>
          </rPr>
          <t>chenjie:
购买日</t>
        </r>
      </text>
    </comment>
    <comment ref="L6" authorId="0" shapeId="0" xr:uid="{00000000-0006-0000-2800-000003000000}">
      <text>
        <r>
          <rPr>
            <sz val="9"/>
            <rFont val="宋体"/>
            <family val="3"/>
            <charset val="134"/>
          </rPr>
          <t>chenjie:
设定抵押的债券应标明</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chenjie</author>
  </authors>
  <commentList>
    <comment ref="J6" authorId="0" shapeId="0" xr:uid="{00000000-0006-0000-3100-000004000000}">
      <text>
        <r>
          <rPr>
            <sz val="9"/>
            <rFont val="宋体"/>
            <family val="3"/>
            <charset val="134"/>
          </rPr>
          <t>chenjie:
1）欠款单位为关联方、总公司内部或本公司内部单位的，应在备注栏注明“关联方”、“总公司内部”“内部单位”；2） 涉诉款项应在备注中标明；3）评估基准日后已收回款项的，应注明日期如“2002年7月4日收回”；4）其他填表单位认为应说明的事项</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Windows 用户</author>
  </authors>
  <commentList>
    <comment ref="D5" authorId="0" shapeId="0" xr:uid="{44C08EB9-31DB-4AB4-B3B8-85D44CB65AB1}">
      <text>
        <r>
          <rPr>
            <b/>
            <sz val="9"/>
            <rFont val="宋体"/>
            <family val="3"/>
            <charset val="134"/>
          </rPr>
          <t>1、天然气管道；
2、原油管道；
3、成品油管道；</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作者</author>
  </authors>
  <commentList>
    <comment ref="N5" authorId="0" shapeId="0" xr:uid="{F740F462-7F3B-4B67-8119-9CDA9433DF8C}">
      <text>
        <r>
          <rPr>
            <b/>
            <sz val="9"/>
            <rFont val="宋体"/>
            <family val="3"/>
            <charset val="134"/>
          </rPr>
          <t>作者:</t>
        </r>
        <r>
          <rPr>
            <sz val="9"/>
            <rFont val="宋体"/>
            <family val="3"/>
            <charset val="134"/>
          </rPr>
          <t xml:space="preserve">
指入账日期。日期填写形式如：2002/6/30,不能写成2002.6.30!!!</t>
        </r>
      </text>
    </comment>
    <comment ref="O5" authorId="0" shapeId="0" xr:uid="{1486E8AA-0E60-409F-B6A5-00D2BDA6CD38}">
      <text>
        <r>
          <rPr>
            <b/>
            <sz val="9"/>
            <rFont val="宋体"/>
            <family val="3"/>
            <charset val="134"/>
          </rPr>
          <t>作者:</t>
        </r>
        <r>
          <rPr>
            <sz val="9"/>
            <rFont val="宋体"/>
            <family val="3"/>
            <charset val="134"/>
          </rPr>
          <t xml:space="preserve">
指建造全新后第一次开始使用日期。日期填写形式如：2002/6/30,不能写成2002.6.30!!!</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chenjie</author>
  </authors>
  <commentList>
    <comment ref="B6" authorId="0" shapeId="0" xr:uid="{00000000-0006-0000-4E00-000001000000}">
      <text>
        <r>
          <rPr>
            <sz val="9"/>
            <rFont val="宋体"/>
            <family val="3"/>
            <charset val="134"/>
          </rPr>
          <t>chenjie:
指摊销期在1年以上的各种费用。如“××租入资产改良款”、“××资产大修费用“等。若填表单位开办费在本科目核算，则除按要求填写本表外，应参照开办费清查评估明细表的要求在备注栏注明费用包括的计提内容和相应金额，或附专项说明亦可。</t>
        </r>
      </text>
    </comment>
    <comment ref="D6" authorId="0" shapeId="0" xr:uid="{00000000-0006-0000-4E00-000002000000}">
      <text>
        <r>
          <rPr>
            <sz val="9"/>
            <rFont val="宋体"/>
            <family val="3"/>
            <charset val="134"/>
          </rPr>
          <t>chenjie:
指开始摊销前的金额。</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chenjie</author>
  </authors>
  <commentList>
    <comment ref="I6" authorId="0" shapeId="0" xr:uid="{00000000-0006-0000-5000-000001000000}">
      <text>
        <r>
          <rPr>
            <sz val="9"/>
            <rFont val="宋体"/>
            <family val="3"/>
            <charset val="134"/>
          </rPr>
          <t>chenjie:
金额较大的项目，在备注栏注明其内容或附说明该项资产的内容和价值构成的专项说明。</t>
        </r>
      </text>
    </comment>
  </commentList>
</comments>
</file>

<file path=xl/sharedStrings.xml><?xml version="1.0" encoding="utf-8"?>
<sst xmlns="http://schemas.openxmlformats.org/spreadsheetml/2006/main" count="7082" uniqueCount="2878">
  <si>
    <t>资 产 评 估 申 报 表</t>
  </si>
  <si>
    <t>企业填写以下内容</t>
  </si>
  <si>
    <t>被评估企业：</t>
  </si>
  <si>
    <t>评估基准日：</t>
  </si>
  <si>
    <t>年</t>
  </si>
  <si>
    <t>月</t>
  </si>
  <si>
    <t>日</t>
  </si>
  <si>
    <t>被评估企业填表人：</t>
  </si>
  <si>
    <t>填表日期：</t>
  </si>
  <si>
    <t>评估机构填写以下内容</t>
  </si>
  <si>
    <t>项目负责人：</t>
  </si>
  <si>
    <t>流动资产评估人员：</t>
  </si>
  <si>
    <t>长期投资评估人员：</t>
  </si>
  <si>
    <t>生物资产评估人员：</t>
  </si>
  <si>
    <t>油气资产评估人员：</t>
  </si>
  <si>
    <t>其他无形评估人员：</t>
  </si>
  <si>
    <t>其他资产评估人员：</t>
  </si>
  <si>
    <t>流动资产</t>
  </si>
  <si>
    <t>货币资金</t>
  </si>
  <si>
    <t>流动负债</t>
  </si>
  <si>
    <t>短期借款</t>
  </si>
  <si>
    <t>交易性金融负债</t>
  </si>
  <si>
    <t>应付票据</t>
  </si>
  <si>
    <t>交易性金融资产</t>
  </si>
  <si>
    <t>应付账款</t>
  </si>
  <si>
    <t>预收款项</t>
  </si>
  <si>
    <t>应付职工薪酬</t>
  </si>
  <si>
    <t>应收票据</t>
  </si>
  <si>
    <t>应交税费</t>
  </si>
  <si>
    <t>应收账款</t>
  </si>
  <si>
    <t>其他应付款</t>
  </si>
  <si>
    <t>一年内到期的非流动负债</t>
  </si>
  <si>
    <t>其他应收款</t>
  </si>
  <si>
    <t>其他流动负债</t>
  </si>
  <si>
    <t>存货</t>
  </si>
  <si>
    <t>原材料</t>
  </si>
  <si>
    <t>在库周转材料</t>
  </si>
  <si>
    <t>非流动负债</t>
  </si>
  <si>
    <t>长期借款</t>
  </si>
  <si>
    <t>委托加工物资</t>
  </si>
  <si>
    <t>应付债券</t>
  </si>
  <si>
    <t>产成品（库存商品）</t>
  </si>
  <si>
    <t>长期应付款</t>
  </si>
  <si>
    <t>在产品（自制半成品）</t>
  </si>
  <si>
    <t>发出商品</t>
  </si>
  <si>
    <t>预计负债</t>
  </si>
  <si>
    <t>在用周转材料</t>
  </si>
  <si>
    <t>递延所得税负债</t>
  </si>
  <si>
    <t>其他非流动负债</t>
  </si>
  <si>
    <t>其他流动资产</t>
  </si>
  <si>
    <t>可供出售金融资产</t>
  </si>
  <si>
    <t>持有至到期投资</t>
  </si>
  <si>
    <t>长期应收款</t>
  </si>
  <si>
    <t>长期股权投资</t>
  </si>
  <si>
    <t>投资性房地产</t>
  </si>
  <si>
    <t>固定资产</t>
  </si>
  <si>
    <t>在建工程</t>
  </si>
  <si>
    <t>在建工程-土建工程</t>
  </si>
  <si>
    <t>在建工程-设备安装工程</t>
  </si>
  <si>
    <t>生产性生物资产</t>
  </si>
  <si>
    <t>油气资产</t>
  </si>
  <si>
    <t>无形资产</t>
  </si>
  <si>
    <t>开发支出</t>
  </si>
  <si>
    <t>商誉</t>
  </si>
  <si>
    <t>长期待摊费用</t>
  </si>
  <si>
    <t>递延所得税资产</t>
  </si>
  <si>
    <t>其他非流动资产</t>
  </si>
  <si>
    <t>金额单位：人民币元</t>
  </si>
  <si>
    <t>法定代表人</t>
  </si>
  <si>
    <t>办公地址</t>
  </si>
  <si>
    <t>经济性质</t>
  </si>
  <si>
    <t>金额</t>
  </si>
  <si>
    <t>合计</t>
  </si>
  <si>
    <t>序号</t>
  </si>
  <si>
    <t>备注</t>
  </si>
  <si>
    <t>预付款项</t>
  </si>
  <si>
    <t>一年内到期的非流动资产</t>
  </si>
  <si>
    <t>流动资产合计</t>
  </si>
  <si>
    <t>流动负债合计</t>
  </si>
  <si>
    <t>非流动负债合计</t>
  </si>
  <si>
    <t>增值额</t>
  </si>
  <si>
    <t>增值率</t>
  </si>
  <si>
    <t>工程施工</t>
  </si>
  <si>
    <t>消耗性生物资产</t>
  </si>
  <si>
    <t>农产品</t>
  </si>
  <si>
    <t>分类汇总</t>
  </si>
  <si>
    <t>管理费用</t>
  </si>
  <si>
    <t>研发费用</t>
  </si>
  <si>
    <t>财务费用</t>
  </si>
  <si>
    <t>资产减值损失</t>
  </si>
  <si>
    <t>科目名称</t>
  </si>
  <si>
    <t>审计前账面值</t>
  </si>
  <si>
    <t>账面价值</t>
  </si>
  <si>
    <t>评估价值</t>
  </si>
  <si>
    <t>A</t>
  </si>
  <si>
    <t>B</t>
  </si>
  <si>
    <t>非流动资产</t>
  </si>
  <si>
    <t xml:space="preserve">      投资性房地产</t>
  </si>
  <si>
    <t xml:space="preserve">      在建工程</t>
  </si>
  <si>
    <t>评估机构：中联资产评估集团有限公司</t>
  </si>
  <si>
    <t>资产评估结果分类汇总表</t>
  </si>
  <si>
    <t>账面调整值</t>
  </si>
  <si>
    <r>
      <rPr>
        <sz val="10"/>
        <rFont val="宋体"/>
        <family val="3"/>
        <charset val="134"/>
      </rPr>
      <t>增值率</t>
    </r>
    <r>
      <rPr>
        <sz val="10"/>
        <rFont val="Times New Roman"/>
        <family val="1"/>
      </rPr>
      <t>%</t>
    </r>
  </si>
  <si>
    <t>企业报表数</t>
  </si>
  <si>
    <t>差异</t>
  </si>
  <si>
    <t>审定数</t>
  </si>
  <si>
    <t xml:space="preserve">资产减值准备
</t>
  </si>
  <si>
    <t>一</t>
  </si>
  <si>
    <t>坏账准备</t>
  </si>
  <si>
    <t xml:space="preserve">  预付账款</t>
  </si>
  <si>
    <t>二</t>
  </si>
  <si>
    <t>存货跌价准备</t>
  </si>
  <si>
    <t>三</t>
  </si>
  <si>
    <t>可供出售金融资产减值准备</t>
  </si>
  <si>
    <t>四</t>
  </si>
  <si>
    <t>持有至到期投资减值准备</t>
  </si>
  <si>
    <t>五</t>
  </si>
  <si>
    <t>长期股权投资减值准备</t>
  </si>
  <si>
    <t>六</t>
  </si>
  <si>
    <t>投资性房地产减值准备</t>
  </si>
  <si>
    <t>七</t>
  </si>
  <si>
    <t>固定资产减值准备</t>
  </si>
  <si>
    <t>八</t>
  </si>
  <si>
    <t>工程物资减值准备</t>
  </si>
  <si>
    <t>九</t>
  </si>
  <si>
    <t>在建工程减值准备</t>
  </si>
  <si>
    <t>十</t>
  </si>
  <si>
    <t>生产性生物资产减值准备</t>
  </si>
  <si>
    <t>其中：成熟生产性生物资产</t>
  </si>
  <si>
    <t>十一</t>
  </si>
  <si>
    <t>油气资产减值准备</t>
  </si>
  <si>
    <t>十二</t>
  </si>
  <si>
    <t>无形资产减值准备</t>
  </si>
  <si>
    <t>十三</t>
  </si>
  <si>
    <t>商誉减值准备</t>
  </si>
  <si>
    <t>十四</t>
  </si>
  <si>
    <t>其他</t>
  </si>
  <si>
    <t>流动资产评估汇总表</t>
  </si>
  <si>
    <t>编号</t>
  </si>
  <si>
    <r>
      <rPr>
        <sz val="10"/>
        <color indexed="8"/>
        <rFont val="Times New Roman"/>
        <family val="1"/>
      </rPr>
      <t>增值率</t>
    </r>
    <r>
      <rPr>
        <sz val="10"/>
        <rFont val="Times New Roman"/>
        <family val="1"/>
      </rPr>
      <t>%</t>
    </r>
  </si>
  <si>
    <t>3-1</t>
  </si>
  <si>
    <t>货币资金（现金</t>
  </si>
  <si>
    <t>存款</t>
  </si>
  <si>
    <t>他币）</t>
  </si>
  <si>
    <t>3-2</t>
  </si>
  <si>
    <t>3-3</t>
  </si>
  <si>
    <t>3-4</t>
  </si>
  <si>
    <t>3-5</t>
  </si>
  <si>
    <t>3-6</t>
  </si>
  <si>
    <t>3-7</t>
  </si>
  <si>
    <t>3-8</t>
  </si>
  <si>
    <t>3-9</t>
  </si>
  <si>
    <t>3-10</t>
  </si>
  <si>
    <t>3-11</t>
  </si>
  <si>
    <t>审计调整</t>
  </si>
  <si>
    <t>交易性金融资产评估汇总表</t>
  </si>
  <si>
    <t>增值率%</t>
  </si>
  <si>
    <t>3-2-1</t>
  </si>
  <si>
    <t>交易性金融资产-股票投资</t>
  </si>
  <si>
    <t>3-2-2</t>
  </si>
  <si>
    <t>交易性金融资产-债券投资</t>
  </si>
  <si>
    <t>3-2-3</t>
  </si>
  <si>
    <t>交易性金融资产-基金投资</t>
  </si>
  <si>
    <t>交易性金融资产合计</t>
  </si>
  <si>
    <t>投资日期</t>
  </si>
  <si>
    <t>存货评估汇总表</t>
  </si>
  <si>
    <r>
      <rPr>
        <sz val="10"/>
        <rFont val="Times New Roman"/>
        <family val="1"/>
      </rPr>
      <t>增值率</t>
    </r>
    <r>
      <rPr>
        <sz val="10"/>
        <rFont val="Times New Roman"/>
        <family val="1"/>
      </rPr>
      <t>%</t>
    </r>
  </si>
  <si>
    <t>3-9-1</t>
  </si>
  <si>
    <t>3-9-2</t>
  </si>
  <si>
    <t>3-9-3</t>
  </si>
  <si>
    <t>3-9-4</t>
  </si>
  <si>
    <t>3-9-5</t>
  </si>
  <si>
    <t>3-9-6</t>
  </si>
  <si>
    <t>3-9-7</t>
  </si>
  <si>
    <t>3-9-8</t>
  </si>
  <si>
    <t>3-9-9</t>
  </si>
  <si>
    <t>3-9-10</t>
  </si>
  <si>
    <t>3-9-11</t>
  </si>
  <si>
    <t>存货合计</t>
  </si>
  <si>
    <t>减：存货跌价准备</t>
  </si>
  <si>
    <t>数量</t>
  </si>
  <si>
    <t>单价</t>
  </si>
  <si>
    <t>实际数量</t>
  </si>
  <si>
    <t>成新率%</t>
  </si>
  <si>
    <t>合            计</t>
  </si>
  <si>
    <t>开工日期</t>
  </si>
  <si>
    <t>预计完工日期</t>
  </si>
  <si>
    <t>非流动资产评估汇总表</t>
  </si>
  <si>
    <t>4-7</t>
  </si>
  <si>
    <t>4</t>
  </si>
  <si>
    <t>可供出售金融资产评估汇总表</t>
  </si>
  <si>
    <t>4-1-1</t>
  </si>
  <si>
    <t>可供出售金融资产-股票投资</t>
  </si>
  <si>
    <t>4-1-2</t>
  </si>
  <si>
    <t>可供出售金融资产-债券投资</t>
  </si>
  <si>
    <t>4-1-3</t>
  </si>
  <si>
    <t>可供出售金融资产-其他投资</t>
  </si>
  <si>
    <t>可供出售金融资产合计</t>
  </si>
  <si>
    <t>减：可供出售金融资产减值准备</t>
  </si>
  <si>
    <t>可供出售金融资产净额</t>
  </si>
  <si>
    <t>结构</t>
  </si>
  <si>
    <t>原值</t>
  </si>
  <si>
    <t>净值</t>
  </si>
  <si>
    <t/>
  </si>
  <si>
    <t>材质</t>
  </si>
  <si>
    <t>在建工程评估汇总表</t>
  </si>
  <si>
    <t>4-7-1</t>
  </si>
  <si>
    <t>4-7-2</t>
  </si>
  <si>
    <t>项目名称</t>
  </si>
  <si>
    <t>无形资产评估汇总表</t>
  </si>
  <si>
    <r>
      <rPr>
        <sz val="10"/>
        <rFont val="宋体"/>
        <family val="3"/>
        <charset val="134"/>
      </rPr>
      <t>无形资产</t>
    </r>
    <r>
      <rPr>
        <sz val="10"/>
        <rFont val="Times New Roman"/>
        <family val="1"/>
      </rPr>
      <t>-</t>
    </r>
    <r>
      <rPr>
        <sz val="10"/>
        <rFont val="宋体"/>
        <family val="3"/>
        <charset val="134"/>
      </rPr>
      <t>土地使用权</t>
    </r>
  </si>
  <si>
    <r>
      <rPr>
        <sz val="11"/>
        <rFont val="宋体"/>
        <family val="3"/>
        <charset val="134"/>
      </rPr>
      <t>无形资产</t>
    </r>
    <r>
      <rPr>
        <sz val="11"/>
        <rFont val="Times New Roman"/>
        <family val="1"/>
      </rPr>
      <t>-</t>
    </r>
    <r>
      <rPr>
        <sz val="11"/>
        <rFont val="宋体"/>
        <family val="3"/>
        <charset val="134"/>
      </rPr>
      <t>矿业权</t>
    </r>
  </si>
  <si>
    <t>无形资产-其他无形资产</t>
  </si>
  <si>
    <t>无形资产合计</t>
  </si>
  <si>
    <t>减：无形资产减值准备</t>
  </si>
  <si>
    <t>总计</t>
  </si>
  <si>
    <t>流动负债评估汇总表</t>
  </si>
  <si>
    <t>5</t>
  </si>
  <si>
    <t>非流动负债评估汇总表</t>
  </si>
  <si>
    <t>6</t>
  </si>
  <si>
    <t>内容来源</t>
  </si>
  <si>
    <t>信息要素字段基准</t>
  </si>
  <si>
    <t>数字</t>
  </si>
  <si>
    <t>数据引用方式</t>
    <phoneticPr fontId="30" type="noConversion"/>
  </si>
  <si>
    <t>增值额</t>
    <phoneticPr fontId="30" type="noConversion"/>
  </si>
  <si>
    <t>审计前账面值</t>
    <phoneticPr fontId="30" type="noConversion"/>
  </si>
  <si>
    <t>账面价值</t>
    <phoneticPr fontId="30" type="noConversion"/>
  </si>
  <si>
    <t>资产编号</t>
  </si>
  <si>
    <t>井巷工程名称（全称）</t>
  </si>
  <si>
    <t>岩石硬度系数</t>
  </si>
  <si>
    <t>煤岩类别</t>
  </si>
  <si>
    <t>支护方式</t>
  </si>
  <si>
    <t>净直径（m）</t>
  </si>
  <si>
    <t>净周长（m）</t>
  </si>
  <si>
    <t>轨距㎜</t>
  </si>
  <si>
    <t>轨枕</t>
  </si>
  <si>
    <t>网片(张数/m)</t>
  </si>
  <si>
    <t>1m*2m</t>
  </si>
  <si>
    <t>金额单位：人民币元</t>
    <phoneticPr fontId="30" type="noConversion"/>
  </si>
  <si>
    <t>库龄</t>
    <phoneticPr fontId="30" type="noConversion"/>
  </si>
  <si>
    <t>债权投资</t>
  </si>
  <si>
    <t>其他债权投资</t>
  </si>
  <si>
    <t>其他权益工具投资</t>
  </si>
  <si>
    <t>其他非流动金融资产</t>
  </si>
  <si>
    <t>使用权资产</t>
  </si>
  <si>
    <t>填表日期：2017年3月13日</t>
  </si>
  <si>
    <t>评估人员：</t>
  </si>
  <si>
    <t>3-9-5-1</t>
    <phoneticPr fontId="30" type="noConversion"/>
  </si>
  <si>
    <t>3-9-6-1</t>
    <phoneticPr fontId="30" type="noConversion"/>
  </si>
  <si>
    <t>产成品（开发产品）</t>
    <phoneticPr fontId="30" type="noConversion"/>
  </si>
  <si>
    <t>在产品（开发成本）</t>
    <phoneticPr fontId="30" type="noConversion"/>
  </si>
  <si>
    <t>土地面积（平方米）</t>
  </si>
  <si>
    <t>净资产（所有者权益）</t>
    <phoneticPr fontId="30" type="noConversion"/>
  </si>
  <si>
    <t xml:space="preserve">      固定资产</t>
    <phoneticPr fontId="30" type="noConversion"/>
  </si>
  <si>
    <t>资产评估结果汇总表(万元)</t>
    <phoneticPr fontId="30" type="noConversion"/>
  </si>
  <si>
    <r>
      <rPr>
        <sz val="10"/>
        <rFont val="宋体"/>
        <family val="3"/>
        <charset val="134"/>
      </rPr>
      <t>序号</t>
    </r>
    <phoneticPr fontId="30" type="noConversion"/>
  </si>
  <si>
    <t>项目</t>
    <phoneticPr fontId="30" type="noConversion"/>
  </si>
  <si>
    <t>评估价值</t>
    <phoneticPr fontId="30" type="noConversion"/>
  </si>
  <si>
    <t>其中：长期股权投资</t>
    <phoneticPr fontId="30" type="noConversion"/>
  </si>
  <si>
    <t xml:space="preserve">      无形资产</t>
  </si>
  <si>
    <t xml:space="preserve">      其他非流动资产</t>
  </si>
  <si>
    <t>资产评估结果调整表(万元)</t>
    <phoneticPr fontId="30" type="noConversion"/>
  </si>
  <si>
    <r>
      <rPr>
        <b/>
        <sz val="10"/>
        <rFont val="宋体"/>
        <family val="3"/>
        <charset val="134"/>
      </rPr>
      <t>资产总计</t>
    </r>
  </si>
  <si>
    <r>
      <rPr>
        <b/>
        <sz val="10"/>
        <rFont val="宋体"/>
        <family val="3"/>
        <charset val="134"/>
      </rPr>
      <t>负债总计</t>
    </r>
  </si>
  <si>
    <r>
      <rPr>
        <b/>
        <sz val="10"/>
        <rFont val="宋体"/>
        <family val="3"/>
        <charset val="134"/>
      </rPr>
      <t>净资产（所有者权益）</t>
    </r>
    <phoneticPr fontId="30" type="noConversion"/>
  </si>
  <si>
    <t>衍生金融资产</t>
    <phoneticPr fontId="30" type="noConversion"/>
  </si>
  <si>
    <t>应收款项融资</t>
    <phoneticPr fontId="30" type="noConversion"/>
  </si>
  <si>
    <t>合同资产</t>
    <phoneticPr fontId="30" type="noConversion"/>
  </si>
  <si>
    <t>持有待售资产</t>
    <phoneticPr fontId="30" type="noConversion"/>
  </si>
  <si>
    <t>债权投资</t>
    <phoneticPr fontId="30" type="noConversion"/>
  </si>
  <si>
    <t>其他债权投资</t>
    <phoneticPr fontId="30" type="noConversion"/>
  </si>
  <si>
    <t>其他非流动金融资产</t>
    <phoneticPr fontId="30" type="noConversion"/>
  </si>
  <si>
    <t>使用权资产</t>
    <phoneticPr fontId="30" type="noConversion"/>
  </si>
  <si>
    <t>衍生金融负债</t>
    <phoneticPr fontId="30" type="noConversion"/>
  </si>
  <si>
    <t>合同负债</t>
    <phoneticPr fontId="30" type="noConversion"/>
  </si>
  <si>
    <t>持有待售负债</t>
    <phoneticPr fontId="30" type="noConversion"/>
  </si>
  <si>
    <t>租赁负债</t>
    <phoneticPr fontId="30" type="noConversion"/>
  </si>
  <si>
    <t>预计负债</t>
    <phoneticPr fontId="30" type="noConversion"/>
  </si>
  <si>
    <t>递延收益</t>
    <phoneticPr fontId="30" type="noConversion"/>
  </si>
  <si>
    <t>备注</t>
    <phoneticPr fontId="30" type="noConversion"/>
  </si>
  <si>
    <t>3-12</t>
  </si>
  <si>
    <t>3-13</t>
  </si>
  <si>
    <t>3-6-1</t>
    <phoneticPr fontId="30" type="noConversion"/>
  </si>
  <si>
    <t>3-6-2</t>
    <phoneticPr fontId="30" type="noConversion"/>
  </si>
  <si>
    <t>应收款项融资评估汇总表</t>
    <phoneticPr fontId="30" type="noConversion"/>
  </si>
  <si>
    <t>其他应收款评估汇总表</t>
    <phoneticPr fontId="30" type="noConversion"/>
  </si>
  <si>
    <t>3-8-1</t>
    <phoneticPr fontId="30" type="noConversion"/>
  </si>
  <si>
    <t>3-8-2</t>
    <phoneticPr fontId="30" type="noConversion"/>
  </si>
  <si>
    <t>3-8-3</t>
    <phoneticPr fontId="30" type="noConversion"/>
  </si>
  <si>
    <r>
      <rPr>
        <sz val="10"/>
        <rFont val="宋体"/>
        <family val="3"/>
        <charset val="134"/>
      </rPr>
      <t>金额单位：人民币元</t>
    </r>
  </si>
  <si>
    <r>
      <rPr>
        <sz val="10"/>
        <rFont val="宋体"/>
        <family val="3"/>
        <charset val="134"/>
      </rPr>
      <t>减：减值准备</t>
    </r>
  </si>
  <si>
    <r>
      <rPr>
        <sz val="10"/>
        <rFont val="宋体"/>
        <family val="3"/>
        <charset val="134"/>
      </rPr>
      <t>增减值</t>
    </r>
  </si>
  <si>
    <r>
      <rPr>
        <sz val="10"/>
        <rFont val="宋体"/>
        <family val="3"/>
        <charset val="134"/>
      </rPr>
      <t>账面净值合计</t>
    </r>
  </si>
  <si>
    <t>其他权益工具投资</t>
    <phoneticPr fontId="30" type="noConversion"/>
  </si>
  <si>
    <r>
      <rPr>
        <sz val="18"/>
        <rFont val="黑体"/>
        <family val="3"/>
        <charset val="134"/>
      </rPr>
      <t>投资性房地产资产评估汇总表</t>
    </r>
  </si>
  <si>
    <t>账面余额合计</t>
  </si>
  <si>
    <t>审计调整</t>
    <phoneticPr fontId="30" type="noConversion"/>
  </si>
  <si>
    <r>
      <rPr>
        <sz val="18"/>
        <rFont val="黑体"/>
        <family val="3"/>
        <charset val="134"/>
      </rPr>
      <t>其他应付款评估汇总表</t>
    </r>
  </si>
  <si>
    <t>其他应付款合计</t>
  </si>
  <si>
    <t>预付账款</t>
    <phoneticPr fontId="30" type="noConversion"/>
  </si>
  <si>
    <t>材料采购（在途物资）</t>
    <phoneticPr fontId="30" type="noConversion"/>
  </si>
  <si>
    <t>短期借款</t>
    <phoneticPr fontId="30" type="noConversion"/>
  </si>
  <si>
    <t>4-7-3</t>
  </si>
  <si>
    <t>在建工程-工程物资</t>
    <phoneticPr fontId="30" type="noConversion"/>
  </si>
  <si>
    <t>预收账款</t>
    <phoneticPr fontId="30" type="noConversion"/>
  </si>
  <si>
    <t>长期借款</t>
    <phoneticPr fontId="30" type="noConversion"/>
  </si>
  <si>
    <t>应付债券</t>
    <phoneticPr fontId="30" type="noConversion"/>
  </si>
  <si>
    <t>长期应付款</t>
    <phoneticPr fontId="30" type="noConversion"/>
  </si>
  <si>
    <t>递延所得税负债</t>
    <phoneticPr fontId="30" type="noConversion"/>
  </si>
  <si>
    <t>其他非流动负债</t>
    <phoneticPr fontId="30" type="noConversion"/>
  </si>
  <si>
    <t>应收利息</t>
    <phoneticPr fontId="30" type="noConversion"/>
  </si>
  <si>
    <t>应收股利</t>
    <phoneticPr fontId="30" type="noConversion"/>
  </si>
  <si>
    <t>其他应收款</t>
    <phoneticPr fontId="30" type="noConversion"/>
  </si>
  <si>
    <t>应付利息</t>
    <phoneticPr fontId="30" type="noConversion"/>
  </si>
  <si>
    <t>应付股利</t>
    <phoneticPr fontId="30" type="noConversion"/>
  </si>
  <si>
    <t>其他应付款</t>
    <phoneticPr fontId="30" type="noConversion"/>
  </si>
  <si>
    <t>4-15-1</t>
    <phoneticPr fontId="30" type="noConversion"/>
  </si>
  <si>
    <t>4-15-2</t>
  </si>
  <si>
    <t>4-15-3</t>
  </si>
  <si>
    <t>4-15</t>
  </si>
  <si>
    <t>4-15</t>
    <phoneticPr fontId="30" type="noConversion"/>
  </si>
  <si>
    <t>4-1-4</t>
  </si>
  <si>
    <t>相关税率</t>
    <phoneticPr fontId="30" type="noConversion"/>
  </si>
  <si>
    <t>基准日外汇</t>
    <phoneticPr fontId="30" type="noConversion"/>
  </si>
  <si>
    <t>汇率</t>
    <phoneticPr fontId="30" type="noConversion"/>
  </si>
  <si>
    <t>增值税率</t>
    <phoneticPr fontId="30" type="noConversion"/>
  </si>
  <si>
    <t>设备购置增值税</t>
    <phoneticPr fontId="30" type="noConversion"/>
  </si>
  <si>
    <t>美元兑人民币</t>
    <phoneticPr fontId="30" type="noConversion"/>
  </si>
  <si>
    <t>国内运杂费、设备基础费、安装调试费增值税</t>
    <phoneticPr fontId="30" type="noConversion"/>
  </si>
  <si>
    <t>保险费增值税</t>
    <phoneticPr fontId="30" type="noConversion"/>
  </si>
  <si>
    <t>关税</t>
  </si>
  <si>
    <r>
      <t>LPR</t>
    </r>
    <r>
      <rPr>
        <sz val="10"/>
        <rFont val="宋体"/>
        <family val="3"/>
        <charset val="134"/>
      </rPr>
      <t>利率</t>
    </r>
    <phoneticPr fontId="30" type="noConversion"/>
  </si>
  <si>
    <t>消费税率</t>
    <phoneticPr fontId="30" type="noConversion"/>
  </si>
  <si>
    <t>车辆购置税</t>
    <phoneticPr fontId="30" type="noConversion"/>
  </si>
  <si>
    <t>房屋建筑物参数选取</t>
    <phoneticPr fontId="30" type="noConversion"/>
  </si>
  <si>
    <t>房产类型</t>
    <phoneticPr fontId="30" type="noConversion"/>
  </si>
  <si>
    <t>工程造价修正参数体系</t>
    <phoneticPr fontId="30" type="noConversion"/>
  </si>
  <si>
    <t>寿命（生产）</t>
    <phoneticPr fontId="30" type="noConversion"/>
  </si>
  <si>
    <t>寿命（非生产）</t>
    <phoneticPr fontId="30" type="noConversion"/>
  </si>
  <si>
    <t>成本单价（下限）单位：元</t>
    <phoneticPr fontId="30" type="noConversion"/>
  </si>
  <si>
    <t>成本单价（上限）单位：元</t>
    <phoneticPr fontId="30" type="noConversion"/>
  </si>
  <si>
    <t>居住房地产</t>
    <phoneticPr fontId="117" type="noConversion"/>
  </si>
  <si>
    <t>生产层高</t>
    <phoneticPr fontId="29" type="noConversion"/>
  </si>
  <si>
    <t>造价（%）</t>
    <phoneticPr fontId="29" type="noConversion"/>
  </si>
  <si>
    <t>非生产层高</t>
    <phoneticPr fontId="29" type="noConversion"/>
  </si>
  <si>
    <t>层数</t>
    <phoneticPr fontId="29" type="noConversion"/>
  </si>
  <si>
    <t>跨度</t>
    <phoneticPr fontId="29" type="noConversion"/>
  </si>
  <si>
    <t>商业房地产_出租型</t>
    <phoneticPr fontId="117" type="noConversion"/>
  </si>
  <si>
    <t>商业房地产_运营型</t>
    <phoneticPr fontId="117" type="noConversion"/>
  </si>
  <si>
    <t>钢混</t>
    <phoneticPr fontId="30" type="noConversion"/>
  </si>
  <si>
    <t>商务办公房地产</t>
    <phoneticPr fontId="117" type="noConversion"/>
  </si>
  <si>
    <t>剪力墙</t>
    <phoneticPr fontId="30" type="noConversion"/>
  </si>
  <si>
    <t>工业房地产_标准</t>
    <phoneticPr fontId="117" type="noConversion"/>
  </si>
  <si>
    <t>框剪</t>
    <phoneticPr fontId="30" type="noConversion"/>
  </si>
  <si>
    <t>工业房地产_非标准</t>
    <phoneticPr fontId="117" type="noConversion"/>
  </si>
  <si>
    <t>框架</t>
    <phoneticPr fontId="30" type="noConversion"/>
  </si>
  <si>
    <t>旅馆房地产</t>
    <phoneticPr fontId="117" type="noConversion"/>
  </si>
  <si>
    <t>排架</t>
    <phoneticPr fontId="30" type="noConversion"/>
  </si>
  <si>
    <t>餐饮房地产</t>
    <phoneticPr fontId="117" type="noConversion"/>
  </si>
  <si>
    <t>砖混</t>
    <phoneticPr fontId="30" type="noConversion"/>
  </si>
  <si>
    <t>停车库</t>
    <phoneticPr fontId="117" type="noConversion"/>
  </si>
  <si>
    <t>混合</t>
    <phoneticPr fontId="30" type="noConversion"/>
  </si>
  <si>
    <t>砖木</t>
    <phoneticPr fontId="30" type="noConversion"/>
  </si>
  <si>
    <t>简易</t>
    <phoneticPr fontId="30" type="noConversion"/>
  </si>
  <si>
    <t>彩钢</t>
    <phoneticPr fontId="30" type="noConversion"/>
  </si>
  <si>
    <t>面积小于1000平方米的轻钢结构经济使用年限-10</t>
    <phoneticPr fontId="30" type="noConversion"/>
  </si>
  <si>
    <t>否</t>
  </si>
  <si>
    <t>操作日期</t>
  </si>
  <si>
    <t>操作时间</t>
  </si>
  <si>
    <t>操作人</t>
  </si>
  <si>
    <t>更改</t>
  </si>
  <si>
    <t>工作表</t>
  </si>
  <si>
    <t>行区域</t>
  </si>
  <si>
    <t>列区域</t>
  </si>
  <si>
    <t>新值</t>
  </si>
  <si>
    <t>旧值</t>
  </si>
  <si>
    <t>操作人账户</t>
  </si>
  <si>
    <t>查询条件</t>
  </si>
  <si>
    <t>结束行区域</t>
  </si>
  <si>
    <t>结束列区域</t>
  </si>
  <si>
    <t>【项目id】</t>
    <phoneticPr fontId="30" type="noConversion"/>
  </si>
  <si>
    <t>【机构id】</t>
    <phoneticPr fontId="30" type="noConversion"/>
  </si>
  <si>
    <t>【明细表类型】</t>
    <phoneticPr fontId="30" type="noConversion"/>
  </si>
  <si>
    <t>【激活sheet】</t>
    <phoneticPr fontId="30" type="noConversion"/>
  </si>
  <si>
    <t>【基准日】</t>
    <phoneticPr fontId="30" type="noConversion"/>
  </si>
  <si>
    <t>【房屋建筑结构分类项数】</t>
    <phoneticPr fontId="30" type="noConversion"/>
  </si>
  <si>
    <t>【房屋建筑砖混结构项数】</t>
    <phoneticPr fontId="30" type="noConversion"/>
  </si>
  <si>
    <t>【房屋建筑砖木结构项数】</t>
    <phoneticPr fontId="30" type="noConversion"/>
  </si>
  <si>
    <t>【房屋建筑抽样序号】</t>
    <phoneticPr fontId="30" type="noConversion"/>
  </si>
  <si>
    <t>其他应收款合计</t>
    <phoneticPr fontId="30" type="noConversion"/>
  </si>
  <si>
    <t>3-8</t>
    <phoneticPr fontId="30" type="noConversion"/>
  </si>
  <si>
    <t>3-6</t>
    <phoneticPr fontId="30" type="noConversion"/>
  </si>
  <si>
    <t>应收款项融资合计</t>
    <phoneticPr fontId="30" type="noConversion"/>
  </si>
  <si>
    <t>【收益法全部数据】</t>
    <phoneticPr fontId="30" type="noConversion"/>
  </si>
  <si>
    <t>【收益法隐藏空数据】</t>
    <phoneticPr fontId="30" type="noConversion"/>
  </si>
  <si>
    <t>【收益法显示相对数据】</t>
    <phoneticPr fontId="30" type="noConversion"/>
  </si>
  <si>
    <t>【收益法预测期数据】</t>
    <phoneticPr fontId="30" type="noConversion"/>
  </si>
  <si>
    <t>【收益法历史期数据】</t>
    <phoneticPr fontId="30" type="noConversion"/>
  </si>
  <si>
    <t>【折现率全部数据】</t>
    <phoneticPr fontId="30" type="noConversion"/>
  </si>
  <si>
    <t>【折现率隐藏空数据】</t>
    <phoneticPr fontId="30" type="noConversion"/>
  </si>
  <si>
    <t>【折现率预测期数据】</t>
    <phoneticPr fontId="30" type="noConversion"/>
  </si>
  <si>
    <t>【折现率历史期间数据】</t>
    <phoneticPr fontId="30" type="noConversion"/>
  </si>
  <si>
    <t>【收益法资产负债表及分析调整全部数据】</t>
    <phoneticPr fontId="30" type="noConversion"/>
  </si>
  <si>
    <t>【收益法资产负债表及分析调整隐藏空数据】</t>
    <phoneticPr fontId="30" type="noConversion"/>
  </si>
  <si>
    <t>【收益法资产负债表及分析调整审计前数据】</t>
    <phoneticPr fontId="30" type="noConversion"/>
  </si>
  <si>
    <t>【收益法资产负债表及分析调整溢余及非经营性调整】</t>
    <phoneticPr fontId="30" type="noConversion"/>
  </si>
  <si>
    <t>【收益法资产负债表及分析调整审计后数据】</t>
    <phoneticPr fontId="30" type="noConversion"/>
  </si>
  <si>
    <t>【收益法资产负债表及分析调整调整后数据】</t>
    <phoneticPr fontId="30" type="noConversion"/>
  </si>
  <si>
    <t>【收益法现金流量表及分析调整全部数据】</t>
    <phoneticPr fontId="30" type="noConversion"/>
  </si>
  <si>
    <t>【收益法现金流量表及分析调整隐藏空数据】</t>
    <phoneticPr fontId="30" type="noConversion"/>
  </si>
  <si>
    <t>【收益法现金流量表及分析调整审计前数据】</t>
    <phoneticPr fontId="30" type="noConversion"/>
  </si>
  <si>
    <t>【收益法现金流量表及分析调整非经营性调整】</t>
    <phoneticPr fontId="30" type="noConversion"/>
  </si>
  <si>
    <t>【收益法现金流量表及分析调整审计后数据】</t>
    <phoneticPr fontId="30" type="noConversion"/>
  </si>
  <si>
    <t>【收益法现金流量表及分析调整调整后数据】</t>
    <phoneticPr fontId="30" type="noConversion"/>
  </si>
  <si>
    <t>【收益法非经营性或溢余资产负债评估明细全部数据】</t>
    <phoneticPr fontId="30" type="noConversion"/>
  </si>
  <si>
    <t>【收益法非经营性或溢余资产负债评估明细隐藏空数据】</t>
    <phoneticPr fontId="30" type="noConversion"/>
  </si>
  <si>
    <t>2021-05-01</t>
  </si>
  <si>
    <t>10:3</t>
  </si>
  <si>
    <t>白杨昊男</t>
  </si>
  <si>
    <t>18810788242</t>
  </si>
  <si>
    <t>分类汇总____</t>
  </si>
  <si>
    <t>序号</t>
    <phoneticPr fontId="30" type="noConversion"/>
  </si>
  <si>
    <t>金额</t>
    <phoneticPr fontId="30" type="noConversion"/>
  </si>
  <si>
    <t>合            计</t>
    <phoneticPr fontId="30" type="noConversion"/>
  </si>
  <si>
    <t>【收益法预测表类型】</t>
    <phoneticPr fontId="30" type="noConversion"/>
  </si>
  <si>
    <t>【收益法预测会计准则】</t>
    <phoneticPr fontId="30" type="noConversion"/>
  </si>
  <si>
    <t>【收益法预测报表口径】</t>
    <phoneticPr fontId="30" type="noConversion"/>
  </si>
  <si>
    <t>【收益法预测现金流口径】</t>
    <phoneticPr fontId="30" type="noConversion"/>
  </si>
  <si>
    <t>【收益法预测折现方式】</t>
    <phoneticPr fontId="30" type="noConversion"/>
  </si>
  <si>
    <t>【收益法预测年类型】</t>
    <phoneticPr fontId="30" type="noConversion"/>
  </si>
  <si>
    <t>【收益法预测是否点击利润表】</t>
    <phoneticPr fontId="30" type="noConversion"/>
  </si>
  <si>
    <t>【收益法预测记账本位币】</t>
    <phoneticPr fontId="30" type="noConversion"/>
  </si>
  <si>
    <t>【收益法预测审计口径是否显示】</t>
    <phoneticPr fontId="30" type="noConversion"/>
  </si>
  <si>
    <t>【收益法预测审计调整是否显示】</t>
    <phoneticPr fontId="30" type="noConversion"/>
  </si>
  <si>
    <t>【收益法预测审后口径是否显示】</t>
    <phoneticPr fontId="30" type="noConversion"/>
  </si>
  <si>
    <t>【收益法预测非经营性调整是否显示】</t>
    <phoneticPr fontId="30" type="noConversion"/>
  </si>
  <si>
    <t>【收益法预测调整后口径是否显示】</t>
    <phoneticPr fontId="30" type="noConversion"/>
  </si>
  <si>
    <t>【收益法预测评估基准模块是否显示】</t>
    <phoneticPr fontId="30" type="noConversion"/>
  </si>
  <si>
    <t>评估风险损失测算结果表</t>
  </si>
  <si>
    <t>应收款项账面余额</t>
  </si>
  <si>
    <t>评估风险损失</t>
  </si>
  <si>
    <t>企业（审计）计提标准</t>
  </si>
  <si>
    <t>行业计提标准</t>
  </si>
  <si>
    <t>企业历史期实际损失率</t>
  </si>
  <si>
    <t>账龄认定合计</t>
  </si>
  <si>
    <t>个别认定</t>
  </si>
  <si>
    <t>关联方</t>
  </si>
  <si>
    <r>
      <rPr>
        <sz val="12"/>
        <rFont val="Times New Roman"/>
        <family val="1"/>
      </rPr>
      <t>CZ</t>
    </r>
    <r>
      <rPr>
        <sz val="12"/>
        <rFont val="Times New Roman"/>
        <family val="1"/>
      </rPr>
      <t>4-5</t>
    </r>
  </si>
  <si>
    <r>
      <rPr>
        <sz val="10"/>
        <color rgb="FF000000"/>
        <rFont val="宋体"/>
        <family val="3"/>
        <charset val="134"/>
      </rPr>
      <t>应收款项账龄</t>
    </r>
  </si>
  <si>
    <r>
      <rPr>
        <sz val="10"/>
        <rFont val="宋体"/>
        <family val="3"/>
        <charset val="134"/>
      </rPr>
      <t>评估风险损失额</t>
    </r>
    <r>
      <rPr>
        <sz val="10"/>
        <color rgb="FF000000"/>
        <rFont val="Times New Roman"/>
        <family val="1"/>
      </rPr>
      <t>(</t>
    </r>
    <r>
      <rPr>
        <sz val="10"/>
        <color rgb="FF000000"/>
        <rFont val="宋体"/>
        <family val="3"/>
        <charset val="134"/>
      </rPr>
      <t>元</t>
    </r>
    <r>
      <rPr>
        <sz val="10"/>
        <color rgb="FF000000"/>
        <rFont val="Times New Roman"/>
        <family val="1"/>
      </rPr>
      <t>)</t>
    </r>
  </si>
  <si>
    <r>
      <rPr>
        <sz val="10"/>
        <color rgb="FF000000"/>
        <rFont val="宋体"/>
        <family val="3"/>
        <charset val="134"/>
      </rPr>
      <t>备注</t>
    </r>
  </si>
  <si>
    <r>
      <rPr>
        <sz val="10"/>
        <rFont val="宋体"/>
        <family val="3"/>
        <charset val="134"/>
      </rPr>
      <t>评估风险损失率</t>
    </r>
  </si>
  <si>
    <t>车辆类型与用途</t>
    <phoneticPr fontId="30" type="noConversion"/>
  </si>
  <si>
    <t>使用年限（年）</t>
    <phoneticPr fontId="30" type="noConversion"/>
  </si>
  <si>
    <t>行驶里程（公里）</t>
    <phoneticPr fontId="30" type="noConversion"/>
  </si>
  <si>
    <t>其他</t>
    <phoneticPr fontId="30" type="noConversion"/>
  </si>
  <si>
    <t>增值率%</t>
    <phoneticPr fontId="30" type="noConversion"/>
  </si>
  <si>
    <t>【是否收益法大通表】</t>
    <phoneticPr fontId="30" type="noConversion"/>
  </si>
  <si>
    <t>【市场法计算表导航位置】</t>
    <phoneticPr fontId="30" type="noConversion"/>
  </si>
  <si>
    <t>【项目编号】</t>
    <phoneticPr fontId="30" type="noConversion"/>
  </si>
  <si>
    <t>【项目名称】</t>
    <phoneticPr fontId="30" type="noConversion"/>
  </si>
  <si>
    <t>【机构名称】</t>
    <phoneticPr fontId="30" type="noConversion"/>
  </si>
  <si>
    <t>【手机号】</t>
    <phoneticPr fontId="30" type="noConversion"/>
  </si>
  <si>
    <t>【姓名】</t>
    <phoneticPr fontId="30" type="noConversion"/>
  </si>
  <si>
    <t>盘点金额标准:</t>
    <phoneticPr fontId="30" type="noConversion"/>
  </si>
  <si>
    <t>存货抽查汇总表</t>
    <phoneticPr fontId="30" type="noConversion"/>
  </si>
  <si>
    <t>编制人及日期：</t>
  </si>
  <si>
    <t>复核人及日期：</t>
  </si>
  <si>
    <t>索引号</t>
  </si>
  <si>
    <t>科（项）目             名称或类别</t>
    <phoneticPr fontId="30" type="noConversion"/>
  </si>
  <si>
    <t>申报总数量</t>
    <phoneticPr fontId="30" type="noConversion"/>
  </si>
  <si>
    <t>申报总金额</t>
  </si>
  <si>
    <t>所占存货金额比例</t>
    <phoneticPr fontId="30" type="noConversion"/>
  </si>
  <si>
    <t>预选抽查比例</t>
    <phoneticPr fontId="30" type="noConversion"/>
  </si>
  <si>
    <t>抽查统计</t>
  </si>
  <si>
    <t>抽查比例</t>
    <phoneticPr fontId="30" type="noConversion"/>
  </si>
  <si>
    <t>抽查结果（金额）</t>
  </si>
  <si>
    <t>替代程序数量</t>
    <phoneticPr fontId="30" type="noConversion"/>
  </si>
  <si>
    <t>数量</t>
    <phoneticPr fontId="30" type="noConversion"/>
  </si>
  <si>
    <t>盘盈</t>
  </si>
  <si>
    <t>盘亏</t>
  </si>
  <si>
    <t>盈亏相抵</t>
  </si>
  <si>
    <t>占申报总金额比例</t>
  </si>
  <si>
    <t>存货编码</t>
    <phoneticPr fontId="30" type="noConversion"/>
  </si>
  <si>
    <t>名称</t>
    <phoneticPr fontId="30" type="noConversion"/>
  </si>
  <si>
    <t>规格型号</t>
    <phoneticPr fontId="30" type="noConversion"/>
  </si>
  <si>
    <t>减值损失</t>
    <phoneticPr fontId="30" type="noConversion"/>
  </si>
  <si>
    <t>账面值</t>
    <phoneticPr fontId="30" type="noConversion"/>
  </si>
  <si>
    <t>【原材料基准列】</t>
    <phoneticPr fontId="30" type="noConversion"/>
  </si>
  <si>
    <t>【在库周转材料基准列】</t>
    <phoneticPr fontId="30" type="noConversion"/>
  </si>
  <si>
    <r>
      <rPr>
        <sz val="10"/>
        <rFont val="宋体"/>
        <family val="3"/>
        <charset val="134"/>
      </rPr>
      <t>本页小计</t>
    </r>
  </si>
  <si>
    <r>
      <rPr>
        <sz val="10"/>
        <rFont val="宋体"/>
        <family val="3"/>
        <charset val="134"/>
      </rPr>
      <t>合计</t>
    </r>
  </si>
  <si>
    <t>【市场法显示sheet】</t>
    <phoneticPr fontId="30" type="noConversion"/>
  </si>
  <si>
    <t>评估费率选取</t>
    <phoneticPr fontId="30" type="noConversion"/>
  </si>
  <si>
    <t>税金及附加费率</t>
    <phoneticPr fontId="30" type="noConversion"/>
  </si>
  <si>
    <t>销售费用率</t>
    <phoneticPr fontId="117" type="noConversion"/>
  </si>
  <si>
    <t>营业利润率</t>
  </si>
  <si>
    <t>行业平均数</t>
  </si>
  <si>
    <t>评估参数</t>
    <phoneticPr fontId="30" type="noConversion"/>
  </si>
  <si>
    <t>营业利润率</t>
    <phoneticPr fontId="30" type="noConversion"/>
  </si>
  <si>
    <t>所得税率</t>
  </si>
  <si>
    <t>企业实际费率参数</t>
    <phoneticPr fontId="30" type="noConversion"/>
  </si>
  <si>
    <t>评估费率参数选取</t>
    <phoneticPr fontId="30" type="noConversion"/>
  </si>
  <si>
    <t>财务数据</t>
    <phoneticPr fontId="30" type="noConversion"/>
  </si>
  <si>
    <t xml:space="preserve"> 计算公式</t>
    <phoneticPr fontId="30" type="noConversion"/>
  </si>
  <si>
    <t>营业收入</t>
    <phoneticPr fontId="117" type="noConversion"/>
  </si>
  <si>
    <t>a</t>
    <phoneticPr fontId="117" type="noConversion"/>
  </si>
  <si>
    <t>营业成本</t>
    <phoneticPr fontId="117" type="noConversion"/>
  </si>
  <si>
    <t>b</t>
    <phoneticPr fontId="117" type="noConversion"/>
  </si>
  <si>
    <t>税金及附加</t>
  </si>
  <si>
    <t>c</t>
    <phoneticPr fontId="117" type="noConversion"/>
  </si>
  <si>
    <t>销售费用</t>
    <phoneticPr fontId="117" type="noConversion"/>
  </si>
  <si>
    <t>d</t>
    <phoneticPr fontId="117" type="noConversion"/>
  </si>
  <si>
    <t>e</t>
    <phoneticPr fontId="117" type="noConversion"/>
  </si>
  <si>
    <t>f</t>
    <phoneticPr fontId="117" type="noConversion"/>
  </si>
  <si>
    <t>g</t>
    <phoneticPr fontId="117" type="noConversion"/>
  </si>
  <si>
    <t>加：其他收益</t>
  </si>
  <si>
    <t>投资收益（损失以“-”列示）</t>
  </si>
  <si>
    <t>公允价值变动净收益（损失以“-”列示）</t>
  </si>
  <si>
    <t>资产处置收益（损失以“-”列示）</t>
  </si>
  <si>
    <t>二、营业利润（亏损以“-”列示）</t>
  </si>
  <si>
    <t>h=a-b-c-d-e-f-g</t>
    <phoneticPr fontId="117" type="noConversion"/>
  </si>
  <si>
    <t>成本毛利率</t>
    <phoneticPr fontId="30" type="noConversion"/>
  </si>
  <si>
    <t>【产成品库存商品出入库总金额最大项数】</t>
    <phoneticPr fontId="30" type="noConversion"/>
  </si>
  <si>
    <t>【产成品库存商品金额占总金额最大项数】</t>
    <phoneticPr fontId="30" type="noConversion"/>
  </si>
  <si>
    <t>【产成品库存商品毛利率】</t>
    <phoneticPr fontId="30" type="noConversion"/>
  </si>
  <si>
    <t>【产成品库存商品周转天数】</t>
    <phoneticPr fontId="30" type="noConversion"/>
  </si>
  <si>
    <t>固定资产清理</t>
    <phoneticPr fontId="30" type="noConversion"/>
  </si>
  <si>
    <t>土地</t>
    <phoneticPr fontId="30" type="noConversion"/>
  </si>
  <si>
    <t>计量单位</t>
    <phoneticPr fontId="30" type="noConversion"/>
  </si>
  <si>
    <t>实际抽查数量</t>
    <phoneticPr fontId="30" type="noConversion"/>
  </si>
  <si>
    <t>【委托加工物资基准列】</t>
    <phoneticPr fontId="30" type="noConversion"/>
  </si>
  <si>
    <t>【在用周转材料基准列】</t>
    <phoneticPr fontId="30" type="noConversion"/>
  </si>
  <si>
    <t>剔除非经营损益的营业利润</t>
    <phoneticPr fontId="30" type="noConversion"/>
  </si>
  <si>
    <t>上两年均值</t>
    <phoneticPr fontId="30" type="noConversion"/>
  </si>
  <si>
    <t>上三年均值</t>
    <phoneticPr fontId="30" type="noConversion"/>
  </si>
  <si>
    <t>原始报表</t>
    <phoneticPr fontId="30" type="noConversion"/>
  </si>
  <si>
    <t>调整报表</t>
    <phoneticPr fontId="30" type="noConversion"/>
  </si>
  <si>
    <t>调整后报表</t>
    <phoneticPr fontId="30" type="noConversion"/>
  </si>
  <si>
    <t>销售费用率</t>
    <phoneticPr fontId="30" type="noConversion"/>
  </si>
  <si>
    <t>【收益法导航勾选】</t>
    <phoneticPr fontId="30" type="noConversion"/>
  </si>
  <si>
    <t>其中：应收款项</t>
    <phoneticPr fontId="30" type="noConversion"/>
  </si>
  <si>
    <t xml:space="preserve"> 存放地点</t>
    <phoneticPr fontId="30" type="noConversion"/>
  </si>
  <si>
    <r>
      <t xml:space="preserve"> </t>
    </r>
    <r>
      <rPr>
        <sz val="10"/>
        <rFont val="宋体"/>
        <family val="1"/>
        <charset val="134"/>
      </rPr>
      <t>账面余额</t>
    </r>
    <phoneticPr fontId="30" type="noConversion"/>
  </si>
  <si>
    <t>余额</t>
    <phoneticPr fontId="30" type="noConversion"/>
  </si>
  <si>
    <t xml:space="preserve"> 跌价准备</t>
    <phoneticPr fontId="30" type="noConversion"/>
  </si>
  <si>
    <t>跌价准备</t>
    <phoneticPr fontId="30" type="noConversion"/>
  </si>
  <si>
    <t>成本法</t>
    <phoneticPr fontId="30" type="noConversion"/>
  </si>
  <si>
    <r>
      <rPr>
        <sz val="10"/>
        <color rgb="FF000000"/>
        <rFont val="宋体"/>
        <family val="1"/>
        <charset val="134"/>
      </rPr>
      <t>衍生金融资产</t>
    </r>
    <phoneticPr fontId="30" type="noConversion"/>
  </si>
  <si>
    <r>
      <rPr>
        <sz val="10"/>
        <color rgb="FF000000"/>
        <rFont val="宋体"/>
        <family val="1"/>
        <charset val="134"/>
      </rPr>
      <t>应收款项融资</t>
    </r>
    <phoneticPr fontId="30" type="noConversion"/>
  </si>
  <si>
    <r>
      <rPr>
        <sz val="10"/>
        <color rgb="FF000000"/>
        <rFont val="宋体"/>
        <family val="3"/>
        <charset val="134"/>
      </rPr>
      <t>合同资产</t>
    </r>
    <phoneticPr fontId="30" type="noConversion"/>
  </si>
  <si>
    <r>
      <rPr>
        <sz val="10"/>
        <color rgb="FF000000"/>
        <rFont val="宋体"/>
        <family val="3"/>
        <charset val="134"/>
      </rPr>
      <t>持有待售资产</t>
    </r>
    <phoneticPr fontId="30" type="noConversion"/>
  </si>
  <si>
    <t>【总项数】</t>
    <phoneticPr fontId="30" type="noConversion"/>
  </si>
  <si>
    <t>【总金额】</t>
    <phoneticPr fontId="30" type="noConversion"/>
  </si>
  <si>
    <t>【账龄】</t>
    <phoneticPr fontId="30" type="noConversion"/>
  </si>
  <si>
    <t>【账龄金额】</t>
    <phoneticPr fontId="30" type="noConversion"/>
  </si>
  <si>
    <t>【是否已初始化】</t>
    <phoneticPr fontId="30" type="noConversion"/>
  </si>
  <si>
    <t>【行业级别】</t>
    <phoneticPr fontId="30" type="noConversion"/>
  </si>
  <si>
    <t>【其他总项数】</t>
    <phoneticPr fontId="30" type="noConversion"/>
  </si>
  <si>
    <t>【其他总金额】</t>
    <phoneticPr fontId="30" type="noConversion"/>
  </si>
  <si>
    <t>【其他账龄】</t>
    <phoneticPr fontId="30" type="noConversion"/>
  </si>
  <si>
    <t>【其他账龄金额】</t>
    <phoneticPr fontId="30" type="noConversion"/>
  </si>
  <si>
    <t>【启用记录操作历史】</t>
    <phoneticPr fontId="30" type="noConversion"/>
  </si>
  <si>
    <t>【是否开启实时校验】</t>
    <phoneticPr fontId="30" type="noConversion"/>
  </si>
  <si>
    <t>【A类设备机器设备总体金额】</t>
    <phoneticPr fontId="30" type="noConversion"/>
  </si>
  <si>
    <t>【B类设备机器设备总体金额】</t>
    <phoneticPr fontId="30" type="noConversion"/>
  </si>
  <si>
    <t>【C类设备机器设备总体金额】</t>
    <phoneticPr fontId="30" type="noConversion"/>
  </si>
  <si>
    <t>【整体抽盘比例】</t>
    <phoneticPr fontId="30" type="noConversion"/>
  </si>
  <si>
    <t>【整体勘察数量】</t>
    <phoneticPr fontId="30" type="noConversion"/>
  </si>
  <si>
    <t>【B类设备中不同设备选取勘察项占全部B类设备总金额】</t>
    <phoneticPr fontId="30" type="noConversion"/>
  </si>
  <si>
    <t>【C类设备中不同设备选取勘察项占全部C类设备总金额】</t>
    <phoneticPr fontId="30" type="noConversion"/>
  </si>
  <si>
    <t>【电子设备整体抽盘比例】</t>
    <phoneticPr fontId="30" type="noConversion"/>
  </si>
  <si>
    <t>【电子设备整体勘察数量】</t>
    <phoneticPr fontId="30" type="noConversion"/>
  </si>
  <si>
    <t>【电子设备勘察数量占全部电子设备总金额】</t>
    <phoneticPr fontId="30" type="noConversion"/>
  </si>
  <si>
    <t>【车辆整体抽盘比例】</t>
    <phoneticPr fontId="30" type="noConversion"/>
  </si>
  <si>
    <t>【车辆整体勘察数量不少于】</t>
    <phoneticPr fontId="30" type="noConversion"/>
  </si>
  <si>
    <t>【车辆勘察项占全部车辆总金额】</t>
    <phoneticPr fontId="30" type="noConversion"/>
  </si>
  <si>
    <t>【原材料出入库总金额最大项数】</t>
    <phoneticPr fontId="30" type="noConversion"/>
  </si>
  <si>
    <t>【原材料金额占总金额最大项数】</t>
    <phoneticPr fontId="30" type="noConversion"/>
  </si>
  <si>
    <t>【在库周转材料出入库总金额最大项数】</t>
    <phoneticPr fontId="30" type="noConversion"/>
  </si>
  <si>
    <t>【在库周转材料金额占总金额最大项数】</t>
    <phoneticPr fontId="30" type="noConversion"/>
  </si>
  <si>
    <t>【原材料是否导入电算化实务账】</t>
    <phoneticPr fontId="30" type="noConversion"/>
  </si>
  <si>
    <t>【在库周转材料是否导入电算化实务账】</t>
    <phoneticPr fontId="30" type="noConversion"/>
  </si>
  <si>
    <t>【原材料差异率】</t>
    <phoneticPr fontId="30" type="noConversion"/>
  </si>
  <si>
    <t>【在库周转材料差异率】</t>
    <phoneticPr fontId="30" type="noConversion"/>
  </si>
  <si>
    <t>【发出商品R值】</t>
    <phoneticPr fontId="30" type="noConversion"/>
  </si>
  <si>
    <t>【原材料基准日明细账与实物账数量差异浮动】</t>
    <phoneticPr fontId="30" type="noConversion"/>
  </si>
  <si>
    <t>【在库周转材料基准日明细账与实物账数量差异浮动】</t>
    <phoneticPr fontId="30" type="noConversion"/>
  </si>
  <si>
    <t>【产成品库存商品基准日明细账与实物账数量差异浮动】</t>
    <phoneticPr fontId="30" type="noConversion"/>
  </si>
  <si>
    <t>【材料采购在途物资出入库总金额最大项数】</t>
    <phoneticPr fontId="30" type="noConversion"/>
  </si>
  <si>
    <t>【材料采购在途物资金额占总金额最大项数】</t>
    <phoneticPr fontId="30" type="noConversion"/>
  </si>
  <si>
    <t>【委托加工物资出入库总金额最大项数】</t>
    <phoneticPr fontId="30" type="noConversion"/>
  </si>
  <si>
    <t>【委托加工物资金额占总金额最大项数】</t>
    <phoneticPr fontId="30" type="noConversion"/>
  </si>
  <si>
    <t>【在用周转材料出入库总金额最大项数】</t>
    <phoneticPr fontId="30" type="noConversion"/>
  </si>
  <si>
    <t>【在用周转材料金额占总金额最大项数】</t>
    <phoneticPr fontId="30" type="noConversion"/>
  </si>
  <si>
    <t>【原材料是否执行穿行测试计划】</t>
    <phoneticPr fontId="30" type="noConversion"/>
  </si>
  <si>
    <t>【在库周转材料是否执行穿行测试计划】</t>
    <phoneticPr fontId="30" type="noConversion"/>
  </si>
  <si>
    <t>【产成品库存商品是否执行穿行测试计划】</t>
    <phoneticPr fontId="30" type="noConversion"/>
  </si>
  <si>
    <t>【材料采购在途物资是否执行穿行测试计划】</t>
    <phoneticPr fontId="30" type="noConversion"/>
  </si>
  <si>
    <t>【委托加工物资是否执行穿行测试计划】</t>
    <phoneticPr fontId="30" type="noConversion"/>
  </si>
  <si>
    <t>【在用周转材料是否执行穿行测试计划】</t>
    <phoneticPr fontId="30" type="noConversion"/>
  </si>
  <si>
    <t>【模板分类】</t>
    <phoneticPr fontId="30" type="noConversion"/>
  </si>
  <si>
    <t>【docId】</t>
    <phoneticPr fontId="30" type="noConversion"/>
  </si>
  <si>
    <t>【docUrl】</t>
    <phoneticPr fontId="30" type="noConversion"/>
  </si>
  <si>
    <t>【mainProjectId】</t>
    <phoneticPr fontId="30" type="noConversion"/>
  </si>
  <si>
    <t>专项应付款</t>
    <phoneticPr fontId="30" type="noConversion"/>
  </si>
  <si>
    <t>【应付账款总项数】</t>
    <phoneticPr fontId="30" type="noConversion"/>
  </si>
  <si>
    <t>【应付账款总金额】</t>
    <phoneticPr fontId="30" type="noConversion"/>
  </si>
  <si>
    <t>【其他应付款总项数】</t>
    <phoneticPr fontId="30" type="noConversion"/>
  </si>
  <si>
    <t>【其他应付款总金额】</t>
    <phoneticPr fontId="30" type="noConversion"/>
  </si>
  <si>
    <t>【预收账款总项数】</t>
    <phoneticPr fontId="30" type="noConversion"/>
  </si>
  <si>
    <t>【预收账款总金额】</t>
    <phoneticPr fontId="30" type="noConversion"/>
  </si>
  <si>
    <t>【短期借款总项数】</t>
    <phoneticPr fontId="30" type="noConversion"/>
  </si>
  <si>
    <t>【短期借款总金额】</t>
    <phoneticPr fontId="30" type="noConversion"/>
  </si>
  <si>
    <t>【长期借款总项数】</t>
    <phoneticPr fontId="30" type="noConversion"/>
  </si>
  <si>
    <t>【长期借款总金额】</t>
    <phoneticPr fontId="30" type="noConversion"/>
  </si>
  <si>
    <t>【长期应付款总项数】</t>
    <phoneticPr fontId="30" type="noConversion"/>
  </si>
  <si>
    <t>【长期应付款总金额】</t>
    <phoneticPr fontId="30" type="noConversion"/>
  </si>
  <si>
    <t>【长期应收款总项数】</t>
    <phoneticPr fontId="30" type="noConversion"/>
  </si>
  <si>
    <t>【长期应收款总金额】</t>
    <phoneticPr fontId="30" type="noConversion"/>
  </si>
  <si>
    <t>【应付票据总项数】</t>
    <phoneticPr fontId="30" type="noConversion"/>
  </si>
  <si>
    <t>【应付票据总金额】</t>
    <phoneticPr fontId="30" type="noConversion"/>
  </si>
  <si>
    <t>【应付债券总项数】</t>
    <phoneticPr fontId="30" type="noConversion"/>
  </si>
  <si>
    <t>【应付债券总金额】</t>
    <phoneticPr fontId="30" type="noConversion"/>
  </si>
  <si>
    <t>【其他非流动资产总项数】</t>
    <phoneticPr fontId="30" type="noConversion"/>
  </si>
  <si>
    <t>【其他非流动资产总金额】</t>
    <phoneticPr fontId="30" type="noConversion"/>
  </si>
  <si>
    <t>【职工薪酬总项数】</t>
    <phoneticPr fontId="30" type="noConversion"/>
  </si>
  <si>
    <t>【职工薪酬总金额】</t>
    <phoneticPr fontId="30" type="noConversion"/>
  </si>
  <si>
    <t>【递延所得税资产总项数】</t>
    <phoneticPr fontId="30" type="noConversion"/>
  </si>
  <si>
    <t>【递延所得税资产总金额】</t>
    <phoneticPr fontId="30" type="noConversion"/>
  </si>
  <si>
    <t>【递延所得税负债总项数】</t>
    <phoneticPr fontId="30" type="noConversion"/>
  </si>
  <si>
    <t>【递延所得税负债总金额】</t>
    <phoneticPr fontId="30" type="noConversion"/>
  </si>
  <si>
    <t>【一年到期非流动负债总项数】</t>
    <phoneticPr fontId="30" type="noConversion"/>
  </si>
  <si>
    <t>【一年到期非流动负债总金额】</t>
    <phoneticPr fontId="30" type="noConversion"/>
  </si>
  <si>
    <t>【预计负债总项数】</t>
    <phoneticPr fontId="30" type="noConversion"/>
  </si>
  <si>
    <t>【预计负债总金额】</t>
    <phoneticPr fontId="30" type="noConversion"/>
  </si>
  <si>
    <t>【其他流动资产总项数】</t>
    <phoneticPr fontId="30" type="noConversion"/>
  </si>
  <si>
    <t>【其他流动资产总金额】</t>
    <phoneticPr fontId="30" type="noConversion"/>
  </si>
  <si>
    <t>【一年到期非流动资产总项数】</t>
    <phoneticPr fontId="30" type="noConversion"/>
  </si>
  <si>
    <t>【一年到期非流动资产总金额】</t>
    <phoneticPr fontId="30" type="noConversion"/>
  </si>
  <si>
    <t>【其他流动负债总项数】</t>
    <phoneticPr fontId="30" type="noConversion"/>
  </si>
  <si>
    <t>【其他流动负债总金额】</t>
    <phoneticPr fontId="30" type="noConversion"/>
  </si>
  <si>
    <t>【其他非流动负债总项数】</t>
    <phoneticPr fontId="30" type="noConversion"/>
  </si>
  <si>
    <t>【其他非流动负债总金额】</t>
    <phoneticPr fontId="30" type="noConversion"/>
  </si>
  <si>
    <t>【应付股利总项数】</t>
    <phoneticPr fontId="30" type="noConversion"/>
  </si>
  <si>
    <t>【应付股利总金额】</t>
    <phoneticPr fontId="30" type="noConversion"/>
  </si>
  <si>
    <t>【应付利息总项数】</t>
    <phoneticPr fontId="30" type="noConversion"/>
  </si>
  <si>
    <t>【应付利息总金额】</t>
    <phoneticPr fontId="30" type="noConversion"/>
  </si>
  <si>
    <t>【应交税费总项数】</t>
    <phoneticPr fontId="30" type="noConversion"/>
  </si>
  <si>
    <t>【应交税费总金额】</t>
    <phoneticPr fontId="30" type="noConversion"/>
  </si>
  <si>
    <t>【长期待摊费用总项数】</t>
    <phoneticPr fontId="30" type="noConversion"/>
  </si>
  <si>
    <t>【长期待摊费用总金额】</t>
    <phoneticPr fontId="30" type="noConversion"/>
  </si>
  <si>
    <t>【专项应付款总项数】</t>
    <phoneticPr fontId="30" type="noConversion"/>
  </si>
  <si>
    <t>【专项应付款总金额】</t>
    <phoneticPr fontId="30" type="noConversion"/>
  </si>
  <si>
    <t>【预付账款总项数】</t>
    <phoneticPr fontId="30" type="noConversion"/>
  </si>
  <si>
    <t>【预付账款总金额】</t>
    <phoneticPr fontId="30" type="noConversion"/>
  </si>
  <si>
    <t>【预付账款账龄】</t>
    <phoneticPr fontId="30" type="noConversion"/>
  </si>
  <si>
    <t>【预付账款账龄金额】</t>
    <phoneticPr fontId="30" type="noConversion"/>
  </si>
  <si>
    <t>【是否工作台打开】</t>
    <phoneticPr fontId="30" type="noConversion"/>
  </si>
  <si>
    <t>【工作台导入申报次数】</t>
    <phoneticPr fontId="30" type="noConversion"/>
  </si>
  <si>
    <t>【docType】</t>
    <phoneticPr fontId="30" type="noConversion"/>
  </si>
  <si>
    <t>【parentId】</t>
    <phoneticPr fontId="30" type="noConversion"/>
  </si>
  <si>
    <t>【draftType】</t>
    <phoneticPr fontId="30" type="noConversion"/>
  </si>
  <si>
    <t>表内链接</t>
    <phoneticPr fontId="30" type="noConversion"/>
  </si>
  <si>
    <t>流动资产合计</t>
    <phoneticPr fontId="30" type="noConversion"/>
  </si>
  <si>
    <t>非流动资产合计</t>
    <phoneticPr fontId="30" type="noConversion"/>
  </si>
  <si>
    <t>资产总计</t>
    <phoneticPr fontId="30" type="noConversion"/>
  </si>
  <si>
    <t>流动负债合计</t>
    <phoneticPr fontId="30" type="noConversion"/>
  </si>
  <si>
    <t>非流动负债合计</t>
    <phoneticPr fontId="30" type="noConversion"/>
  </si>
  <si>
    <t>负债总计</t>
    <phoneticPr fontId="30" type="noConversion"/>
  </si>
  <si>
    <t>成立日期</t>
  </si>
  <si>
    <t>所属申万行业分类</t>
  </si>
  <si>
    <t>总资产</t>
  </si>
  <si>
    <t>总负债</t>
  </si>
  <si>
    <t>归母净资产</t>
  </si>
  <si>
    <t>利润总额</t>
  </si>
  <si>
    <t>归母净利润</t>
  </si>
  <si>
    <t>定价方法</t>
  </si>
  <si>
    <t>长期股权投资评估结果一览表</t>
    <phoneticPr fontId="30" type="noConversion"/>
  </si>
  <si>
    <t>被投资单位名称</t>
    <phoneticPr fontId="30" type="noConversion"/>
  </si>
  <si>
    <t>持股比例</t>
    <phoneticPr fontId="30" type="noConversion"/>
  </si>
  <si>
    <t>长期股权投资账面价值</t>
    <phoneticPr fontId="30" type="noConversion"/>
  </si>
  <si>
    <t>被投资单位净资产</t>
    <phoneticPr fontId="30" type="noConversion"/>
  </si>
  <si>
    <t>净资产估值(D)</t>
    <phoneticPr fontId="30" type="noConversion"/>
  </si>
  <si>
    <t>股权评估值</t>
    <phoneticPr fontId="30" type="noConversion"/>
  </si>
  <si>
    <t>资产基础法评估值</t>
    <phoneticPr fontId="30" type="noConversion"/>
  </si>
  <si>
    <t>收益法评估值</t>
    <phoneticPr fontId="30" type="noConversion"/>
  </si>
  <si>
    <t>市场法评估值</t>
    <phoneticPr fontId="30" type="noConversion"/>
  </si>
  <si>
    <t>其他方法评估值</t>
    <phoneticPr fontId="30" type="noConversion"/>
  </si>
  <si>
    <t>定价方法</t>
    <phoneticPr fontId="30" type="noConversion"/>
  </si>
  <si>
    <t>C</t>
    <phoneticPr fontId="30" type="noConversion"/>
  </si>
  <si>
    <t>E=D*A</t>
    <phoneticPr fontId="30" type="noConversion"/>
  </si>
  <si>
    <t>F=E-B</t>
    <phoneticPr fontId="30" type="noConversion"/>
  </si>
  <si>
    <t>G=F/B</t>
    <phoneticPr fontId="30" type="noConversion"/>
  </si>
  <si>
    <t>【资产基础法导航勾选】</t>
    <phoneticPr fontId="30" type="noConversion"/>
  </si>
  <si>
    <t>{"data":[{"sheet":"房屋建筑物","list":[{"key":"房屋状况","value":1},{"key":"成本法","value":0},{"key":"市场法","value":0},{"key":"收益法","value":0}]},{"sheet":"机器设备","list":[{"key":"报废设备","value":1},{"key":"进口设备","value":1},{"key":"国内设备","value":1}]}]}</t>
  </si>
  <si>
    <r>
      <rPr>
        <sz val="10"/>
        <rFont val="宋体"/>
        <family val="3"/>
        <charset val="134"/>
      </rPr>
      <t>融资</t>
    </r>
    <r>
      <rPr>
        <sz val="10"/>
        <rFont val="Times New Roman"/>
        <family val="1"/>
      </rPr>
      <t>-</t>
    </r>
    <r>
      <rPr>
        <sz val="10"/>
        <rFont val="宋体"/>
        <family val="1"/>
        <charset val="134"/>
      </rPr>
      <t>应收票据</t>
    </r>
    <phoneticPr fontId="30" type="noConversion"/>
  </si>
  <si>
    <r>
      <rPr>
        <sz val="10"/>
        <rFont val="宋体"/>
        <family val="3"/>
        <charset val="134"/>
      </rPr>
      <t>融资</t>
    </r>
    <r>
      <rPr>
        <sz val="10"/>
        <rFont val="Times New Roman"/>
        <family val="1"/>
      </rPr>
      <t>-</t>
    </r>
    <r>
      <rPr>
        <sz val="10"/>
        <rFont val="宋体"/>
        <family val="1"/>
        <charset val="134"/>
      </rPr>
      <t>应收账款</t>
    </r>
    <phoneticPr fontId="30" type="noConversion"/>
  </si>
  <si>
    <t>可供出售金融资产-股权投资</t>
    <phoneticPr fontId="30" type="noConversion"/>
  </si>
  <si>
    <t>单价</t>
    <phoneticPr fontId="30" type="noConversion"/>
  </si>
  <si>
    <t>投资性房地产—房屋</t>
    <phoneticPr fontId="30" type="noConversion"/>
  </si>
  <si>
    <t>投资性房地产—土地</t>
    <phoneticPr fontId="30" type="noConversion"/>
  </si>
  <si>
    <t>载货汽车</t>
    <phoneticPr fontId="117" type="noConversion"/>
  </si>
  <si>
    <t>微型载货汽车</t>
    <phoneticPr fontId="117" type="noConversion"/>
  </si>
  <si>
    <t>中、轻型载货汽车</t>
    <phoneticPr fontId="117" type="noConversion"/>
  </si>
  <si>
    <t>重型载货汽车</t>
    <phoneticPr fontId="117" type="noConversion"/>
  </si>
  <si>
    <t>危险品载货汽车</t>
    <phoneticPr fontId="117" type="noConversion"/>
  </si>
  <si>
    <t>三轮汽车、装用单缸发动机的低速货车</t>
  </si>
  <si>
    <t>装用多缸发动机的低速货车</t>
  </si>
  <si>
    <t>牵引汽车</t>
  </si>
  <si>
    <t>半挂牵引汽车</t>
    <phoneticPr fontId="117" type="noConversion"/>
  </si>
  <si>
    <t>特种牵引车</t>
    <phoneticPr fontId="117" type="noConversion"/>
  </si>
  <si>
    <t>汽车挂车</t>
    <phoneticPr fontId="117" type="noConversion"/>
  </si>
  <si>
    <t>集装箱挂车</t>
    <phoneticPr fontId="117" type="noConversion"/>
  </si>
  <si>
    <t>危险品运输挂车</t>
    <phoneticPr fontId="117" type="noConversion"/>
  </si>
  <si>
    <t>其他挂车</t>
    <phoneticPr fontId="117" type="noConversion"/>
  </si>
  <si>
    <t>全挂车</t>
    <phoneticPr fontId="117" type="noConversion"/>
  </si>
  <si>
    <t>汽车列车</t>
  </si>
  <si>
    <t>乘用车</t>
  </si>
  <si>
    <t>轿车</t>
  </si>
  <si>
    <t>营运中型客车</t>
  </si>
  <si>
    <t>非营运中型客车</t>
  </si>
  <si>
    <t>越野车</t>
  </si>
  <si>
    <t>小型客车</t>
  </si>
  <si>
    <t>营运小型客车</t>
  </si>
  <si>
    <t>非营运小型客车</t>
  </si>
  <si>
    <t>中型客车</t>
  </si>
  <si>
    <t>大型客车</t>
  </si>
  <si>
    <t>营运大型客车</t>
  </si>
  <si>
    <t>非营运大型客车</t>
  </si>
  <si>
    <t>其他乘用车</t>
  </si>
  <si>
    <t>专用车辆</t>
  </si>
  <si>
    <t>厢式专用汽车</t>
    <phoneticPr fontId="117" type="noConversion"/>
  </si>
  <si>
    <t>罐式专用汽车</t>
  </si>
  <si>
    <t>多用途货车、皮卡</t>
    <phoneticPr fontId="117" type="noConversion"/>
  </si>
  <si>
    <t>集装箱运输车</t>
    <phoneticPr fontId="117" type="noConversion"/>
  </si>
  <si>
    <t>科学考察车</t>
  </si>
  <si>
    <t>工程作业车</t>
  </si>
  <si>
    <t>雪地专用车</t>
  </si>
  <si>
    <t>校车</t>
  </si>
  <si>
    <t>消防车</t>
  </si>
  <si>
    <t>警车</t>
  </si>
  <si>
    <t>布障车</t>
  </si>
  <si>
    <t>清障车</t>
  </si>
  <si>
    <t>排爆车</t>
  </si>
  <si>
    <t>装甲防暴车</t>
  </si>
  <si>
    <t>水炮车</t>
  </si>
  <si>
    <t>攀登车</t>
  </si>
  <si>
    <t>全地形车</t>
  </si>
  <si>
    <t>通讯指挥车</t>
  </si>
  <si>
    <t>交通划线车</t>
  </si>
  <si>
    <t>防弹车</t>
  </si>
  <si>
    <t>医疗车</t>
  </si>
  <si>
    <t>通信专用车</t>
  </si>
  <si>
    <t>抢险车</t>
  </si>
  <si>
    <t>殡仪车</t>
  </si>
  <si>
    <t>运钞专用车</t>
  </si>
  <si>
    <t>机动起重车</t>
  </si>
  <si>
    <t>垃圾车</t>
  </si>
  <si>
    <t>洒水车</t>
  </si>
  <si>
    <t>街道清洗清扫车</t>
  </si>
  <si>
    <t>除冰车</t>
  </si>
  <si>
    <t>扫雪车</t>
  </si>
  <si>
    <t>冷藏车</t>
  </si>
  <si>
    <t>炊事车</t>
  </si>
  <si>
    <t>物流车</t>
  </si>
  <si>
    <t>救护车</t>
  </si>
  <si>
    <t>房车</t>
  </si>
  <si>
    <t>教练车</t>
  </si>
  <si>
    <t>警用车</t>
  </si>
  <si>
    <t>巡逻车</t>
  </si>
  <si>
    <t>巡查车</t>
  </si>
  <si>
    <t>清洗车</t>
  </si>
  <si>
    <t>吸粪车</t>
  </si>
  <si>
    <t>吸污车</t>
  </si>
  <si>
    <t>清洗吸污两用车</t>
  </si>
  <si>
    <t>洒水喷药车</t>
  </si>
  <si>
    <t>平板运输车</t>
  </si>
  <si>
    <t>油罐车</t>
  </si>
  <si>
    <t>厢式车</t>
  </si>
  <si>
    <t>仓栅车</t>
  </si>
  <si>
    <t>自卸车</t>
  </si>
  <si>
    <t>液体运输车</t>
  </si>
  <si>
    <t>运油车</t>
  </si>
  <si>
    <t>公共汽车</t>
  </si>
  <si>
    <t>有轨电车</t>
  </si>
  <si>
    <t>轨道交通车辆</t>
  </si>
  <si>
    <t>地铁客车</t>
    <phoneticPr fontId="117" type="noConversion"/>
  </si>
  <si>
    <t>城铁客车</t>
    <phoneticPr fontId="117" type="noConversion"/>
  </si>
  <si>
    <t>其他专用车辆</t>
  </si>
  <si>
    <t>摩托车</t>
  </si>
  <si>
    <t>两轮摩托车</t>
  </si>
  <si>
    <t>三轮摩托车</t>
  </si>
  <si>
    <t>其他摩托车</t>
  </si>
  <si>
    <t>电动车辆</t>
  </si>
  <si>
    <t>电动轿车</t>
  </si>
  <si>
    <t>纯电动车(MPV)</t>
  </si>
  <si>
    <t>电动观光车</t>
  </si>
  <si>
    <t>纯电动汽车</t>
  </si>
  <si>
    <t>新能源汽车</t>
  </si>
  <si>
    <t>电动搬运车</t>
  </si>
  <si>
    <t>电动扫地车</t>
  </si>
  <si>
    <t>电动两轮车</t>
  </si>
  <si>
    <t>电动三轮车</t>
  </si>
  <si>
    <t>电动多轮车</t>
  </si>
  <si>
    <t>其他电动车辆</t>
  </si>
  <si>
    <t>轮椅车</t>
  </si>
  <si>
    <t>机动轮椅车（残疾人摩托车）</t>
    <phoneticPr fontId="117" type="noConversion"/>
  </si>
  <si>
    <t>电动轮椅车（道路型）</t>
  </si>
  <si>
    <t>其他轮椅车</t>
  </si>
  <si>
    <t>非机动车辆</t>
  </si>
  <si>
    <t>人力车</t>
  </si>
  <si>
    <t>畜力车</t>
  </si>
  <si>
    <t>其他非机动车辆</t>
  </si>
  <si>
    <t>车辆附属设施及零部件</t>
  </si>
  <si>
    <t>LED广告宣传车</t>
  </si>
  <si>
    <t>CNG加气机</t>
  </si>
  <si>
    <t>LNG加气机</t>
  </si>
  <si>
    <t>其他车辆</t>
  </si>
  <si>
    <t>无</t>
  </si>
  <si>
    <t>半挂集装箱车</t>
    <phoneticPr fontId="117" type="noConversion"/>
  </si>
  <si>
    <t>半挂危险品车</t>
    <phoneticPr fontId="117" type="noConversion"/>
  </si>
  <si>
    <t>全挂牵引汽车</t>
    <phoneticPr fontId="30" type="noConversion"/>
  </si>
  <si>
    <t>其他牵引汽车</t>
    <phoneticPr fontId="30" type="noConversion"/>
  </si>
  <si>
    <t>【是否执行过核查】</t>
    <phoneticPr fontId="30" type="noConversion"/>
  </si>
  <si>
    <t>【委托加工物资差异率】</t>
    <phoneticPr fontId="30" type="noConversion"/>
  </si>
  <si>
    <t>【材料采购【在途物资】差异率】</t>
    <phoneticPr fontId="30" type="noConversion"/>
  </si>
  <si>
    <t>【衍生项目名称】</t>
    <phoneticPr fontId="30" type="noConversion"/>
  </si>
  <si>
    <t>【衍生项目id】</t>
    <phoneticPr fontId="30" type="noConversion"/>
  </si>
  <si>
    <t>【应收账款总项数】</t>
    <phoneticPr fontId="30" type="noConversion"/>
  </si>
  <si>
    <t>【应收账款总金额】</t>
    <phoneticPr fontId="30" type="noConversion"/>
  </si>
  <si>
    <t>【应收账款账龄】</t>
    <phoneticPr fontId="30" type="noConversion"/>
  </si>
  <si>
    <t>【应收账款账龄金额】</t>
    <phoneticPr fontId="30" type="noConversion"/>
  </si>
  <si>
    <t>【合同资产总项数】</t>
    <phoneticPr fontId="30" type="noConversion"/>
  </si>
  <si>
    <t>【合同资产总金额】</t>
    <phoneticPr fontId="30" type="noConversion"/>
  </si>
  <si>
    <t>全部金额</t>
    <phoneticPr fontId="30" type="noConversion"/>
  </si>
  <si>
    <t>核查统计表</t>
    <phoneticPr fontId="30" type="noConversion"/>
  </si>
  <si>
    <t>科目</t>
    <phoneticPr fontId="30" type="noConversion"/>
  </si>
  <si>
    <t>实际核查比例</t>
    <phoneticPr fontId="30" type="noConversion"/>
  </si>
  <si>
    <t>计划核查比例</t>
    <phoneticPr fontId="30" type="noConversion"/>
  </si>
  <si>
    <t>差异率</t>
    <phoneticPr fontId="30" type="noConversion"/>
  </si>
  <si>
    <t>实际核查数量</t>
    <phoneticPr fontId="30" type="noConversion"/>
  </si>
  <si>
    <t>实际核查金额</t>
    <phoneticPr fontId="30" type="noConversion"/>
  </si>
  <si>
    <t>审计前账面值</t>
    <phoneticPr fontId="30" type="noConversion"/>
  </si>
  <si>
    <t>预付账款</t>
    <phoneticPr fontId="30" type="noConversion"/>
  </si>
  <si>
    <t>其他应收款</t>
    <phoneticPr fontId="30" type="noConversion"/>
  </si>
  <si>
    <t>存货</t>
    <phoneticPr fontId="30" type="noConversion"/>
  </si>
  <si>
    <t>其他权益工具投资评估汇总表</t>
    <phoneticPr fontId="30" type="noConversion"/>
  </si>
  <si>
    <t>其他权益投资合计</t>
  </si>
  <si>
    <t>减：其他权益投资减值准备</t>
  </si>
  <si>
    <t>其他权益投资净额</t>
  </si>
  <si>
    <r>
      <t>其他权益投资</t>
    </r>
    <r>
      <rPr>
        <sz val="10"/>
        <rFont val="Times New Roman"/>
        <family val="1"/>
      </rPr>
      <t>-</t>
    </r>
    <r>
      <rPr>
        <sz val="10"/>
        <rFont val="宋体"/>
        <family val="3"/>
        <charset val="134"/>
      </rPr>
      <t>股票投资</t>
    </r>
    <phoneticPr fontId="30" type="noConversion"/>
  </si>
  <si>
    <r>
      <rPr>
        <sz val="10"/>
        <rFont val="宋体"/>
        <family val="3"/>
        <charset val="134"/>
      </rPr>
      <t>其他权益投资</t>
    </r>
    <r>
      <rPr>
        <sz val="10"/>
        <rFont val="Times New Roman"/>
        <family val="1"/>
      </rPr>
      <t>-</t>
    </r>
    <r>
      <rPr>
        <sz val="10"/>
        <rFont val="宋体"/>
        <family val="3"/>
        <charset val="134"/>
      </rPr>
      <t>债券投资</t>
    </r>
  </si>
  <si>
    <r>
      <rPr>
        <sz val="10"/>
        <rFont val="宋体"/>
        <family val="3"/>
        <charset val="134"/>
      </rPr>
      <t>其他权益投资</t>
    </r>
    <r>
      <rPr>
        <sz val="10"/>
        <rFont val="Times New Roman"/>
        <family val="1"/>
      </rPr>
      <t>-</t>
    </r>
    <r>
      <rPr>
        <sz val="10"/>
        <rFont val="宋体"/>
        <family val="3"/>
        <charset val="134"/>
      </rPr>
      <t>股权投资</t>
    </r>
  </si>
  <si>
    <r>
      <rPr>
        <sz val="10"/>
        <rFont val="宋体"/>
        <family val="3"/>
        <charset val="134"/>
      </rPr>
      <t>其他权益投资</t>
    </r>
    <r>
      <rPr>
        <sz val="10"/>
        <rFont val="Times New Roman"/>
        <family val="1"/>
      </rPr>
      <t>-</t>
    </r>
    <r>
      <rPr>
        <sz val="10"/>
        <rFont val="宋体"/>
        <family val="3"/>
        <charset val="134"/>
      </rPr>
      <t>其他投资</t>
    </r>
  </si>
  <si>
    <t>其他非流动金融-股票投资</t>
  </si>
  <si>
    <r>
      <rPr>
        <sz val="10"/>
        <rFont val="宋体"/>
        <family val="3"/>
        <charset val="134"/>
      </rPr>
      <t>其他非流动金融</t>
    </r>
    <r>
      <rPr>
        <sz val="10"/>
        <rFont val="Times New Roman"/>
        <family val="1"/>
      </rPr>
      <t>-</t>
    </r>
    <r>
      <rPr>
        <sz val="10"/>
        <rFont val="宋体"/>
        <family val="3"/>
        <charset val="134"/>
      </rPr>
      <t>债券投资</t>
    </r>
    <phoneticPr fontId="30" type="noConversion"/>
  </si>
  <si>
    <r>
      <rPr>
        <sz val="10"/>
        <rFont val="宋体"/>
        <family val="3"/>
        <charset val="134"/>
      </rPr>
      <t>其他非流动金融</t>
    </r>
    <r>
      <rPr>
        <sz val="10"/>
        <rFont val="Times New Roman"/>
        <family val="1"/>
      </rPr>
      <t>-</t>
    </r>
    <r>
      <rPr>
        <sz val="10"/>
        <rFont val="宋体"/>
        <family val="3"/>
        <charset val="134"/>
      </rPr>
      <t>股权投资</t>
    </r>
    <phoneticPr fontId="30" type="noConversion"/>
  </si>
  <si>
    <r>
      <rPr>
        <sz val="10"/>
        <rFont val="宋体"/>
        <family val="3"/>
        <charset val="134"/>
      </rPr>
      <t>其他非流动金融</t>
    </r>
    <r>
      <rPr>
        <sz val="10"/>
        <rFont val="Times New Roman"/>
        <family val="1"/>
      </rPr>
      <t>-</t>
    </r>
    <r>
      <rPr>
        <sz val="10"/>
        <rFont val="宋体"/>
        <family val="3"/>
        <charset val="134"/>
      </rPr>
      <t>其他投资</t>
    </r>
    <phoneticPr fontId="30" type="noConversion"/>
  </si>
  <si>
    <t>其他非流动金融合计</t>
    <phoneticPr fontId="30" type="noConversion"/>
  </si>
  <si>
    <t>减：其他非流动金融减值准备</t>
    <phoneticPr fontId="30" type="noConversion"/>
  </si>
  <si>
    <t>其他非流动金融净额</t>
    <phoneticPr fontId="30" type="noConversion"/>
  </si>
  <si>
    <t>【合同负债总项数】</t>
    <phoneticPr fontId="30" type="noConversion"/>
  </si>
  <si>
    <t>【合同负债总金额】</t>
    <phoneticPr fontId="30" type="noConversion"/>
  </si>
  <si>
    <t>其他非流动金融投资评估汇总表</t>
    <phoneticPr fontId="30" type="noConversion"/>
  </si>
  <si>
    <t>重型钢</t>
    <phoneticPr fontId="30" type="noConversion"/>
  </si>
  <si>
    <t>轻钢</t>
    <phoneticPr fontId="30" type="noConversion"/>
  </si>
  <si>
    <t>【合同资产账龄】</t>
    <phoneticPr fontId="30" type="noConversion"/>
  </si>
  <si>
    <t>【合同资产账龄金额】</t>
    <phoneticPr fontId="30" type="noConversion"/>
  </si>
  <si>
    <t>【融资—应收账款总项数】</t>
    <phoneticPr fontId="30" type="noConversion"/>
  </si>
  <si>
    <t>【融资—应收账款总金额】</t>
    <phoneticPr fontId="30" type="noConversion"/>
  </si>
  <si>
    <t>【融资—应收账款账龄】</t>
    <phoneticPr fontId="30" type="noConversion"/>
  </si>
  <si>
    <t>【融资—应收账款账龄金额】</t>
    <phoneticPr fontId="30" type="noConversion"/>
  </si>
  <si>
    <t>【递延收益总项数】</t>
    <phoneticPr fontId="30" type="noConversion"/>
  </si>
  <si>
    <t>【递延收益总金额】</t>
    <phoneticPr fontId="30" type="noConversion"/>
  </si>
  <si>
    <t>【交易性—股票总项数】</t>
    <phoneticPr fontId="30" type="noConversion"/>
  </si>
  <si>
    <t>【交易性—股票总金额】</t>
    <phoneticPr fontId="30" type="noConversion"/>
  </si>
  <si>
    <t>【交易性—债券总项数】</t>
    <phoneticPr fontId="30" type="noConversion"/>
  </si>
  <si>
    <t>【交易性—债券总金额】</t>
    <phoneticPr fontId="30" type="noConversion"/>
  </si>
  <si>
    <t>【交易性—基金总项数】</t>
    <phoneticPr fontId="30" type="noConversion"/>
  </si>
  <si>
    <t>【交易性—基金总金额】</t>
    <phoneticPr fontId="30" type="noConversion"/>
  </si>
  <si>
    <t>【衍生金融资产总项数】</t>
    <phoneticPr fontId="30" type="noConversion"/>
  </si>
  <si>
    <t>【衍生金融资产总金额】</t>
    <phoneticPr fontId="30" type="noConversion"/>
  </si>
  <si>
    <t>【可出售—股票总项数】</t>
    <phoneticPr fontId="30" type="noConversion"/>
  </si>
  <si>
    <t>【可出售—股票总金额】</t>
    <phoneticPr fontId="30" type="noConversion"/>
  </si>
  <si>
    <t>【可出售—债券总项数】</t>
    <phoneticPr fontId="30" type="noConversion"/>
  </si>
  <si>
    <t>【可出售—债券总金额】</t>
    <phoneticPr fontId="30" type="noConversion"/>
  </si>
  <si>
    <t>【可出售—股权总项数】</t>
    <phoneticPr fontId="30" type="noConversion"/>
  </si>
  <si>
    <t>【可出售—股权总金额】</t>
    <phoneticPr fontId="30" type="noConversion"/>
  </si>
  <si>
    <t>【可出售—其他总项数】</t>
    <phoneticPr fontId="30" type="noConversion"/>
  </si>
  <si>
    <t>【可出售—其他总金额】</t>
    <phoneticPr fontId="30" type="noConversion"/>
  </si>
  <si>
    <t>【衍生金融负债总项数】</t>
    <phoneticPr fontId="30" type="noConversion"/>
  </si>
  <si>
    <t>【衍生金融负债总金额】</t>
    <phoneticPr fontId="30" type="noConversion"/>
  </si>
  <si>
    <t>【持有到期投资总项数】</t>
    <phoneticPr fontId="30" type="noConversion"/>
  </si>
  <si>
    <t>【持有到期投资总金额】</t>
    <phoneticPr fontId="30" type="noConversion"/>
  </si>
  <si>
    <t>【债权投资总项数】</t>
    <phoneticPr fontId="30" type="noConversion"/>
  </si>
  <si>
    <t>【债权投资总金额】</t>
    <phoneticPr fontId="30" type="noConversion"/>
  </si>
  <si>
    <t>【其他债权投资总项数】</t>
    <phoneticPr fontId="30" type="noConversion"/>
  </si>
  <si>
    <t>【其他债权投资总金额】</t>
    <phoneticPr fontId="30" type="noConversion"/>
  </si>
  <si>
    <t>【其他权益投资—股票总项数】</t>
    <phoneticPr fontId="30" type="noConversion"/>
  </si>
  <si>
    <t>【其他权益投资—股票总金额】</t>
    <phoneticPr fontId="30" type="noConversion"/>
  </si>
  <si>
    <t>【其他权益投资—债券总项数】</t>
    <phoneticPr fontId="30" type="noConversion"/>
  </si>
  <si>
    <t>【其他权益投资—债券总金额】</t>
    <phoneticPr fontId="30" type="noConversion"/>
  </si>
  <si>
    <t>【其他权益投资—股权总项数】</t>
    <phoneticPr fontId="30" type="noConversion"/>
  </si>
  <si>
    <t>【其他权益投资—股权总金额】</t>
    <phoneticPr fontId="30" type="noConversion"/>
  </si>
  <si>
    <t>【其他权益投资—其他总项数】</t>
    <phoneticPr fontId="30" type="noConversion"/>
  </si>
  <si>
    <t>【其他权益投资—其他总金额】</t>
    <phoneticPr fontId="30" type="noConversion"/>
  </si>
  <si>
    <t>【其他非流动金融—股票总项数】</t>
    <phoneticPr fontId="30" type="noConversion"/>
  </si>
  <si>
    <t>【其他非流动金融—股票总金额】</t>
    <phoneticPr fontId="30" type="noConversion"/>
  </si>
  <si>
    <t>【其他非流动金融—债券总项数】</t>
    <phoneticPr fontId="30" type="noConversion"/>
  </si>
  <si>
    <t>【其他非流动金融—债券总金额】</t>
    <phoneticPr fontId="30" type="noConversion"/>
  </si>
  <si>
    <t>【其他非流动金融—股权总项数】</t>
    <phoneticPr fontId="30" type="noConversion"/>
  </si>
  <si>
    <t>【其他非流动金融—股权总金额】</t>
    <phoneticPr fontId="30" type="noConversion"/>
  </si>
  <si>
    <t>【其他非流动金融—其他总项数】</t>
    <phoneticPr fontId="30" type="noConversion"/>
  </si>
  <si>
    <t>【其他非流动金融—其他总金额】</t>
    <phoneticPr fontId="30" type="noConversion"/>
  </si>
  <si>
    <t>【交易性金融负债总项数】</t>
    <phoneticPr fontId="30" type="noConversion"/>
  </si>
  <si>
    <t>【交易性金融负债总金额】</t>
    <phoneticPr fontId="30" type="noConversion"/>
  </si>
  <si>
    <t>【交易性—股票基准列】</t>
    <phoneticPr fontId="30" type="noConversion"/>
  </si>
  <si>
    <t>【交易性—债券基准列】</t>
    <phoneticPr fontId="30" type="noConversion"/>
  </si>
  <si>
    <t>【交易性—基金基准列】</t>
    <phoneticPr fontId="30" type="noConversion"/>
  </si>
  <si>
    <t>【可出售—股权基准列】</t>
    <phoneticPr fontId="30" type="noConversion"/>
  </si>
  <si>
    <t>【可出售—股票基准列】</t>
    <phoneticPr fontId="30" type="noConversion"/>
  </si>
  <si>
    <t>【可出售—债券基准列】</t>
    <phoneticPr fontId="30" type="noConversion"/>
  </si>
  <si>
    <t>【可出售—其他基准列】</t>
    <phoneticPr fontId="30" type="noConversion"/>
  </si>
  <si>
    <t>【衍生金融资产基准列】</t>
    <phoneticPr fontId="30" type="noConversion"/>
  </si>
  <si>
    <t>【衍生金融负债基准列】</t>
    <phoneticPr fontId="30" type="noConversion"/>
  </si>
  <si>
    <t>【持有到期投资基准列】</t>
    <phoneticPr fontId="30" type="noConversion"/>
  </si>
  <si>
    <t>【债权投资基准列】</t>
    <phoneticPr fontId="30" type="noConversion"/>
  </si>
  <si>
    <t>【其他债权投资基准列】</t>
    <phoneticPr fontId="30" type="noConversion"/>
  </si>
  <si>
    <t>【其他权益投资—股票基准列】</t>
    <phoneticPr fontId="30" type="noConversion"/>
  </si>
  <si>
    <t>【其他权益投资—债券基准列】</t>
    <phoneticPr fontId="30" type="noConversion"/>
  </si>
  <si>
    <t>【其他权益投资—股权基准列】</t>
    <phoneticPr fontId="30" type="noConversion"/>
  </si>
  <si>
    <t>【其他权益投资—其他基准列】</t>
    <phoneticPr fontId="30" type="noConversion"/>
  </si>
  <si>
    <t>【其他非流动金融—股票基准列】</t>
    <phoneticPr fontId="30" type="noConversion"/>
  </si>
  <si>
    <t>【其他非流动金融—债券基准列】</t>
    <phoneticPr fontId="30" type="noConversion"/>
  </si>
  <si>
    <t>【其他非流动金融—股权基准列】</t>
    <phoneticPr fontId="30" type="noConversion"/>
  </si>
  <si>
    <t>【其他非流动金融—其他基准列】</t>
    <phoneticPr fontId="30" type="noConversion"/>
  </si>
  <si>
    <t>【交易性金融负债基准列】</t>
    <phoneticPr fontId="30" type="noConversion"/>
  </si>
  <si>
    <t>【应付债券基准列】</t>
    <phoneticPr fontId="30" type="noConversion"/>
  </si>
  <si>
    <t>【产成品【库存商品】基准列】</t>
    <phoneticPr fontId="30" type="noConversion"/>
  </si>
  <si>
    <t>【材料采购【在途物资】基准列】</t>
    <phoneticPr fontId="30" type="noConversion"/>
  </si>
  <si>
    <t>评估风险损失测算结果表</t>
    <phoneticPr fontId="30" type="noConversion"/>
  </si>
  <si>
    <t>交易性—股票</t>
    <phoneticPr fontId="30" type="noConversion"/>
  </si>
  <si>
    <t>交易性—债券</t>
    <phoneticPr fontId="30" type="noConversion"/>
  </si>
  <si>
    <t>房屋建筑物</t>
    <phoneticPr fontId="30" type="noConversion"/>
  </si>
  <si>
    <t>构筑物</t>
    <phoneticPr fontId="30" type="noConversion"/>
  </si>
  <si>
    <t>管道沟槽</t>
    <phoneticPr fontId="30" type="noConversion"/>
  </si>
  <si>
    <t>井巷</t>
    <phoneticPr fontId="30" type="noConversion"/>
  </si>
  <si>
    <t>长输管线</t>
    <phoneticPr fontId="30" type="noConversion"/>
  </si>
  <si>
    <t>机器设备</t>
    <phoneticPr fontId="30" type="noConversion"/>
  </si>
  <si>
    <t>车辆</t>
    <phoneticPr fontId="30" type="noConversion"/>
  </si>
  <si>
    <t>电子设备</t>
    <phoneticPr fontId="30" type="noConversion"/>
  </si>
  <si>
    <t>飞机</t>
    <phoneticPr fontId="30" type="noConversion"/>
  </si>
  <si>
    <t>船舶</t>
    <phoneticPr fontId="30" type="noConversion"/>
  </si>
  <si>
    <t>减：存货跌价准备</t>
    <phoneticPr fontId="30" type="noConversion"/>
  </si>
  <si>
    <t>净            额</t>
    <phoneticPr fontId="30" type="noConversion"/>
  </si>
  <si>
    <t>净     额</t>
    <phoneticPr fontId="30" type="noConversion"/>
  </si>
  <si>
    <t>减值准备</t>
    <phoneticPr fontId="30" type="noConversion"/>
  </si>
  <si>
    <t>账面余额</t>
    <phoneticPr fontId="30" type="noConversion"/>
  </si>
  <si>
    <t>在建工程合计</t>
    <phoneticPr fontId="30" type="noConversion"/>
  </si>
  <si>
    <t>应收票据</t>
    <phoneticPr fontId="30" type="noConversion"/>
  </si>
  <si>
    <t>应收账款</t>
    <phoneticPr fontId="30" type="noConversion"/>
  </si>
  <si>
    <t>交易性金融资产</t>
    <phoneticPr fontId="30" type="noConversion"/>
  </si>
  <si>
    <t>65854065a21e42e0ba1f058a57c2d6e4</t>
    <phoneticPr fontId="30" type="noConversion"/>
  </si>
  <si>
    <t>【项目名称】</t>
  </si>
  <si>
    <t>评估报告中直接引用或条件引用的要素</t>
  </si>
  <si>
    <t>项目</t>
  </si>
  <si>
    <t>信息要素字段名称</t>
  </si>
  <si>
    <t>数据引用连接列</t>
  </si>
  <si>
    <t>内容示例</t>
  </si>
  <si>
    <t>封面部分</t>
  </si>
  <si>
    <t>手动输入</t>
    <phoneticPr fontId="30" type="noConversion"/>
  </si>
  <si>
    <t>例：西安宝光智能电气有限公司拟拟处置设备资产项目</t>
    <phoneticPr fontId="30" type="noConversion"/>
  </si>
  <si>
    <t>立项表</t>
    <phoneticPr fontId="30" type="noConversion"/>
  </si>
  <si>
    <t>【报告编号】</t>
  </si>
  <si>
    <r>
      <rPr>
        <sz val="12"/>
        <rFont val="宋体"/>
        <family val="3"/>
        <charset val="134"/>
      </rPr>
      <t>例：中联评报字</t>
    </r>
    <r>
      <rPr>
        <sz val="12"/>
        <rFont val="Times New Roman"/>
        <family val="1"/>
      </rPr>
      <t>[20</t>
    </r>
    <r>
      <rPr>
        <sz val="12"/>
        <rFont val="Times New Roman"/>
        <family val="1"/>
      </rPr>
      <t>20</t>
    </r>
    <r>
      <rPr>
        <sz val="12"/>
        <rFont val="Times New Roman"/>
        <family val="1"/>
      </rPr>
      <t>]</t>
    </r>
    <r>
      <rPr>
        <sz val="12"/>
        <rFont val="宋体"/>
        <family val="3"/>
        <charset val="134"/>
      </rPr>
      <t>第</t>
    </r>
    <r>
      <rPr>
        <sz val="12"/>
        <rFont val="Times New Roman"/>
        <family val="1"/>
      </rPr>
      <t>*</t>
    </r>
    <r>
      <rPr>
        <sz val="12"/>
        <rFont val="宋体"/>
        <family val="3"/>
        <charset val="134"/>
      </rPr>
      <t>号</t>
    </r>
    <phoneticPr fontId="30" type="noConversion"/>
  </si>
  <si>
    <t>引用系统分配的报告号</t>
  </si>
  <si>
    <t>以系统内报告编号为准</t>
  </si>
  <si>
    <t>【报告签发日期大写】</t>
  </si>
  <si>
    <r>
      <rPr>
        <sz val="12"/>
        <rFont val="宋体"/>
        <family val="3"/>
        <charset val="134"/>
      </rPr>
      <t>例：二〇二〇年</t>
    </r>
    <r>
      <rPr>
        <sz val="12"/>
        <rFont val="Times New Roman"/>
        <family val="1"/>
      </rPr>
      <t>*</t>
    </r>
    <r>
      <rPr>
        <sz val="12"/>
        <rFont val="宋体"/>
        <family val="3"/>
        <charset val="134"/>
      </rPr>
      <t>月</t>
    </r>
    <r>
      <rPr>
        <sz val="12"/>
        <rFont val="Times New Roman"/>
        <family val="1"/>
      </rPr>
      <t>*</t>
    </r>
    <r>
      <rPr>
        <sz val="12"/>
        <rFont val="宋体"/>
        <family val="3"/>
        <charset val="134"/>
      </rPr>
      <t>日</t>
    </r>
    <phoneticPr fontId="30" type="noConversion"/>
  </si>
  <si>
    <t>引用系统报告签发日期</t>
  </si>
  <si>
    <t>以系统报告签发日期为准</t>
  </si>
  <si>
    <t>报告类型</t>
    <phoneticPr fontId="30" type="noConversion"/>
  </si>
  <si>
    <t>【报告类型】</t>
    <phoneticPr fontId="117" type="noConversion"/>
  </si>
  <si>
    <t>单项资产资产评估报告</t>
  </si>
  <si>
    <t>手动选择</t>
    <phoneticPr fontId="30" type="noConversion"/>
  </si>
  <si>
    <t>【所属行业】</t>
    <phoneticPr fontId="117" type="noConversion"/>
  </si>
  <si>
    <t>一般生产型企业</t>
  </si>
  <si>
    <t>报告正文</t>
  </si>
  <si>
    <t>【委托人】</t>
  </si>
  <si>
    <t>西安宝光智能电气有限公司</t>
    <phoneticPr fontId="30" type="noConversion"/>
  </si>
  <si>
    <t>引用链接立项表信息，将所有的委托人并列，中间加顿号，其中，立项表信息为引用委托方客户端填报</t>
  </si>
  <si>
    <t>以客户端填报为基准</t>
  </si>
  <si>
    <t>最好保留项目人员协助更新客户端的客户端的的权限，避免客户自己申报不规范</t>
  </si>
  <si>
    <t>【产权持有人】</t>
    <phoneticPr fontId="30" type="noConversion"/>
  </si>
  <si>
    <t>【经济行为】</t>
  </si>
  <si>
    <t>例：西安宝光智能电气有限公司拟处置设备资产</t>
    <phoneticPr fontId="30" type="noConversion"/>
  </si>
  <si>
    <t>引用链接立项表信息，其中立项表信息为引用委托方客户端填报</t>
  </si>
  <si>
    <t>同上</t>
  </si>
  <si>
    <t>【评估对象】</t>
    <phoneticPr fontId="30" type="noConversion"/>
  </si>
  <si>
    <t>例：西安宝光智能电气有限公司拟处置的设备资产</t>
    <phoneticPr fontId="30" type="noConversion"/>
  </si>
  <si>
    <t>引用链接立项表信息</t>
  </si>
  <si>
    <t>以立项表为准</t>
  </si>
  <si>
    <t>【评估基准日】</t>
  </si>
  <si>
    <r>
      <rPr>
        <sz val="12"/>
        <rFont val="宋体"/>
        <family val="3"/>
        <charset val="134"/>
      </rPr>
      <t>例：</t>
    </r>
    <r>
      <rPr>
        <sz val="12"/>
        <rFont val="Times New Roman"/>
        <family val="1"/>
      </rPr>
      <t>201</t>
    </r>
    <r>
      <rPr>
        <sz val="12"/>
        <rFont val="Times New Roman"/>
        <family val="1"/>
      </rPr>
      <t>9</t>
    </r>
    <r>
      <rPr>
        <sz val="12"/>
        <rFont val="宋体"/>
        <family val="3"/>
        <charset val="134"/>
      </rPr>
      <t>年</t>
    </r>
    <r>
      <rPr>
        <sz val="12"/>
        <rFont val="Times New Roman"/>
        <family val="1"/>
      </rPr>
      <t>12</t>
    </r>
    <r>
      <rPr>
        <sz val="12"/>
        <rFont val="宋体"/>
        <family val="3"/>
        <charset val="134"/>
      </rPr>
      <t>月</t>
    </r>
    <r>
      <rPr>
        <sz val="12"/>
        <rFont val="Times New Roman"/>
        <family val="1"/>
      </rPr>
      <t>31</t>
    </r>
    <r>
      <rPr>
        <sz val="12"/>
        <rFont val="宋体"/>
        <family val="3"/>
        <charset val="134"/>
      </rPr>
      <t>日</t>
    </r>
    <phoneticPr fontId="30" type="noConversion"/>
  </si>
  <si>
    <t>【报告有效截止日期】</t>
  </si>
  <si>
    <r>
      <rPr>
        <sz val="12"/>
        <rFont val="宋体"/>
        <family val="3"/>
        <charset val="134"/>
      </rPr>
      <t>例：</t>
    </r>
    <r>
      <rPr>
        <sz val="12"/>
        <rFont val="Times New Roman"/>
        <family val="1"/>
      </rPr>
      <t>20</t>
    </r>
    <r>
      <rPr>
        <sz val="12"/>
        <rFont val="Times New Roman"/>
        <family val="1"/>
      </rPr>
      <t>20</t>
    </r>
    <r>
      <rPr>
        <sz val="12"/>
        <rFont val="宋体"/>
        <family val="3"/>
        <charset val="134"/>
      </rPr>
      <t>年</t>
    </r>
    <r>
      <rPr>
        <sz val="12"/>
        <rFont val="Times New Roman"/>
        <family val="1"/>
      </rPr>
      <t>12</t>
    </r>
    <r>
      <rPr>
        <sz val="12"/>
        <rFont val="宋体"/>
        <family val="3"/>
        <charset val="134"/>
      </rPr>
      <t>月</t>
    </r>
    <r>
      <rPr>
        <sz val="12"/>
        <rFont val="Times New Roman"/>
        <family val="1"/>
      </rPr>
      <t>30</t>
    </r>
    <r>
      <rPr>
        <sz val="12"/>
        <rFont val="宋体"/>
        <family val="3"/>
        <charset val="134"/>
      </rPr>
      <t>日</t>
    </r>
    <phoneticPr fontId="30" type="noConversion"/>
  </si>
  <si>
    <t>与评估基准日有勾稽关系，根据基准日自动生成截止日期，报告有效期为一年</t>
  </si>
  <si>
    <t>根据【评估基准日】字段计算得到</t>
  </si>
  <si>
    <t>【价值类型】</t>
  </si>
  <si>
    <t>例：市场价值</t>
  </si>
  <si>
    <t>【评估方法】</t>
    <phoneticPr fontId="30" type="noConversion"/>
  </si>
  <si>
    <r>
      <rPr>
        <sz val="12"/>
        <rFont val="宋体"/>
        <family val="3"/>
        <charset val="134"/>
      </rPr>
      <t>例：成本法</t>
    </r>
    <r>
      <rPr>
        <sz val="12"/>
        <rFont val="Times New Roman"/>
        <family val="1"/>
      </rPr>
      <t xml:space="preserve"> </t>
    </r>
    <r>
      <rPr>
        <sz val="12"/>
        <rFont val="宋体"/>
        <family val="3"/>
        <charset val="134"/>
      </rPr>
      <t>、收益法、市场法</t>
    </r>
    <r>
      <rPr>
        <sz val="12"/>
        <rFont val="Times New Roman"/>
        <family val="1"/>
      </rPr>
      <t xml:space="preserve"> </t>
    </r>
    <r>
      <rPr>
        <sz val="12"/>
        <rFont val="宋体"/>
        <family val="3"/>
        <charset val="134"/>
      </rPr>
      <t>单一方法</t>
    </r>
    <r>
      <rPr>
        <sz val="12"/>
        <rFont val="Times New Roman"/>
        <family val="1"/>
      </rPr>
      <t xml:space="preserve">   </t>
    </r>
    <r>
      <rPr>
        <sz val="12"/>
        <rFont val="宋体"/>
        <family val="3"/>
        <charset val="134"/>
      </rPr>
      <t>或</t>
    </r>
    <r>
      <rPr>
        <sz val="12"/>
        <rFont val="Times New Roman"/>
        <family val="1"/>
      </rPr>
      <t xml:space="preserve"> </t>
    </r>
    <r>
      <rPr>
        <sz val="12"/>
        <rFont val="宋体"/>
        <family val="3"/>
        <charset val="134"/>
      </rPr>
      <t>成本法、市场法</t>
    </r>
    <r>
      <rPr>
        <sz val="12"/>
        <rFont val="Times New Roman"/>
        <family val="1"/>
      </rPr>
      <t xml:space="preserve"> </t>
    </r>
    <r>
      <rPr>
        <sz val="12"/>
        <rFont val="宋体"/>
        <family val="3"/>
        <charset val="134"/>
      </rPr>
      <t>，成本法、收益法，</t>
    </r>
    <r>
      <rPr>
        <sz val="12"/>
        <rFont val="Times New Roman"/>
        <family val="1"/>
      </rPr>
      <t xml:space="preserve"> </t>
    </r>
    <r>
      <rPr>
        <sz val="12"/>
        <rFont val="宋体"/>
        <family val="3"/>
        <charset val="134"/>
      </rPr>
      <t>市场法、收益法</t>
    </r>
    <r>
      <rPr>
        <sz val="12"/>
        <rFont val="Times New Roman"/>
        <family val="1"/>
      </rPr>
      <t xml:space="preserve"> </t>
    </r>
    <r>
      <rPr>
        <sz val="12"/>
        <rFont val="宋体"/>
        <family val="3"/>
        <charset val="134"/>
      </rPr>
      <t>两两组合，</t>
    </r>
    <r>
      <rPr>
        <sz val="12"/>
        <rFont val="Times New Roman"/>
        <family val="1"/>
      </rPr>
      <t xml:space="preserve">  </t>
    </r>
    <r>
      <rPr>
        <sz val="12"/>
        <rFont val="宋体"/>
        <family val="3"/>
        <charset val="134"/>
      </rPr>
      <t>或成本法、收益法、市场法</t>
    </r>
    <r>
      <rPr>
        <sz val="12"/>
        <rFont val="Times New Roman"/>
        <family val="1"/>
      </rPr>
      <t xml:space="preserve"> </t>
    </r>
    <r>
      <rPr>
        <sz val="12"/>
        <rFont val="宋体"/>
        <family val="3"/>
        <charset val="134"/>
      </rPr>
      <t>三种方法</t>
    </r>
    <phoneticPr fontId="30" type="noConversion"/>
  </si>
  <si>
    <t>引用系统内作价选用的评估方法，涉及2种及以上方法的，并列引用，中间加顿号</t>
  </si>
  <si>
    <t>以系统内选用的评估方法为准</t>
  </si>
  <si>
    <t>单项房产报告不需要填写</t>
    <phoneticPr fontId="30" type="noConversion"/>
  </si>
  <si>
    <t>【委估资产账面价值】</t>
    <phoneticPr fontId="30" type="noConversion"/>
  </si>
  <si>
    <t>【委估资产评估价值】</t>
    <phoneticPr fontId="30" type="noConversion"/>
  </si>
  <si>
    <t>【评估结论增减值描述】</t>
    <phoneticPr fontId="30" type="noConversion"/>
  </si>
  <si>
    <t>描述</t>
    <phoneticPr fontId="30" type="noConversion"/>
  </si>
  <si>
    <t>【经济行为文件】</t>
  </si>
  <si>
    <r>
      <rPr>
        <sz val="12"/>
        <rFont val="宋体"/>
        <family val="3"/>
        <charset val="134"/>
      </rPr>
      <t>中钢科技发展有限公司</t>
    </r>
    <r>
      <rPr>
        <sz val="12"/>
        <rFont val="Times New Roman"/>
        <family val="1"/>
      </rPr>
      <t>2018</t>
    </r>
    <r>
      <rPr>
        <sz val="12"/>
        <rFont val="宋体"/>
        <family val="3"/>
        <charset val="134"/>
      </rPr>
      <t>年</t>
    </r>
    <r>
      <rPr>
        <sz val="12"/>
        <rFont val="Times New Roman"/>
        <family val="1"/>
      </rPr>
      <t>24</t>
    </r>
    <r>
      <rPr>
        <sz val="12"/>
        <rFont val="宋体"/>
        <family val="3"/>
        <charset val="134"/>
      </rPr>
      <t>号函（中钢科技函〔</t>
    </r>
    <r>
      <rPr>
        <sz val="12"/>
        <rFont val="Times New Roman"/>
        <family val="1"/>
      </rPr>
      <t>2018</t>
    </r>
    <r>
      <rPr>
        <sz val="12"/>
        <rFont val="宋体"/>
        <family val="3"/>
        <charset val="134"/>
      </rPr>
      <t>〕</t>
    </r>
    <r>
      <rPr>
        <sz val="12"/>
        <rFont val="Times New Roman"/>
        <family val="1"/>
      </rPr>
      <t>24</t>
    </r>
    <r>
      <rPr>
        <sz val="12"/>
        <rFont val="宋体"/>
        <family val="3"/>
        <charset val="134"/>
      </rPr>
      <t>号）</t>
    </r>
    <phoneticPr fontId="30" type="noConversion"/>
  </si>
  <si>
    <t>客户端填报</t>
  </si>
  <si>
    <t>单项房产报告（一项）</t>
    <phoneticPr fontId="30" type="noConversion"/>
  </si>
  <si>
    <t>【单项房产评估方法一】</t>
    <phoneticPr fontId="30" type="noConversion"/>
  </si>
  <si>
    <t>【单项房产评估方法二】</t>
    <phoneticPr fontId="30" type="noConversion"/>
  </si>
  <si>
    <t>【单项房产评估方法】</t>
    <phoneticPr fontId="30" type="noConversion"/>
  </si>
  <si>
    <r>
      <rPr>
        <sz val="12"/>
        <color rgb="FF000000"/>
        <rFont val="宋体"/>
        <family val="3"/>
        <charset val="134"/>
      </rPr>
      <t>采用市场法评估时，市场法计算表</t>
    </r>
    <r>
      <rPr>
        <sz val="12"/>
        <color rgb="FF000000"/>
        <rFont val="Times New Roman"/>
        <family val="1"/>
      </rPr>
      <t>sheet</t>
    </r>
    <r>
      <rPr>
        <sz val="12"/>
        <color rgb="FF000000"/>
        <rFont val="宋体"/>
        <family val="3"/>
        <charset val="134"/>
      </rPr>
      <t>名称改为“房屋市场法”</t>
    </r>
    <phoneticPr fontId="30" type="noConversion"/>
  </si>
  <si>
    <t>【房产位置】</t>
    <phoneticPr fontId="30" type="noConversion"/>
  </si>
  <si>
    <t>【建筑面积】</t>
    <phoneticPr fontId="30" type="noConversion"/>
  </si>
  <si>
    <t>【建成年月】</t>
    <phoneticPr fontId="30" type="noConversion"/>
  </si>
  <si>
    <t>【权证编号】</t>
    <phoneticPr fontId="30" type="noConversion"/>
  </si>
  <si>
    <t>【证载权利人】</t>
    <phoneticPr fontId="30" type="noConversion"/>
  </si>
  <si>
    <t>【房屋结构】</t>
    <phoneticPr fontId="30" type="noConversion"/>
  </si>
  <si>
    <t>委托人名称</t>
  </si>
  <si>
    <t>委托人简称</t>
    <phoneticPr fontId="30" type="noConversion"/>
  </si>
  <si>
    <t>经济性质</t>
    <phoneticPr fontId="30" type="noConversion"/>
  </si>
  <si>
    <t>办公地址</t>
    <phoneticPr fontId="30" type="noConversion"/>
  </si>
  <si>
    <t>注册资本</t>
    <phoneticPr fontId="30" type="noConversion"/>
  </si>
  <si>
    <t>营业期限</t>
  </si>
  <si>
    <t>统一社会信用代码</t>
    <phoneticPr fontId="30" type="noConversion"/>
  </si>
  <si>
    <t>经营范围</t>
    <phoneticPr fontId="30" type="noConversion"/>
  </si>
  <si>
    <t>单位简称</t>
    <phoneticPr fontId="30" type="noConversion"/>
  </si>
  <si>
    <t>级次</t>
  </si>
  <si>
    <t>上级单位名称</t>
  </si>
  <si>
    <r>
      <t>在上级公司的持股比例（</t>
    </r>
    <r>
      <rPr>
        <b/>
        <sz val="10"/>
        <rFont val="Times New Roman"/>
        <family val="1"/>
      </rPr>
      <t>%</t>
    </r>
    <r>
      <rPr>
        <b/>
        <sz val="10"/>
        <rFont val="宋体"/>
        <family val="3"/>
        <charset val="134"/>
      </rPr>
      <t>）</t>
    </r>
  </si>
  <si>
    <t>在上级单位的账面价值（元）</t>
  </si>
  <si>
    <t>评估价值（元）</t>
  </si>
  <si>
    <t>工商登记信息</t>
  </si>
  <si>
    <t>行业分类</t>
  </si>
  <si>
    <t>基准日财务信息（元）</t>
  </si>
  <si>
    <t>联系人</t>
  </si>
  <si>
    <t>所属中联行业分类</t>
  </si>
  <si>
    <t>主营收入</t>
  </si>
  <si>
    <t>姓名</t>
    <phoneticPr fontId="30" type="noConversion"/>
  </si>
  <si>
    <t>联系电话</t>
  </si>
  <si>
    <t>邮箱</t>
  </si>
  <si>
    <t>本级</t>
  </si>
  <si>
    <t>0-1</t>
  </si>
  <si>
    <r>
      <t xml:space="preserve"> </t>
    </r>
    <r>
      <rPr>
        <sz val="12"/>
        <rFont val="宋体"/>
        <family val="3"/>
        <charset val="134"/>
      </rPr>
      <t>一级子公司</t>
    </r>
  </si>
  <si>
    <t>一级</t>
  </si>
  <si>
    <t>0-1-1</t>
    <phoneticPr fontId="30" type="noConversion"/>
  </si>
  <si>
    <t>二级子公司</t>
  </si>
  <si>
    <t>二级</t>
  </si>
  <si>
    <t>0-1-2</t>
    <phoneticPr fontId="30" type="noConversion"/>
  </si>
  <si>
    <t>0-1-2-1</t>
  </si>
  <si>
    <t>三级子公司</t>
  </si>
  <si>
    <t>三级</t>
  </si>
  <si>
    <t>91913104</t>
  </si>
  <si>
    <t>9264078</t>
  </si>
  <si>
    <t>25010055C</t>
    <phoneticPr fontId="30" type="noConversion"/>
  </si>
  <si>
    <t>河间华北石油天成燃气有限公司拟转让11条中压管线资产评估项目</t>
    <phoneticPr fontId="30" type="noConversion"/>
  </si>
  <si>
    <t>河间华北石油天成燃气有限公司</t>
    <phoneticPr fontId="30" type="noConversion"/>
  </si>
  <si>
    <t>0</t>
  </si>
  <si>
    <t>2024</t>
  </si>
  <si>
    <t>12</t>
  </si>
  <si>
    <t>31</t>
  </si>
  <si>
    <t>郭一凡</t>
  </si>
  <si>
    <t>2025</t>
  </si>
  <si>
    <t>1</t>
  </si>
  <si>
    <t>22</t>
  </si>
  <si>
    <t>签字资产评估师：</t>
  </si>
  <si>
    <t>1</t>
    <phoneticPr fontId="30" type="noConversion"/>
  </si>
  <si>
    <t>田德岁</t>
  </si>
  <si>
    <t>田德岁   刘瑞亭</t>
  </si>
  <si>
    <t>房  屋  类评估人员：</t>
  </si>
  <si>
    <t>设  备  类评估人员：</t>
  </si>
  <si>
    <t xml:space="preserve">田德岁 </t>
  </si>
  <si>
    <t>土        地评估人员：</t>
  </si>
  <si>
    <t>负    债类评估人员：</t>
  </si>
  <si>
    <t>评估说明中直接引用或条件引用的要素</t>
    <phoneticPr fontId="30" type="noConversion"/>
  </si>
  <si>
    <t>机器设备重置全价计算表</t>
    <phoneticPr fontId="30" type="noConversion"/>
  </si>
  <si>
    <t>进口设备购置价计算表</t>
    <phoneticPr fontId="30" type="noConversion"/>
  </si>
  <si>
    <t>资产基础法科目</t>
    <phoneticPr fontId="30" type="noConversion"/>
  </si>
  <si>
    <t>信息要素字段名称</t>
    <phoneticPr fontId="30" type="noConversion"/>
  </si>
  <si>
    <t>信息要素数据</t>
    <phoneticPr fontId="30" type="noConversion"/>
  </si>
  <si>
    <t>数据引用方式</t>
    <phoneticPr fontId="30" type="noConversion"/>
  </si>
  <si>
    <t>内容示例：</t>
    <phoneticPr fontId="30" type="noConversion"/>
  </si>
  <si>
    <t>内容来源</t>
    <phoneticPr fontId="30" type="noConversion"/>
  </si>
  <si>
    <t>信息要素字段基准</t>
    <phoneticPr fontId="30" type="noConversion"/>
  </si>
  <si>
    <t>备注</t>
    <phoneticPr fontId="30" type="noConversion"/>
  </si>
  <si>
    <t>序号</t>
    <phoneticPr fontId="30" type="noConversion"/>
  </si>
  <si>
    <t>项目</t>
    <phoneticPr fontId="30" type="noConversion"/>
  </si>
  <si>
    <t>取费基数及计算公式</t>
    <phoneticPr fontId="30" type="noConversion"/>
  </si>
  <si>
    <t>费率</t>
    <phoneticPr fontId="30" type="noConversion"/>
  </si>
  <si>
    <t>金额（元）</t>
    <phoneticPr fontId="30" type="noConversion"/>
  </si>
  <si>
    <t>【资产总述】</t>
    <phoneticPr fontId="30" type="noConversion"/>
  </si>
  <si>
    <t>流动资产0.00万元，非流动资产72.80万元</t>
    <phoneticPr fontId="30" type="noConversion"/>
  </si>
  <si>
    <t>表内链接</t>
    <phoneticPr fontId="30" type="noConversion"/>
  </si>
  <si>
    <t>流动资产【流动资产账面价值】万元，非流动资产【非流动资产账面价值】万元</t>
    <phoneticPr fontId="30" type="noConversion"/>
  </si>
  <si>
    <t>判断成本法表是否有流动资产、非流动资产科目，然后引用</t>
    <phoneticPr fontId="30" type="noConversion"/>
  </si>
  <si>
    <t>以资产基础法作价表为基准</t>
    <phoneticPr fontId="30" type="noConversion"/>
  </si>
  <si>
    <t>A</t>
    <phoneticPr fontId="30" type="noConversion"/>
  </si>
  <si>
    <t>单台设备购置价（含税）</t>
    <phoneticPr fontId="30" type="noConversion"/>
  </si>
  <si>
    <t>FOB价</t>
    <phoneticPr fontId="30" type="noConversion"/>
  </si>
  <si>
    <t>【负债总述】</t>
    <phoneticPr fontId="30" type="noConversion"/>
  </si>
  <si>
    <t>流动负债0.00万元，非流动负债0.00万元</t>
    <phoneticPr fontId="30" type="noConversion"/>
  </si>
  <si>
    <t>流动负债【流动负债账面价值】万元，非流动负债【非流动负债账面价值】万元</t>
    <phoneticPr fontId="30" type="noConversion"/>
  </si>
  <si>
    <t>判断成本法表是否有流动负债、非流动负债科目，然后引用</t>
    <phoneticPr fontId="30" type="noConversion"/>
  </si>
  <si>
    <t>B</t>
    <phoneticPr fontId="30" type="noConversion"/>
  </si>
  <si>
    <t>运杂费</t>
    <phoneticPr fontId="30" type="noConversion"/>
  </si>
  <si>
    <t>A×费率</t>
    <phoneticPr fontId="30" type="noConversion"/>
  </si>
  <si>
    <t>国外海运费</t>
    <phoneticPr fontId="30" type="noConversion"/>
  </si>
  <si>
    <t>【资产基础法总资产评估增减值描述】</t>
    <phoneticPr fontId="30" type="noConversion"/>
  </si>
  <si>
    <t>增值215.43万元，增值率295.92%</t>
    <phoneticPr fontId="30" type="noConversion"/>
  </si>
  <si>
    <t>C</t>
    <phoneticPr fontId="30" type="noConversion"/>
  </si>
  <si>
    <t>安装调试费</t>
    <phoneticPr fontId="30" type="noConversion"/>
  </si>
  <si>
    <t>国外运输保险费</t>
    <phoneticPr fontId="30" type="noConversion"/>
  </si>
  <si>
    <t>(A+B)÷（1-保险费率）×保险费率</t>
    <phoneticPr fontId="30" type="noConversion"/>
  </si>
  <si>
    <t>【资产基础法负债评估增减值描述】</t>
    <phoneticPr fontId="30" type="noConversion"/>
  </si>
  <si>
    <t>无增减值变化</t>
    <phoneticPr fontId="30" type="noConversion"/>
  </si>
  <si>
    <t>D</t>
    <phoneticPr fontId="30" type="noConversion"/>
  </si>
  <si>
    <t>基础费</t>
    <phoneticPr fontId="30" type="noConversion"/>
  </si>
  <si>
    <t>CIF价外币合计</t>
    <phoneticPr fontId="30" type="noConversion"/>
  </si>
  <si>
    <t>A+B+C</t>
    <phoneticPr fontId="30" type="noConversion"/>
  </si>
  <si>
    <t>【资产基础法净资产评估增减值描述】</t>
    <phoneticPr fontId="30" type="noConversion"/>
  </si>
  <si>
    <t>E</t>
    <phoneticPr fontId="30" type="noConversion"/>
  </si>
  <si>
    <t>装置性材料费及领用工程材料器具费</t>
    <phoneticPr fontId="30" type="noConversion"/>
  </si>
  <si>
    <t>CIF价人民币合计</t>
    <phoneticPr fontId="30" type="noConversion"/>
  </si>
  <si>
    <t>D×基准日汇率</t>
    <phoneticPr fontId="30" type="noConversion"/>
  </si>
  <si>
    <t>【资产基础法总资产账面值】</t>
    <phoneticPr fontId="30" type="noConversion"/>
  </si>
  <si>
    <t>F</t>
    <phoneticPr fontId="30" type="noConversion"/>
  </si>
  <si>
    <t>其他费用</t>
    <phoneticPr fontId="30" type="noConversion"/>
  </si>
  <si>
    <t>关税</t>
    <phoneticPr fontId="30" type="noConversion"/>
  </si>
  <si>
    <t>E×关税税率</t>
    <phoneticPr fontId="30" type="noConversion"/>
  </si>
  <si>
    <t>【资产基础法负债账面值】</t>
    <phoneticPr fontId="30" type="noConversion"/>
  </si>
  <si>
    <t>G-01</t>
    <phoneticPr fontId="30" type="noConversion"/>
  </si>
  <si>
    <t>前期及其他费(含税)</t>
    <phoneticPr fontId="30" type="noConversion"/>
  </si>
  <si>
    <t>(A+B+C+D+E+F)×含税费率</t>
    <phoneticPr fontId="30" type="noConversion"/>
  </si>
  <si>
    <t>G</t>
    <phoneticPr fontId="30" type="noConversion"/>
  </si>
  <si>
    <t>消费税</t>
    <phoneticPr fontId="30" type="noConversion"/>
  </si>
  <si>
    <t>(E+F)/(1-消费税税率)×消费税税率</t>
    <phoneticPr fontId="30" type="noConversion"/>
  </si>
  <si>
    <t>【资产基础法净资产账面值】</t>
    <phoneticPr fontId="30" type="noConversion"/>
  </si>
  <si>
    <t>G-02</t>
    <phoneticPr fontId="30" type="noConversion"/>
  </si>
  <si>
    <t>前期及其他费(不含税)</t>
    <phoneticPr fontId="30" type="noConversion"/>
  </si>
  <si>
    <t>(A+B+C+D+E+F)×不含税费率</t>
    <phoneticPr fontId="30" type="noConversion"/>
  </si>
  <si>
    <t>H</t>
    <phoneticPr fontId="30" type="noConversion"/>
  </si>
  <si>
    <t>增值税</t>
    <phoneticPr fontId="30" type="noConversion"/>
  </si>
  <si>
    <t>(E+F)×增值税税率</t>
    <phoneticPr fontId="30" type="noConversion"/>
  </si>
  <si>
    <t>【资产基础法总资产评估值】</t>
    <phoneticPr fontId="30" type="noConversion"/>
  </si>
  <si>
    <t>资金成本</t>
    <phoneticPr fontId="30" type="noConversion"/>
  </si>
  <si>
    <t>(A+B+C+D+E+F+G-01)×H-01×H-02/2</t>
    <phoneticPr fontId="30" type="noConversion"/>
  </si>
  <si>
    <t>I</t>
    <phoneticPr fontId="30" type="noConversion"/>
  </si>
  <si>
    <t>银行手续费</t>
    <phoneticPr fontId="30" type="noConversion"/>
  </si>
  <si>
    <t>A×汇率×银行财务费率</t>
    <phoneticPr fontId="30" type="noConversion"/>
  </si>
  <si>
    <t>【资产基础法负债评估值】</t>
    <phoneticPr fontId="30" type="noConversion"/>
  </si>
  <si>
    <t>H-01</t>
    <phoneticPr fontId="30" type="noConversion"/>
  </si>
  <si>
    <t>合理工期(年)</t>
    <phoneticPr fontId="30" type="noConversion"/>
  </si>
  <si>
    <t>J</t>
    <phoneticPr fontId="30" type="noConversion"/>
  </si>
  <si>
    <t>外贸手续费</t>
    <phoneticPr fontId="30" type="noConversion"/>
  </si>
  <si>
    <t>E×外贸手续费率</t>
    <phoneticPr fontId="30" type="noConversion"/>
  </si>
  <si>
    <t>【资产基础法净资产评估值】</t>
    <phoneticPr fontId="30" type="noConversion"/>
  </si>
  <si>
    <t>H-02</t>
    <phoneticPr fontId="30" type="noConversion"/>
  </si>
  <si>
    <t>贷款利率</t>
    <phoneticPr fontId="30" type="noConversion"/>
  </si>
  <si>
    <t>1年期贷款利率</t>
    <phoneticPr fontId="30" type="noConversion"/>
  </si>
  <si>
    <t>K</t>
    <phoneticPr fontId="30" type="noConversion"/>
  </si>
  <si>
    <t>商检费</t>
    <phoneticPr fontId="30" type="noConversion"/>
  </si>
  <si>
    <t>A×汇率×商检费率</t>
    <phoneticPr fontId="30" type="noConversion"/>
  </si>
  <si>
    <t>3-流动汇总</t>
    <phoneticPr fontId="30" type="noConversion"/>
  </si>
  <si>
    <t>【流动资产类资产统计】</t>
    <phoneticPr fontId="30" type="noConversion"/>
  </si>
  <si>
    <t>货币资金、应收票据、预付账款</t>
    <phoneticPr fontId="30" type="noConversion"/>
  </si>
  <si>
    <t>判断成本法表有哪些流动资产科目，然后引用</t>
    <phoneticPr fontId="30" type="noConversion"/>
  </si>
  <si>
    <t>单台设备重置全价(含税)</t>
    <phoneticPr fontId="30" type="noConversion"/>
  </si>
  <si>
    <t>A+B+C+D+E+F+G-01+H</t>
    <phoneticPr fontId="30" type="noConversion"/>
  </si>
  <si>
    <t>L</t>
    <phoneticPr fontId="30" type="noConversion"/>
  </si>
  <si>
    <t>合计</t>
    <phoneticPr fontId="30" type="noConversion"/>
  </si>
  <si>
    <t>E+F+G+H+I+J+K</t>
    <phoneticPr fontId="30" type="noConversion"/>
  </si>
  <si>
    <t>【流动资产账面价值】</t>
    <phoneticPr fontId="30" type="noConversion"/>
  </si>
  <si>
    <t>数字</t>
    <phoneticPr fontId="30" type="noConversion"/>
  </si>
  <si>
    <t>引用成本法表对应科目 数据</t>
    <phoneticPr fontId="30" type="noConversion"/>
  </si>
  <si>
    <t>以资产基础法作价表为准</t>
    <phoneticPr fontId="30" type="noConversion"/>
  </si>
  <si>
    <t>可抵扣增值税金额</t>
    <phoneticPr fontId="30" type="noConversion"/>
  </si>
  <si>
    <t>进口设备重置全价计算表</t>
    <phoneticPr fontId="30" type="noConversion"/>
  </si>
  <si>
    <t>【流动资产评估价值】</t>
    <phoneticPr fontId="30" type="noConversion"/>
  </si>
  <si>
    <t>J-01</t>
    <phoneticPr fontId="30" type="noConversion"/>
  </si>
  <si>
    <t>可抵扣的设备购置价增值税</t>
    <phoneticPr fontId="30" type="noConversion"/>
  </si>
  <si>
    <t>(A+E)/(1+费率)×费率</t>
    <phoneticPr fontId="30" type="noConversion"/>
  </si>
  <si>
    <t>3-货币资金</t>
    <phoneticPr fontId="30" type="noConversion"/>
  </si>
  <si>
    <t>【货币资金账面价值】</t>
    <phoneticPr fontId="30" type="noConversion"/>
  </si>
  <si>
    <t>J-02</t>
    <phoneticPr fontId="30" type="noConversion"/>
  </si>
  <si>
    <t>可抵扣的设备建安工程费增值税</t>
    <phoneticPr fontId="30" type="noConversion"/>
  </si>
  <si>
    <t>(B+C+D)/(1+费率)×费率</t>
    <phoneticPr fontId="30" type="noConversion"/>
  </si>
  <si>
    <t>【货币资金统计】</t>
    <phoneticPr fontId="30" type="noConversion"/>
  </si>
  <si>
    <t>现金、银行存款</t>
    <phoneticPr fontId="30" type="noConversion"/>
  </si>
  <si>
    <t>判断成本法表有哪些货币资金科目，然后引用</t>
    <phoneticPr fontId="30" type="noConversion"/>
  </si>
  <si>
    <t>J-03</t>
    <phoneticPr fontId="30" type="noConversion"/>
  </si>
  <si>
    <t>可抵扣的其他费用增值税</t>
    <phoneticPr fontId="30" type="noConversion"/>
  </si>
  <si>
    <t>F/(1+费率)×费率</t>
    <phoneticPr fontId="30" type="noConversion"/>
  </si>
  <si>
    <t>M</t>
    <phoneticPr fontId="30" type="noConversion"/>
  </si>
  <si>
    <t>E×费率</t>
    <phoneticPr fontId="30" type="noConversion"/>
  </si>
  <si>
    <t>【货币资金评估价值】</t>
    <phoneticPr fontId="30" type="noConversion"/>
  </si>
  <si>
    <t>J-04</t>
    <phoneticPr fontId="30" type="noConversion"/>
  </si>
  <si>
    <t>可抵扣的前期及其他费增值税</t>
    <phoneticPr fontId="30" type="noConversion"/>
  </si>
  <si>
    <t>前期费含税-前期费不含税</t>
    <phoneticPr fontId="30" type="noConversion"/>
  </si>
  <si>
    <t>N</t>
    <phoneticPr fontId="30" type="noConversion"/>
  </si>
  <si>
    <t>安装费</t>
    <phoneticPr fontId="30" type="noConversion"/>
  </si>
  <si>
    <t>3-1现金</t>
    <phoneticPr fontId="30" type="noConversion"/>
  </si>
  <si>
    <t>【现金账面价值】</t>
    <phoneticPr fontId="30" type="noConversion"/>
  </si>
  <si>
    <t>单台设备重置全价(不含税)</t>
    <phoneticPr fontId="30" type="noConversion"/>
  </si>
  <si>
    <t>I-J</t>
    <phoneticPr fontId="30" type="noConversion"/>
  </si>
  <si>
    <t>O</t>
    <phoneticPr fontId="30" type="noConversion"/>
  </si>
  <si>
    <t>【现金评估价值】</t>
    <phoneticPr fontId="30" type="noConversion"/>
  </si>
  <si>
    <t>P</t>
    <phoneticPr fontId="30" type="noConversion"/>
  </si>
  <si>
    <t>3-2银行存款</t>
    <phoneticPr fontId="30" type="noConversion"/>
  </si>
  <si>
    <t>【银行存款账面价值】</t>
    <phoneticPr fontId="30" type="noConversion"/>
  </si>
  <si>
    <t>Q</t>
    <phoneticPr fontId="30" type="noConversion"/>
  </si>
  <si>
    <t>【银行存款评估价值】</t>
    <phoneticPr fontId="30" type="noConversion"/>
  </si>
  <si>
    <t>R-01</t>
    <phoneticPr fontId="30" type="noConversion"/>
  </si>
  <si>
    <t>E×含税费率</t>
    <phoneticPr fontId="30" type="noConversion"/>
  </si>
  <si>
    <t>3-3其他货币资金</t>
    <phoneticPr fontId="30" type="noConversion"/>
  </si>
  <si>
    <t>【其他货币资金账面价值】</t>
    <phoneticPr fontId="30" type="noConversion"/>
  </si>
  <si>
    <t>R-02</t>
    <phoneticPr fontId="30" type="noConversion"/>
  </si>
  <si>
    <t>E×不含税费率</t>
    <phoneticPr fontId="30" type="noConversion"/>
  </si>
  <si>
    <t>【其他货币资金评估价值】</t>
    <phoneticPr fontId="30" type="noConversion"/>
  </si>
  <si>
    <t>S</t>
    <phoneticPr fontId="30" type="noConversion"/>
  </si>
  <si>
    <t>(E+F+G+H+M+N+O+P+Q+R-01)×S-01×S-02/2</t>
    <phoneticPr fontId="30" type="noConversion"/>
  </si>
  <si>
    <t>3-4交易性金融资产汇总</t>
    <phoneticPr fontId="30" type="noConversion"/>
  </si>
  <si>
    <t>【交易性金融资产账面价值】</t>
    <phoneticPr fontId="30" type="noConversion"/>
  </si>
  <si>
    <t>S-01</t>
    <phoneticPr fontId="30" type="noConversion"/>
  </si>
  <si>
    <t>【交易性金融资产统计】</t>
    <phoneticPr fontId="30" type="noConversion"/>
  </si>
  <si>
    <t>文字</t>
    <phoneticPr fontId="30" type="noConversion"/>
  </si>
  <si>
    <t>S-02</t>
    <phoneticPr fontId="30" type="noConversion"/>
  </si>
  <si>
    <t>【交易性金融资产评估价值】</t>
    <phoneticPr fontId="30" type="noConversion"/>
  </si>
  <si>
    <t>T</t>
    <phoneticPr fontId="30" type="noConversion"/>
  </si>
  <si>
    <t>重置成本(含税)</t>
    <phoneticPr fontId="30" type="noConversion"/>
  </si>
  <si>
    <t>L+M+N+O+P+Q+R-01+S</t>
    <phoneticPr fontId="30" type="noConversion"/>
  </si>
  <si>
    <t>【交易性金融资产增减值描述】</t>
    <phoneticPr fontId="30" type="noConversion"/>
  </si>
  <si>
    <t>增/减</t>
    <phoneticPr fontId="30" type="noConversion"/>
  </si>
  <si>
    <t>评估＞账面，增值；评估&lt;账面值，减值</t>
    <phoneticPr fontId="30" type="noConversion"/>
  </si>
  <si>
    <t>依据字段计算得到</t>
    <phoneticPr fontId="30" type="noConversion"/>
  </si>
  <si>
    <t>U</t>
    <phoneticPr fontId="30" type="noConversion"/>
  </si>
  <si>
    <t>3-4-1交易性-股票</t>
    <phoneticPr fontId="30" type="noConversion"/>
  </si>
  <si>
    <t>【交易性金融资产股票账面价值】</t>
    <phoneticPr fontId="30" type="noConversion"/>
  </si>
  <si>
    <t>U-01</t>
    <phoneticPr fontId="30" type="noConversion"/>
  </si>
  <si>
    <t>H+P/(1+增值税率)×增值税率</t>
    <phoneticPr fontId="30" type="noConversion"/>
  </si>
  <si>
    <t>【交易性金融资产股票评估价值】</t>
    <phoneticPr fontId="30" type="noConversion"/>
  </si>
  <si>
    <t>U-02</t>
    <phoneticPr fontId="30" type="noConversion"/>
  </si>
  <si>
    <t>可抵扣的银行手续费增值税</t>
    <phoneticPr fontId="30" type="noConversion"/>
  </si>
  <si>
    <t>I/(1+增值税率)×增值税率</t>
    <phoneticPr fontId="30" type="noConversion"/>
  </si>
  <si>
    <t>3-4-2交易性-债券</t>
    <phoneticPr fontId="30" type="noConversion"/>
  </si>
  <si>
    <t>【交易性金融资产债券账面价值】</t>
    <phoneticPr fontId="30" type="noConversion"/>
  </si>
  <si>
    <t>U-03</t>
    <phoneticPr fontId="30" type="noConversion"/>
  </si>
  <si>
    <t>可抵扣的外贸手续费增值税</t>
    <phoneticPr fontId="30" type="noConversion"/>
  </si>
  <si>
    <t>J/(1+增值税率)×增值税率</t>
    <phoneticPr fontId="30" type="noConversion"/>
  </si>
  <si>
    <t>【交易性金融资产债券评估价值】</t>
    <phoneticPr fontId="30" type="noConversion"/>
  </si>
  <si>
    <t>U-04</t>
    <phoneticPr fontId="30" type="noConversion"/>
  </si>
  <si>
    <t>(M+N+O)/(1+费率)×费率</t>
    <phoneticPr fontId="30" type="noConversion"/>
  </si>
  <si>
    <t>3-4-3交易性-基金</t>
    <phoneticPr fontId="30" type="noConversion"/>
  </si>
  <si>
    <t>【交易性金融资产基金账面价值】</t>
    <phoneticPr fontId="30" type="noConversion"/>
  </si>
  <si>
    <t>U-05</t>
    <phoneticPr fontId="30" type="noConversion"/>
  </si>
  <si>
    <t>Q/(1+增值税率)×增值税率</t>
    <phoneticPr fontId="30" type="noConversion"/>
  </si>
  <si>
    <t>【交易性金融资产基金评估价值】</t>
    <phoneticPr fontId="30" type="noConversion"/>
  </si>
  <si>
    <t>U-06</t>
    <phoneticPr fontId="30" type="noConversion"/>
  </si>
  <si>
    <t>衍生金融资产</t>
    <phoneticPr fontId="30" type="noConversion"/>
  </si>
  <si>
    <t>【衍生金融资产账面价值】</t>
    <phoneticPr fontId="30" type="noConversion"/>
  </si>
  <si>
    <t>V</t>
    <phoneticPr fontId="30" type="noConversion"/>
  </si>
  <si>
    <t>重置成本(不含税)</t>
    <phoneticPr fontId="30" type="noConversion"/>
  </si>
  <si>
    <t>R-S</t>
    <phoneticPr fontId="30" type="noConversion"/>
  </si>
  <si>
    <t>【衍生金融资产评估价值】</t>
    <phoneticPr fontId="30" type="noConversion"/>
  </si>
  <si>
    <t>3-5应收票据</t>
    <phoneticPr fontId="30" type="noConversion"/>
  </si>
  <si>
    <t>【应收票据账面价值】</t>
    <phoneticPr fontId="30" type="noConversion"/>
  </si>
  <si>
    <t>【应收票据评估价值】</t>
    <phoneticPr fontId="30" type="noConversion"/>
  </si>
  <si>
    <t>3-6应收账款</t>
    <phoneticPr fontId="30" type="noConversion"/>
  </si>
  <si>
    <t>【应收账款账面余额】</t>
    <phoneticPr fontId="30" type="noConversion"/>
  </si>
  <si>
    <t>【应收账款减值准备描述】</t>
    <phoneticPr fontId="30" type="noConversion"/>
  </si>
  <si>
    <t>未计提减值准备</t>
    <phoneticPr fontId="30" type="noConversion"/>
  </si>
  <si>
    <t>【应收账款评估风险损失】</t>
    <phoneticPr fontId="30" type="noConversion"/>
  </si>
  <si>
    <t>【应收账款评估价值】</t>
    <phoneticPr fontId="30" type="noConversion"/>
  </si>
  <si>
    <t>应收款项融资汇总</t>
    <phoneticPr fontId="30" type="noConversion"/>
  </si>
  <si>
    <t>【应收款项融资汇总账面价值】</t>
    <phoneticPr fontId="30" type="noConversion"/>
  </si>
  <si>
    <t>【应收款项融资汇总统计】</t>
    <phoneticPr fontId="30" type="noConversion"/>
  </si>
  <si>
    <t>【应收款项融资汇总评估价值】</t>
    <phoneticPr fontId="30" type="noConversion"/>
  </si>
  <si>
    <t>【应收款项融资汇总增减值描述】</t>
    <phoneticPr fontId="30" type="noConversion"/>
  </si>
  <si>
    <t>融资-应收票据</t>
    <phoneticPr fontId="30" type="noConversion"/>
  </si>
  <si>
    <t>【融资应收票据账面价值】</t>
    <phoneticPr fontId="30" type="noConversion"/>
  </si>
  <si>
    <t>【融资应收票据评估价值】</t>
    <phoneticPr fontId="30" type="noConversion"/>
  </si>
  <si>
    <t>融资-应收账款</t>
    <phoneticPr fontId="30" type="noConversion"/>
  </si>
  <si>
    <t>【融资应收账款账面价值】</t>
    <phoneticPr fontId="30" type="noConversion"/>
  </si>
  <si>
    <t>【融资应收账款评估价值】</t>
    <phoneticPr fontId="30" type="noConversion"/>
  </si>
  <si>
    <t>3-7预付账款</t>
    <phoneticPr fontId="30" type="noConversion"/>
  </si>
  <si>
    <t>【预付账款账面余额】</t>
    <phoneticPr fontId="30" type="noConversion"/>
  </si>
  <si>
    <t>【预付账款减值准备描述】</t>
    <phoneticPr fontId="30" type="noConversion"/>
  </si>
  <si>
    <t>【预付账款评估风险损失】</t>
    <phoneticPr fontId="30" type="noConversion"/>
  </si>
  <si>
    <t>【预付账款评估价值】</t>
    <phoneticPr fontId="30" type="noConversion"/>
  </si>
  <si>
    <t>3-8应收利息</t>
    <phoneticPr fontId="30" type="noConversion"/>
  </si>
  <si>
    <t>【应收利息账面价值】</t>
    <phoneticPr fontId="30" type="noConversion"/>
  </si>
  <si>
    <t>【应收利息评估价值】</t>
    <phoneticPr fontId="30" type="noConversion"/>
  </si>
  <si>
    <t>3-9应收股利（利润）</t>
    <phoneticPr fontId="30" type="noConversion"/>
  </si>
  <si>
    <t>【应收股利账面价值】</t>
    <phoneticPr fontId="30" type="noConversion"/>
  </si>
  <si>
    <t>【应收股利评估价值】</t>
    <phoneticPr fontId="30" type="noConversion"/>
  </si>
  <si>
    <t>3-10其他应收款</t>
    <phoneticPr fontId="30" type="noConversion"/>
  </si>
  <si>
    <t>【其他应收款账面余额】</t>
    <phoneticPr fontId="30" type="noConversion"/>
  </si>
  <si>
    <t>【其他应收款减值准备描述】</t>
    <phoneticPr fontId="30" type="noConversion"/>
  </si>
  <si>
    <t>【其他应收款评估风险损失】</t>
    <phoneticPr fontId="30" type="noConversion"/>
  </si>
  <si>
    <t>【其他应收款评估价值】</t>
    <phoneticPr fontId="30" type="noConversion"/>
  </si>
  <si>
    <t>3-11存货汇总</t>
    <phoneticPr fontId="30" type="noConversion"/>
  </si>
  <si>
    <t>【存货统计】</t>
    <phoneticPr fontId="30" type="noConversion"/>
  </si>
  <si>
    <t>【存货账面余额】</t>
    <phoneticPr fontId="30" type="noConversion"/>
  </si>
  <si>
    <t>【存货跌价准备描述】</t>
    <phoneticPr fontId="30" type="noConversion"/>
  </si>
  <si>
    <t>未计提跌价准备</t>
    <phoneticPr fontId="30" type="noConversion"/>
  </si>
  <si>
    <t>【存货账面价值】</t>
    <phoneticPr fontId="30" type="noConversion"/>
  </si>
  <si>
    <t>【存货评估价值】</t>
    <phoneticPr fontId="30" type="noConversion"/>
  </si>
  <si>
    <t>3-11-1材料采购（在途物资）</t>
    <phoneticPr fontId="30" type="noConversion"/>
  </si>
  <si>
    <t>【材料采购账面余额】</t>
    <phoneticPr fontId="30" type="noConversion"/>
  </si>
  <si>
    <t>材料采购（在途物资）</t>
    <phoneticPr fontId="30" type="noConversion"/>
  </si>
  <si>
    <t>【材料采购账面净额】</t>
    <phoneticPr fontId="30" type="noConversion"/>
  </si>
  <si>
    <t>原材料</t>
    <phoneticPr fontId="30" type="noConversion"/>
  </si>
  <si>
    <t>【材料采购减值准备】</t>
    <phoneticPr fontId="30" type="noConversion"/>
  </si>
  <si>
    <t>在库周转材料</t>
    <phoneticPr fontId="30" type="noConversion"/>
  </si>
  <si>
    <t>【材料采购跌价准备描述】</t>
    <phoneticPr fontId="30" type="noConversion"/>
  </si>
  <si>
    <t>委托加工物资</t>
    <phoneticPr fontId="30" type="noConversion"/>
  </si>
  <si>
    <t>【材料采购评估价值】</t>
    <phoneticPr fontId="30" type="noConversion"/>
  </si>
  <si>
    <t>产成品（库存商品）</t>
    <phoneticPr fontId="30" type="noConversion"/>
  </si>
  <si>
    <t>【材料采购增减值描述】</t>
    <phoneticPr fontId="30" type="noConversion"/>
  </si>
  <si>
    <t>产成品（开发产品）</t>
    <phoneticPr fontId="30" type="noConversion"/>
  </si>
  <si>
    <t>3-11-2原材料</t>
    <phoneticPr fontId="30" type="noConversion"/>
  </si>
  <si>
    <t>【原材料账面余额】</t>
    <phoneticPr fontId="30" type="noConversion"/>
  </si>
  <si>
    <t>在产品（自制半成品）</t>
    <phoneticPr fontId="30" type="noConversion"/>
  </si>
  <si>
    <t>【原材料账面净额】</t>
    <phoneticPr fontId="30" type="noConversion"/>
  </si>
  <si>
    <t>在产品（开发成本）</t>
    <phoneticPr fontId="30" type="noConversion"/>
  </si>
  <si>
    <t>【原材料减值准备】</t>
    <phoneticPr fontId="30" type="noConversion"/>
  </si>
  <si>
    <t>发出商品</t>
    <phoneticPr fontId="30" type="noConversion"/>
  </si>
  <si>
    <t>【原材料跌价准备描述】</t>
    <phoneticPr fontId="30" type="noConversion"/>
  </si>
  <si>
    <t>在用周转材料</t>
    <phoneticPr fontId="30" type="noConversion"/>
  </si>
  <si>
    <t>【原材料评估价值】</t>
    <phoneticPr fontId="30" type="noConversion"/>
  </si>
  <si>
    <t>农产品</t>
    <phoneticPr fontId="30" type="noConversion"/>
  </si>
  <si>
    <t>【原材料增减值描述】</t>
    <phoneticPr fontId="30" type="noConversion"/>
  </si>
  <si>
    <t>3-11-3在库周转材料</t>
    <phoneticPr fontId="30" type="noConversion"/>
  </si>
  <si>
    <t>【在库周转材料账面余额】</t>
    <phoneticPr fontId="30" type="noConversion"/>
  </si>
  <si>
    <t>【在库周转材料账面净额】</t>
    <phoneticPr fontId="30" type="noConversion"/>
  </si>
  <si>
    <t>【在库周转材料减值准备】</t>
    <phoneticPr fontId="30" type="noConversion"/>
  </si>
  <si>
    <t>【在库周转材料跌价准备描述】</t>
    <phoneticPr fontId="30" type="noConversion"/>
  </si>
  <si>
    <t>【在库周转材料评估价值】</t>
    <phoneticPr fontId="30" type="noConversion"/>
  </si>
  <si>
    <t>【在库周转材料增减值描述】</t>
    <phoneticPr fontId="30" type="noConversion"/>
  </si>
  <si>
    <t>3-11-4委托加工物资</t>
    <phoneticPr fontId="30" type="noConversion"/>
  </si>
  <si>
    <t>【委托加工物资账面余额】</t>
    <phoneticPr fontId="30" type="noConversion"/>
  </si>
  <si>
    <t>【委托加工物资账面净额】</t>
    <phoneticPr fontId="30" type="noConversion"/>
  </si>
  <si>
    <t>【委托加工物资减值准备】</t>
    <phoneticPr fontId="30" type="noConversion"/>
  </si>
  <si>
    <t>【委托加工物资跌价准备描述】</t>
    <phoneticPr fontId="30" type="noConversion"/>
  </si>
  <si>
    <t>【委托加工物资评估价值】</t>
    <phoneticPr fontId="30" type="noConversion"/>
  </si>
  <si>
    <t>【委托加工物资增减值描述】</t>
    <phoneticPr fontId="30" type="noConversion"/>
  </si>
  <si>
    <t>3-11-5产成品（库存商品）</t>
    <phoneticPr fontId="30" type="noConversion"/>
  </si>
  <si>
    <t>【产成品账面余额】</t>
    <phoneticPr fontId="30" type="noConversion"/>
  </si>
  <si>
    <t>【产成品账面净额】</t>
    <phoneticPr fontId="30" type="noConversion"/>
  </si>
  <si>
    <t>【产成品减值准备】</t>
    <phoneticPr fontId="30" type="noConversion"/>
  </si>
  <si>
    <t>【产成品跌价准备描述】</t>
    <phoneticPr fontId="30" type="noConversion"/>
  </si>
  <si>
    <t>【产成品评估价值】</t>
    <phoneticPr fontId="30" type="noConversion"/>
  </si>
  <si>
    <t>【产成品增减值描述】</t>
    <phoneticPr fontId="30" type="noConversion"/>
  </si>
  <si>
    <t>3-9-5-1产成品（开发产品）</t>
    <phoneticPr fontId="30" type="noConversion"/>
  </si>
  <si>
    <t>【产成品开发产品账面价值】</t>
    <phoneticPr fontId="30" type="noConversion"/>
  </si>
  <si>
    <t>【产成品开发产品评估价值】</t>
    <phoneticPr fontId="30" type="noConversion"/>
  </si>
  <si>
    <t>【产成品开发产品增减值描述】</t>
    <phoneticPr fontId="30" type="noConversion"/>
  </si>
  <si>
    <t>3-11-6在产品（自制半成品）</t>
    <phoneticPr fontId="30" type="noConversion"/>
  </si>
  <si>
    <t>【在产品账面余额】</t>
    <phoneticPr fontId="30" type="noConversion"/>
  </si>
  <si>
    <t>【在产品账面净额】</t>
    <phoneticPr fontId="30" type="noConversion"/>
  </si>
  <si>
    <t>【在产品减值准备】</t>
    <phoneticPr fontId="30" type="noConversion"/>
  </si>
  <si>
    <t>【在产品跌价准备描述】</t>
    <phoneticPr fontId="30" type="noConversion"/>
  </si>
  <si>
    <t>【在产品评估价值】</t>
    <phoneticPr fontId="30" type="noConversion"/>
  </si>
  <si>
    <t>【在产品增减值描述】</t>
    <phoneticPr fontId="30" type="noConversion"/>
  </si>
  <si>
    <t>3-9-6-1在产品（开发成本）</t>
    <phoneticPr fontId="30" type="noConversion"/>
  </si>
  <si>
    <t>【在产品开发成本账面价值】</t>
    <phoneticPr fontId="30" type="noConversion"/>
  </si>
  <si>
    <t>【在产品开发成本评估价值】</t>
    <phoneticPr fontId="30" type="noConversion"/>
  </si>
  <si>
    <t>【在产品开发成本增减值描述】</t>
    <phoneticPr fontId="30" type="noConversion"/>
  </si>
  <si>
    <t>3-11-7发出商品</t>
    <phoneticPr fontId="30" type="noConversion"/>
  </si>
  <si>
    <t>【发出商品账面余额】</t>
    <phoneticPr fontId="30" type="noConversion"/>
  </si>
  <si>
    <t>【发出商品账面净额】</t>
    <phoneticPr fontId="30" type="noConversion"/>
  </si>
  <si>
    <t>【发出商品减值准备】</t>
    <phoneticPr fontId="30" type="noConversion"/>
  </si>
  <si>
    <t>【发出商品跌价准备描述】</t>
    <phoneticPr fontId="30" type="noConversion"/>
  </si>
  <si>
    <t>【发出商品评估价值】</t>
    <phoneticPr fontId="30" type="noConversion"/>
  </si>
  <si>
    <t>【发出商品增减值描述】</t>
    <phoneticPr fontId="30" type="noConversion"/>
  </si>
  <si>
    <t>3-11-8在用周转材料</t>
    <phoneticPr fontId="30" type="noConversion"/>
  </si>
  <si>
    <t>【在用周转材料账面余额】</t>
    <phoneticPr fontId="30" type="noConversion"/>
  </si>
  <si>
    <t>【在用周转材料账面净额】</t>
    <phoneticPr fontId="30" type="noConversion"/>
  </si>
  <si>
    <t>【在用周转材料减值准备】</t>
    <phoneticPr fontId="30" type="noConversion"/>
  </si>
  <si>
    <t>【在用周转材料跌价准备描述】</t>
    <phoneticPr fontId="30" type="noConversion"/>
  </si>
  <si>
    <t>【在用周转材料评估价值】</t>
    <phoneticPr fontId="30" type="noConversion"/>
  </si>
  <si>
    <t>【在用周转材料增减值描述】</t>
    <phoneticPr fontId="30" type="noConversion"/>
  </si>
  <si>
    <t>3-11-9工程施工</t>
    <phoneticPr fontId="30" type="noConversion"/>
  </si>
  <si>
    <t>【工程施工账面价值】</t>
    <phoneticPr fontId="30" type="noConversion"/>
  </si>
  <si>
    <t>【工程施工评估价值】</t>
    <phoneticPr fontId="30" type="noConversion"/>
  </si>
  <si>
    <t>【工程施工增减值描述】</t>
    <phoneticPr fontId="30" type="noConversion"/>
  </si>
  <si>
    <t>合同资产</t>
    <phoneticPr fontId="30" type="noConversion"/>
  </si>
  <si>
    <t>【合同资产账面价值】</t>
    <phoneticPr fontId="30" type="noConversion"/>
  </si>
  <si>
    <t>【合同资产评估价值】</t>
    <phoneticPr fontId="30" type="noConversion"/>
  </si>
  <si>
    <t>持有待售资产</t>
    <phoneticPr fontId="30" type="noConversion"/>
  </si>
  <si>
    <t>【持有待售资产账面价值】</t>
    <phoneticPr fontId="30" type="noConversion"/>
  </si>
  <si>
    <t>【持有待售资产评估价值】</t>
    <phoneticPr fontId="30" type="noConversion"/>
  </si>
  <si>
    <t>3-12一年到期非流动资产</t>
    <phoneticPr fontId="30" type="noConversion"/>
  </si>
  <si>
    <t>【一年到期非流动资产账面价值】</t>
    <phoneticPr fontId="30" type="noConversion"/>
  </si>
  <si>
    <t>【一年到期非流动资产评估价值】</t>
    <phoneticPr fontId="30" type="noConversion"/>
  </si>
  <si>
    <t>3-13其他流动资产</t>
    <phoneticPr fontId="30" type="noConversion"/>
  </si>
  <si>
    <t>【其他流动资产账面价值】</t>
    <phoneticPr fontId="30" type="noConversion"/>
  </si>
  <si>
    <t>【其他流动资产评估价值】</t>
    <phoneticPr fontId="30" type="noConversion"/>
  </si>
  <si>
    <t>4-非流动资产汇总</t>
    <phoneticPr fontId="30" type="noConversion"/>
  </si>
  <si>
    <t>4-1可供出售金融资产汇总</t>
    <phoneticPr fontId="30" type="noConversion"/>
  </si>
  <si>
    <t>【可供出售金融资产账面价值】</t>
    <phoneticPr fontId="30" type="noConversion"/>
  </si>
  <si>
    <t>【可供出售金融资产统计】</t>
    <phoneticPr fontId="30" type="noConversion"/>
  </si>
  <si>
    <t>【可供出售金融资产评估价值】</t>
    <phoneticPr fontId="30" type="noConversion"/>
  </si>
  <si>
    <t>【可供出售金融资产增减值描述】</t>
    <phoneticPr fontId="30" type="noConversion"/>
  </si>
  <si>
    <t>4-1-1可出售-股票</t>
    <phoneticPr fontId="30" type="noConversion"/>
  </si>
  <si>
    <t>【可供出售金融资产股票账面价值】</t>
    <phoneticPr fontId="30" type="noConversion"/>
  </si>
  <si>
    <t>【可供出售金融资产股票评估价值】</t>
    <phoneticPr fontId="30" type="noConversion"/>
  </si>
  <si>
    <t>4-1-2可出售-债券</t>
    <phoneticPr fontId="30" type="noConversion"/>
  </si>
  <si>
    <t>【可供出售金融资产债券账面价值】</t>
    <phoneticPr fontId="30" type="noConversion"/>
  </si>
  <si>
    <t>【可供出售金融资产债券评估价值】</t>
    <phoneticPr fontId="30" type="noConversion"/>
  </si>
  <si>
    <t>4-1-2可出售-股权</t>
    <phoneticPr fontId="30" type="noConversion"/>
  </si>
  <si>
    <t>【可供出售金融资产股权账面价值】</t>
    <phoneticPr fontId="30" type="noConversion"/>
  </si>
  <si>
    <t>【可供出售金融资产股权评估价值】</t>
    <phoneticPr fontId="30" type="noConversion"/>
  </si>
  <si>
    <t>【可供出售金融资产股权增值率】</t>
    <phoneticPr fontId="30" type="noConversion"/>
  </si>
  <si>
    <t>4-1-4可出售-其他</t>
    <phoneticPr fontId="30" type="noConversion"/>
  </si>
  <si>
    <t>【可供出售金融资产其他账面价值】</t>
    <phoneticPr fontId="30" type="noConversion"/>
  </si>
  <si>
    <t>【可供出售金融资产其他评估价值】</t>
    <phoneticPr fontId="30" type="noConversion"/>
  </si>
  <si>
    <t>4-2持有到期投资</t>
    <phoneticPr fontId="30" type="noConversion"/>
  </si>
  <si>
    <t>【持有至到期投资账面价值】</t>
    <phoneticPr fontId="30" type="noConversion"/>
  </si>
  <si>
    <t>【持有至到期投资评估价值】</t>
    <phoneticPr fontId="30" type="noConversion"/>
  </si>
  <si>
    <t>债权投资</t>
    <phoneticPr fontId="30" type="noConversion"/>
  </si>
  <si>
    <t>【债权投资账面价值】</t>
    <phoneticPr fontId="30" type="noConversion"/>
  </si>
  <si>
    <t>【债权投资评估价值】</t>
    <phoneticPr fontId="30" type="noConversion"/>
  </si>
  <si>
    <t>其他债权投资</t>
    <phoneticPr fontId="30" type="noConversion"/>
  </si>
  <si>
    <t>【其他债权投资账面价值】</t>
    <phoneticPr fontId="30" type="noConversion"/>
  </si>
  <si>
    <t>【其他债权投资评估价值】</t>
    <phoneticPr fontId="30" type="noConversion"/>
  </si>
  <si>
    <t>4-3长期应收</t>
    <phoneticPr fontId="30" type="noConversion"/>
  </si>
  <si>
    <t>【长期应收款账面原值】</t>
    <phoneticPr fontId="30" type="noConversion"/>
  </si>
  <si>
    <t>【长期应收款减值准备描述】</t>
    <phoneticPr fontId="30" type="noConversion"/>
  </si>
  <si>
    <t>【长期应收款评估损失】</t>
    <phoneticPr fontId="30" type="noConversion"/>
  </si>
  <si>
    <t>【长期应收款评估价值】</t>
    <phoneticPr fontId="30" type="noConversion"/>
  </si>
  <si>
    <t>4-4股权投资</t>
    <phoneticPr fontId="30" type="noConversion"/>
  </si>
  <si>
    <t>【长期股权投资账面原值】</t>
    <phoneticPr fontId="30" type="noConversion"/>
  </si>
  <si>
    <t>【长期股权投资减值准备描述】</t>
    <phoneticPr fontId="30" type="noConversion"/>
  </si>
  <si>
    <t>【长期股权投资评估价值】</t>
    <phoneticPr fontId="30" type="noConversion"/>
  </si>
  <si>
    <t>【长期股权投资增减值描述】</t>
    <phoneticPr fontId="30" type="noConversion"/>
  </si>
  <si>
    <t>4-5-1投资性房地产</t>
    <phoneticPr fontId="30" type="noConversion"/>
  </si>
  <si>
    <t>【投资性房地产账面原值】</t>
    <phoneticPr fontId="30" type="noConversion"/>
  </si>
  <si>
    <t>【投资性房地产账面净值】</t>
    <phoneticPr fontId="30" type="noConversion"/>
  </si>
  <si>
    <t>【投资性房地产评估价值】</t>
    <phoneticPr fontId="30" type="noConversion"/>
  </si>
  <si>
    <t>【投资性房地产增减值描述】</t>
    <phoneticPr fontId="30" type="noConversion"/>
  </si>
  <si>
    <t>4-6固定资产汇总</t>
    <phoneticPr fontId="30" type="noConversion"/>
  </si>
  <si>
    <t>【固定资产账面价值】</t>
    <phoneticPr fontId="30" type="noConversion"/>
  </si>
  <si>
    <t>【固定资产评估价值】</t>
    <phoneticPr fontId="30" type="noConversion"/>
  </si>
  <si>
    <t>4-6-1房屋建筑物类</t>
    <phoneticPr fontId="30" type="noConversion"/>
  </si>
  <si>
    <t>【房屋建筑物账面原值】</t>
    <phoneticPr fontId="30" type="noConversion"/>
  </si>
  <si>
    <t>【房屋建筑物账面净值】</t>
    <phoneticPr fontId="30" type="noConversion"/>
  </si>
  <si>
    <t>【房屋建筑物评估原值】</t>
    <phoneticPr fontId="30" type="noConversion"/>
  </si>
  <si>
    <t>【房屋建筑物评估净值】</t>
    <phoneticPr fontId="30" type="noConversion"/>
  </si>
  <si>
    <t>【房屋建筑物增减值描述】</t>
    <phoneticPr fontId="30" type="noConversion"/>
  </si>
  <si>
    <t>评估净值＞账面净值，增值；评估净值&lt;账面净值，减值</t>
    <phoneticPr fontId="30" type="noConversion"/>
  </si>
  <si>
    <t>4-6-2设备类</t>
    <phoneticPr fontId="30" type="noConversion"/>
  </si>
  <si>
    <t>【设备类账面原值】</t>
    <phoneticPr fontId="30" type="noConversion"/>
  </si>
  <si>
    <t>【设备类账面净值】</t>
    <phoneticPr fontId="30" type="noConversion"/>
  </si>
  <si>
    <t>【设备类评估原值】</t>
    <phoneticPr fontId="30" type="noConversion"/>
  </si>
  <si>
    <t>【长输管线账面原值】</t>
    <phoneticPr fontId="30" type="noConversion"/>
  </si>
  <si>
    <t>【长输管线账面净值】</t>
    <phoneticPr fontId="30" type="noConversion"/>
  </si>
  <si>
    <t>【船舶账面原值】</t>
    <phoneticPr fontId="30" type="noConversion"/>
  </si>
  <si>
    <t>【船舶账面净值】</t>
    <phoneticPr fontId="30" type="noConversion"/>
  </si>
  <si>
    <t>【机器设备账面原值】</t>
    <phoneticPr fontId="30" type="noConversion"/>
  </si>
  <si>
    <t>【机器设备账面净值】</t>
    <phoneticPr fontId="30" type="noConversion"/>
  </si>
  <si>
    <t>【机器设备评估原值】</t>
    <phoneticPr fontId="30" type="noConversion"/>
  </si>
  <si>
    <t>【车辆账面原值】</t>
    <phoneticPr fontId="30" type="noConversion"/>
  </si>
  <si>
    <t>【车辆账面净值】</t>
    <phoneticPr fontId="30" type="noConversion"/>
  </si>
  <si>
    <t>【车辆评估原值】</t>
    <phoneticPr fontId="30" type="noConversion"/>
  </si>
  <si>
    <t>【电子设备账面原值】</t>
    <phoneticPr fontId="30" type="noConversion"/>
  </si>
  <si>
    <t>【电子设备账面净值】</t>
    <phoneticPr fontId="30" type="noConversion"/>
  </si>
  <si>
    <t>【电子设备评估原值】</t>
    <phoneticPr fontId="30" type="noConversion"/>
  </si>
  <si>
    <t>4-7在建工程汇总</t>
    <phoneticPr fontId="30" type="noConversion"/>
  </si>
  <si>
    <t>【在建工程账面价值】</t>
    <phoneticPr fontId="30" type="noConversion"/>
  </si>
  <si>
    <t>【在建工程评估价值】</t>
    <phoneticPr fontId="30" type="noConversion"/>
  </si>
  <si>
    <t>4-7-1在建（土建）</t>
    <phoneticPr fontId="30" type="noConversion"/>
  </si>
  <si>
    <t>【在建工程土建账面余额】</t>
    <phoneticPr fontId="30" type="noConversion"/>
  </si>
  <si>
    <t>【在建工程土建账面净额】</t>
    <phoneticPr fontId="30" type="noConversion"/>
  </si>
  <si>
    <t>【在建工程土建减值准备】</t>
    <phoneticPr fontId="30" type="noConversion"/>
  </si>
  <si>
    <t>【在建工程土建减值准备描述】</t>
    <phoneticPr fontId="30" type="noConversion"/>
  </si>
  <si>
    <t>【在建工程土建评估价值】</t>
    <phoneticPr fontId="30" type="noConversion"/>
  </si>
  <si>
    <t>【在建工程土建增减值描述】</t>
    <phoneticPr fontId="30" type="noConversion"/>
  </si>
  <si>
    <t>4-7-2在建（设备）</t>
    <phoneticPr fontId="30" type="noConversion"/>
  </si>
  <si>
    <t>【在建工程设备安装工程账面余额】</t>
    <phoneticPr fontId="30" type="noConversion"/>
  </si>
  <si>
    <t>【在建工程设备安装工程账面净额】</t>
    <phoneticPr fontId="30" type="noConversion"/>
  </si>
  <si>
    <t>【在建工程设备安装工程减值准备】</t>
    <phoneticPr fontId="30" type="noConversion"/>
  </si>
  <si>
    <t>【在建工程设备安装工程减值准备描述】</t>
    <phoneticPr fontId="30" type="noConversion"/>
  </si>
  <si>
    <t>【在建工程设备安装工程评估价值】</t>
    <phoneticPr fontId="30" type="noConversion"/>
  </si>
  <si>
    <t>【在建工程设备安装工程增减值描述】</t>
    <phoneticPr fontId="30" type="noConversion"/>
  </si>
  <si>
    <t>4-8工程物资</t>
    <phoneticPr fontId="30" type="noConversion"/>
  </si>
  <si>
    <t>【工程物资账面余额】</t>
    <phoneticPr fontId="30" type="noConversion"/>
  </si>
  <si>
    <t>【工程物资账面净额】</t>
    <phoneticPr fontId="30" type="noConversion"/>
  </si>
  <si>
    <t>【工程物资减值准备】</t>
    <phoneticPr fontId="30" type="noConversion"/>
  </si>
  <si>
    <t>【工程物资减值准备描述】</t>
    <phoneticPr fontId="30" type="noConversion"/>
  </si>
  <si>
    <t>【工程物资评估价值】</t>
    <phoneticPr fontId="30" type="noConversion"/>
  </si>
  <si>
    <t>【工程物资增减值描述】</t>
    <phoneticPr fontId="30" type="noConversion"/>
  </si>
  <si>
    <t>4-9固定资产清理</t>
    <phoneticPr fontId="30" type="noConversion"/>
  </si>
  <si>
    <t>【固定资产清理账面价值】</t>
    <phoneticPr fontId="30" type="noConversion"/>
  </si>
  <si>
    <t>【固定资产清理评估价值】</t>
    <phoneticPr fontId="30" type="noConversion"/>
  </si>
  <si>
    <t>4-10生产性生物资产</t>
    <phoneticPr fontId="30" type="noConversion"/>
  </si>
  <si>
    <t>【生产性生物资产账面价值】</t>
    <phoneticPr fontId="30" type="noConversion"/>
  </si>
  <si>
    <t>【生产性生物资产评估价值】</t>
    <phoneticPr fontId="30" type="noConversion"/>
  </si>
  <si>
    <t>4-11油气资产</t>
    <phoneticPr fontId="30" type="noConversion"/>
  </si>
  <si>
    <t>【油气资产账面价值】</t>
    <phoneticPr fontId="30" type="noConversion"/>
  </si>
  <si>
    <t>【油气资产评估价值】</t>
    <phoneticPr fontId="30" type="noConversion"/>
  </si>
  <si>
    <t>使用权资产</t>
    <phoneticPr fontId="30" type="noConversion"/>
  </si>
  <si>
    <t>【使用权资产账面价值】</t>
    <phoneticPr fontId="30" type="noConversion"/>
  </si>
  <si>
    <t>【使用权资产评估价值】</t>
    <phoneticPr fontId="30" type="noConversion"/>
  </si>
  <si>
    <t>4-12无形资产汇总</t>
    <phoneticPr fontId="30" type="noConversion"/>
  </si>
  <si>
    <t>【无形资产账面价值】</t>
    <phoneticPr fontId="30" type="noConversion"/>
  </si>
  <si>
    <t>【无形资产评估价值】</t>
    <phoneticPr fontId="30" type="noConversion"/>
  </si>
  <si>
    <t>4-12-1无形-土地</t>
    <phoneticPr fontId="30" type="noConversion"/>
  </si>
  <si>
    <t>【无形资产土地使用权原始入账价值】</t>
    <phoneticPr fontId="30" type="noConversion"/>
  </si>
  <si>
    <t>【无形资产土地使用权账面价值】</t>
    <phoneticPr fontId="30" type="noConversion"/>
  </si>
  <si>
    <t>【无形资产土地使用权评估价值】</t>
    <phoneticPr fontId="30" type="noConversion"/>
  </si>
  <si>
    <t>【无形资产土地使用权增减值描述】</t>
    <phoneticPr fontId="30" type="noConversion"/>
  </si>
  <si>
    <t>4-12-2无形-矿业权</t>
    <phoneticPr fontId="30" type="noConversion"/>
  </si>
  <si>
    <t>【无形资产矿业权账面价值】</t>
    <phoneticPr fontId="30" type="noConversion"/>
  </si>
  <si>
    <t>【无形资产矿业权评估价值】</t>
    <phoneticPr fontId="30" type="noConversion"/>
  </si>
  <si>
    <t>4-12-3无形-其他</t>
    <phoneticPr fontId="30" type="noConversion"/>
  </si>
  <si>
    <t>【无形资产其他账面价值】</t>
    <phoneticPr fontId="30" type="noConversion"/>
  </si>
  <si>
    <t>【无形资产其他评估价值】</t>
    <phoneticPr fontId="30" type="noConversion"/>
  </si>
  <si>
    <t>【无形资产其他增减值描述】</t>
    <phoneticPr fontId="30" type="noConversion"/>
  </si>
  <si>
    <t>4-13开发支出</t>
    <phoneticPr fontId="30" type="noConversion"/>
  </si>
  <si>
    <t>【开发支出账面价值】</t>
    <phoneticPr fontId="30" type="noConversion"/>
  </si>
  <si>
    <t>【开发支出评估价值】</t>
    <phoneticPr fontId="30" type="noConversion"/>
  </si>
  <si>
    <t>【开发支出增减值描述】</t>
    <phoneticPr fontId="30" type="noConversion"/>
  </si>
  <si>
    <t>4-14商誉</t>
    <phoneticPr fontId="30" type="noConversion"/>
  </si>
  <si>
    <t>4-15长期待摊费用</t>
    <phoneticPr fontId="30" type="noConversion"/>
  </si>
  <si>
    <t>【长期待摊费用账面价值】</t>
    <phoneticPr fontId="30" type="noConversion"/>
  </si>
  <si>
    <t>【长期待摊费用评估价值】</t>
    <phoneticPr fontId="30" type="noConversion"/>
  </si>
  <si>
    <t>4-16递延所得税资产</t>
    <phoneticPr fontId="30" type="noConversion"/>
  </si>
  <si>
    <t>【递延所得税资产账面价值】</t>
    <phoneticPr fontId="30" type="noConversion"/>
  </si>
  <si>
    <t>【递延所得税资产评估价值】</t>
    <phoneticPr fontId="30" type="noConversion"/>
  </si>
  <si>
    <t>4-17其他非流动资产</t>
    <phoneticPr fontId="30" type="noConversion"/>
  </si>
  <si>
    <t>【其他非流动资产账面价值】</t>
    <phoneticPr fontId="30" type="noConversion"/>
  </si>
  <si>
    <t>【其他非流动资产评估价值】</t>
    <phoneticPr fontId="30" type="noConversion"/>
  </si>
  <si>
    <t>5-负债汇总</t>
    <phoneticPr fontId="30" type="noConversion"/>
  </si>
  <si>
    <t>【负债统计】</t>
    <phoneticPr fontId="30" type="noConversion"/>
  </si>
  <si>
    <t>判断成本法表是否有流动负债科目和非流动负债科目</t>
    <phoneticPr fontId="30" type="noConversion"/>
  </si>
  <si>
    <t>【流动负债统计】</t>
    <phoneticPr fontId="30" type="noConversion"/>
  </si>
  <si>
    <t>短期借款、应付账款</t>
    <phoneticPr fontId="30" type="noConversion"/>
  </si>
  <si>
    <t>判断成本法表有哪些流动负债科目，然后引用</t>
    <phoneticPr fontId="30" type="noConversion"/>
  </si>
  <si>
    <t>【非流动负债统计】</t>
    <phoneticPr fontId="30" type="noConversion"/>
  </si>
  <si>
    <t>长期借款、长期应付款</t>
    <phoneticPr fontId="30" type="noConversion"/>
  </si>
  <si>
    <t>判断成本法表有哪些非流动负债科目，然后引用</t>
    <phoneticPr fontId="30" type="noConversion"/>
  </si>
  <si>
    <t>【负债账面价值】</t>
    <phoneticPr fontId="30" type="noConversion"/>
  </si>
  <si>
    <t>【负债评估价值】</t>
    <phoneticPr fontId="30" type="noConversion"/>
  </si>
  <si>
    <t>5-流动负债汇总</t>
    <phoneticPr fontId="30" type="noConversion"/>
  </si>
  <si>
    <t>【流动负债账面价值】</t>
    <phoneticPr fontId="30" type="noConversion"/>
  </si>
  <si>
    <t>【流动负债评估价值】</t>
    <phoneticPr fontId="30" type="noConversion"/>
  </si>
  <si>
    <t>5-1短期借款</t>
    <phoneticPr fontId="30" type="noConversion"/>
  </si>
  <si>
    <t>【短期借款账面价值】</t>
    <phoneticPr fontId="30" type="noConversion"/>
  </si>
  <si>
    <t>【短期借款评估价值】</t>
    <phoneticPr fontId="30" type="noConversion"/>
  </si>
  <si>
    <t>5-2交易性金融负债</t>
    <phoneticPr fontId="30" type="noConversion"/>
  </si>
  <si>
    <t>【交易性金融负债账面价值】</t>
    <phoneticPr fontId="30" type="noConversion"/>
  </si>
  <si>
    <t>【交易性金融负债评估价值】</t>
    <phoneticPr fontId="30" type="noConversion"/>
  </si>
  <si>
    <t>衍生金融负债</t>
    <phoneticPr fontId="30" type="noConversion"/>
  </si>
  <si>
    <t>【衍生金融负债账面价值】</t>
    <phoneticPr fontId="30" type="noConversion"/>
  </si>
  <si>
    <t>【衍生金融负债评估价值】</t>
    <phoneticPr fontId="30" type="noConversion"/>
  </si>
  <si>
    <t>5-3应付票据</t>
    <phoneticPr fontId="30" type="noConversion"/>
  </si>
  <si>
    <t>【应付票据账面价值】</t>
    <phoneticPr fontId="30" type="noConversion"/>
  </si>
  <si>
    <t>【应付票据评估价值】</t>
    <phoneticPr fontId="30" type="noConversion"/>
  </si>
  <si>
    <t>5-4应付账款</t>
    <phoneticPr fontId="30" type="noConversion"/>
  </si>
  <si>
    <t>【应付账款账面价值】</t>
    <phoneticPr fontId="30" type="noConversion"/>
  </si>
  <si>
    <t>【应付账款评估价值】</t>
    <phoneticPr fontId="30" type="noConversion"/>
  </si>
  <si>
    <t>5-5预收账款</t>
    <phoneticPr fontId="30" type="noConversion"/>
  </si>
  <si>
    <t>【预收账款账面价值】</t>
    <phoneticPr fontId="30" type="noConversion"/>
  </si>
  <si>
    <t>【预收账款评估价值】</t>
    <phoneticPr fontId="30" type="noConversion"/>
  </si>
  <si>
    <t>合同负债</t>
    <phoneticPr fontId="30" type="noConversion"/>
  </si>
  <si>
    <t>【合同负债账面价值】</t>
    <phoneticPr fontId="30" type="noConversion"/>
  </si>
  <si>
    <t>【合同负债评估价值】</t>
    <phoneticPr fontId="30" type="noConversion"/>
  </si>
  <si>
    <t>5-6职工薪酬</t>
    <phoneticPr fontId="30" type="noConversion"/>
  </si>
  <si>
    <t>【应付职工薪酬账面价值】</t>
    <phoneticPr fontId="30" type="noConversion"/>
  </si>
  <si>
    <t>【应付职工薪酬评估价值】</t>
    <phoneticPr fontId="30" type="noConversion"/>
  </si>
  <si>
    <t>5-7应交税费</t>
    <phoneticPr fontId="30" type="noConversion"/>
  </si>
  <si>
    <t>【应交税费账面价值】</t>
    <phoneticPr fontId="30" type="noConversion"/>
  </si>
  <si>
    <t>【应交税费评估价值】</t>
    <phoneticPr fontId="30" type="noConversion"/>
  </si>
  <si>
    <t>5-8应付利息</t>
    <phoneticPr fontId="30" type="noConversion"/>
  </si>
  <si>
    <t>【应付利息账面价值】</t>
    <phoneticPr fontId="30" type="noConversion"/>
  </si>
  <si>
    <t>【应付利息评估价值】</t>
    <phoneticPr fontId="30" type="noConversion"/>
  </si>
  <si>
    <t>5-9应付股利（利润）</t>
    <phoneticPr fontId="30" type="noConversion"/>
  </si>
  <si>
    <t>【应付股利账面价值】</t>
    <phoneticPr fontId="30" type="noConversion"/>
  </si>
  <si>
    <t>【应付股利评估价值】</t>
    <phoneticPr fontId="30" type="noConversion"/>
  </si>
  <si>
    <t>5-10其他应付款</t>
    <phoneticPr fontId="30" type="noConversion"/>
  </si>
  <si>
    <t>【其他应付款账面价值】</t>
    <phoneticPr fontId="30" type="noConversion"/>
  </si>
  <si>
    <t>【其他应付款评估价值】</t>
    <phoneticPr fontId="30" type="noConversion"/>
  </si>
  <si>
    <t>持有待售负债</t>
    <phoneticPr fontId="30" type="noConversion"/>
  </si>
  <si>
    <t>【持有待售负债账面价值】</t>
    <phoneticPr fontId="30" type="noConversion"/>
  </si>
  <si>
    <t>【持有待售负债评估价值】</t>
    <phoneticPr fontId="30" type="noConversion"/>
  </si>
  <si>
    <t>5-11一年到期非流动负债</t>
    <phoneticPr fontId="30" type="noConversion"/>
  </si>
  <si>
    <t>【一年内到期非流动负债账面价值】</t>
    <phoneticPr fontId="30" type="noConversion"/>
  </si>
  <si>
    <t>【一年内到期非流动负债评估价值】</t>
    <phoneticPr fontId="30" type="noConversion"/>
  </si>
  <si>
    <t>5-12其他流动负债</t>
    <phoneticPr fontId="30" type="noConversion"/>
  </si>
  <si>
    <t>【其他流动负债账面价值】</t>
    <phoneticPr fontId="30" type="noConversion"/>
  </si>
  <si>
    <t>【其他流动负债评估价值】</t>
    <phoneticPr fontId="30" type="noConversion"/>
  </si>
  <si>
    <t>6-非流动负债汇总</t>
    <phoneticPr fontId="30" type="noConversion"/>
  </si>
  <si>
    <t xml:space="preserve">【非流动负债账面价值】 </t>
    <phoneticPr fontId="30" type="noConversion"/>
  </si>
  <si>
    <t>【非流动负债评估价值】</t>
    <phoneticPr fontId="30" type="noConversion"/>
  </si>
  <si>
    <t>6-1长期借款</t>
    <phoneticPr fontId="30" type="noConversion"/>
  </si>
  <si>
    <t>【长期借款账面价值】</t>
    <phoneticPr fontId="30" type="noConversion"/>
  </si>
  <si>
    <t>【长期借款评估价值】</t>
    <phoneticPr fontId="30" type="noConversion"/>
  </si>
  <si>
    <t>6-2应付债券</t>
    <phoneticPr fontId="30" type="noConversion"/>
  </si>
  <si>
    <t>【应付债券账面价值】</t>
    <phoneticPr fontId="30" type="noConversion"/>
  </si>
  <si>
    <t>【应付债券评估价值】</t>
    <phoneticPr fontId="30" type="noConversion"/>
  </si>
  <si>
    <t>租赁负债</t>
    <phoneticPr fontId="30" type="noConversion"/>
  </si>
  <si>
    <t>【租赁负债账面价值】</t>
    <phoneticPr fontId="30" type="noConversion"/>
  </si>
  <si>
    <t>【租赁负债评估价值】</t>
    <phoneticPr fontId="30" type="noConversion"/>
  </si>
  <si>
    <t>6-3长期应付款</t>
    <phoneticPr fontId="30" type="noConversion"/>
  </si>
  <si>
    <t>【长期应付款账面价值】</t>
    <phoneticPr fontId="30" type="noConversion"/>
  </si>
  <si>
    <t>【长期应付款评估价值】</t>
    <phoneticPr fontId="30" type="noConversion"/>
  </si>
  <si>
    <t>6-4专项应付款</t>
    <phoneticPr fontId="30" type="noConversion"/>
  </si>
  <si>
    <t>【专项应付款账面价值】</t>
    <phoneticPr fontId="30" type="noConversion"/>
  </si>
  <si>
    <t>【专项应付款评估价值】</t>
    <phoneticPr fontId="30" type="noConversion"/>
  </si>
  <si>
    <t>6-5预计负债</t>
    <phoneticPr fontId="30" type="noConversion"/>
  </si>
  <si>
    <t>【预计负债账面价值】</t>
    <phoneticPr fontId="30" type="noConversion"/>
  </si>
  <si>
    <t>【预计负债评估价值】</t>
    <phoneticPr fontId="30" type="noConversion"/>
  </si>
  <si>
    <t>递延收益</t>
    <phoneticPr fontId="30" type="noConversion"/>
  </si>
  <si>
    <t>【递延收益账面价值】</t>
    <phoneticPr fontId="30" type="noConversion"/>
  </si>
  <si>
    <t>【递延收益评估价值】</t>
    <phoneticPr fontId="30" type="noConversion"/>
  </si>
  <si>
    <t>6-6递延所得税负债</t>
    <phoneticPr fontId="30" type="noConversion"/>
  </si>
  <si>
    <t>【递延所得税负债账面价值】</t>
    <phoneticPr fontId="30" type="noConversion"/>
  </si>
  <si>
    <t>【递延所得税负债评估价值】</t>
    <phoneticPr fontId="30" type="noConversion"/>
  </si>
  <si>
    <t>6-7其他非流动负债</t>
    <phoneticPr fontId="30" type="noConversion"/>
  </si>
  <si>
    <t>【其他非流动负债账面价值】</t>
    <phoneticPr fontId="30" type="noConversion"/>
  </si>
  <si>
    <t>【其他非流动负债评估价值】</t>
    <phoneticPr fontId="30" type="noConversion"/>
  </si>
  <si>
    <t>【设备类资产统计】</t>
    <phoneticPr fontId="30" type="noConversion"/>
  </si>
  <si>
    <t>机器设备</t>
    <phoneticPr fontId="30" type="noConversion"/>
  </si>
  <si>
    <t>【机器设备统计】</t>
    <phoneticPr fontId="30" type="noConversion"/>
  </si>
  <si>
    <t>机器设备共计49项</t>
    <phoneticPr fontId="30" type="noConversion"/>
  </si>
  <si>
    <t>机器设备评估明细表</t>
    <phoneticPr fontId="30" type="noConversion"/>
  </si>
  <si>
    <t>【电子设备统计】</t>
    <phoneticPr fontId="30" type="noConversion"/>
  </si>
  <si>
    <t>【车辆统计】</t>
    <phoneticPr fontId="30" type="noConversion"/>
  </si>
  <si>
    <t>【设备总数统计】</t>
    <phoneticPr fontId="30" type="noConversion"/>
  </si>
  <si>
    <t>【评估方法详见】</t>
    <phoneticPr fontId="30" type="noConversion"/>
  </si>
  <si>
    <t>科目名称</t>
    <phoneticPr fontId="30" type="noConversion"/>
  </si>
  <si>
    <t>账面价值</t>
    <phoneticPr fontId="30" type="noConversion"/>
  </si>
  <si>
    <t>流动资产合计</t>
    <phoneticPr fontId="30" type="noConversion"/>
  </si>
  <si>
    <t>【机器设备案例一名称】</t>
    <phoneticPr fontId="30" type="noConversion"/>
  </si>
  <si>
    <t>货币资金</t>
    <phoneticPr fontId="30" type="noConversion"/>
  </si>
  <si>
    <t>【机器设备案例一对应序号】</t>
    <phoneticPr fontId="30" type="noConversion"/>
  </si>
  <si>
    <t>交易性金融资产</t>
    <phoneticPr fontId="30" type="noConversion"/>
  </si>
  <si>
    <t>【机器设备案例一规格型号】</t>
    <phoneticPr fontId="30" type="noConversion"/>
  </si>
  <si>
    <t>【机器设备案例一生产厂家】</t>
    <phoneticPr fontId="30" type="noConversion"/>
  </si>
  <si>
    <t>应收票据</t>
    <phoneticPr fontId="30" type="noConversion"/>
  </si>
  <si>
    <t>【机器设备案例一数量】</t>
    <phoneticPr fontId="30" type="noConversion"/>
  </si>
  <si>
    <t>应收账款</t>
    <phoneticPr fontId="30" type="noConversion"/>
  </si>
  <si>
    <t>【机器设备案例一购置日期】</t>
    <phoneticPr fontId="30" type="noConversion"/>
  </si>
  <si>
    <t>应收款项融资</t>
    <phoneticPr fontId="30" type="noConversion"/>
  </si>
  <si>
    <t>【机器设备案例一启用日期】</t>
    <phoneticPr fontId="30" type="noConversion"/>
  </si>
  <si>
    <t>预付款项</t>
    <phoneticPr fontId="30" type="noConversion"/>
  </si>
  <si>
    <t>【机器设备案例一账面原值】</t>
    <phoneticPr fontId="30" type="noConversion"/>
  </si>
  <si>
    <t>其他应收款</t>
    <phoneticPr fontId="30" type="noConversion"/>
  </si>
  <si>
    <t>【机器设备案例一账面净值】</t>
    <phoneticPr fontId="30" type="noConversion"/>
  </si>
  <si>
    <t>存货</t>
    <phoneticPr fontId="30" type="noConversion"/>
  </si>
  <si>
    <t>【机器设备案例一单台设备含税购置价】</t>
    <phoneticPr fontId="30" type="noConversion"/>
  </si>
  <si>
    <t>【机器设备案例一已使用年限】</t>
    <phoneticPr fontId="30" type="noConversion"/>
  </si>
  <si>
    <t>【机器设备案例一尚可使用年限】</t>
    <phoneticPr fontId="30" type="noConversion"/>
  </si>
  <si>
    <t>一年内到期的非流动资产</t>
    <phoneticPr fontId="30" type="noConversion"/>
  </si>
  <si>
    <t>【机器设备案例一成新率】</t>
    <phoneticPr fontId="30" type="noConversion"/>
  </si>
  <si>
    <t>其他流动资产</t>
    <phoneticPr fontId="30" type="noConversion"/>
  </si>
  <si>
    <t>【机器设备案例一单台重置全价】</t>
    <phoneticPr fontId="30" type="noConversion"/>
  </si>
  <si>
    <t>非流动资产合计</t>
    <phoneticPr fontId="30" type="noConversion"/>
  </si>
  <si>
    <t>【机器设备案例一评估价值】</t>
    <phoneticPr fontId="30" type="noConversion"/>
  </si>
  <si>
    <t>可供出售金融资产</t>
    <phoneticPr fontId="30" type="noConversion"/>
  </si>
  <si>
    <t>持有至到期投资</t>
    <phoneticPr fontId="30" type="noConversion"/>
  </si>
  <si>
    <t>【机器设备案例二名称】</t>
    <phoneticPr fontId="30" type="noConversion"/>
  </si>
  <si>
    <t>【机器设备案例二对应序号】</t>
    <phoneticPr fontId="30" type="noConversion"/>
  </si>
  <si>
    <t>【机器设备案例二规格型号】</t>
    <phoneticPr fontId="30" type="noConversion"/>
  </si>
  <si>
    <t>长期应收款</t>
    <phoneticPr fontId="30" type="noConversion"/>
  </si>
  <si>
    <t>【机器设备案例二生产厂家】</t>
    <phoneticPr fontId="30" type="noConversion"/>
  </si>
  <si>
    <t>长期股权投资</t>
    <phoneticPr fontId="30" type="noConversion"/>
  </si>
  <si>
    <t>【机器设备案例二数量】</t>
    <phoneticPr fontId="30" type="noConversion"/>
  </si>
  <si>
    <t>其他权益工具投资</t>
    <phoneticPr fontId="30" type="noConversion"/>
  </si>
  <si>
    <t>【机器设备案例二购置日期】</t>
    <phoneticPr fontId="30" type="noConversion"/>
  </si>
  <si>
    <t>其他非流动金融资产</t>
    <phoneticPr fontId="30" type="noConversion"/>
  </si>
  <si>
    <t>【机器设备案例二启用日期】</t>
    <phoneticPr fontId="30" type="noConversion"/>
  </si>
  <si>
    <t>投资性房地产</t>
    <phoneticPr fontId="30" type="noConversion"/>
  </si>
  <si>
    <t>【机器设备案例二账面原值】</t>
    <phoneticPr fontId="30" type="noConversion"/>
  </si>
  <si>
    <t>固定资产</t>
    <phoneticPr fontId="30" type="noConversion"/>
  </si>
  <si>
    <t>【机器设备案例二账面净值】</t>
    <phoneticPr fontId="30" type="noConversion"/>
  </si>
  <si>
    <t>在建工程</t>
    <phoneticPr fontId="30" type="noConversion"/>
  </si>
  <si>
    <t>【机器设备案例二单台设备含税购置价】</t>
    <phoneticPr fontId="30" type="noConversion"/>
  </si>
  <si>
    <t>生产性生物资产</t>
    <phoneticPr fontId="30" type="noConversion"/>
  </si>
  <si>
    <t>【机器设备案例二已使用年限】</t>
    <phoneticPr fontId="30" type="noConversion"/>
  </si>
  <si>
    <t>油气资产</t>
    <phoneticPr fontId="30" type="noConversion"/>
  </si>
  <si>
    <t>【机器设备案例二尚可使用年限】</t>
    <phoneticPr fontId="30" type="noConversion"/>
  </si>
  <si>
    <t>【机器设备案例二成新率】</t>
    <phoneticPr fontId="30" type="noConversion"/>
  </si>
  <si>
    <t>无形资产</t>
    <phoneticPr fontId="30" type="noConversion"/>
  </si>
  <si>
    <t>【机器设备案例二单台重置全价】</t>
    <phoneticPr fontId="30" type="noConversion"/>
  </si>
  <si>
    <t>开发支出</t>
    <phoneticPr fontId="30" type="noConversion"/>
  </si>
  <si>
    <t>【机器设备案例二评估价值】</t>
    <phoneticPr fontId="30" type="noConversion"/>
  </si>
  <si>
    <t>商誉</t>
    <phoneticPr fontId="30" type="noConversion"/>
  </si>
  <si>
    <t>长期待摊费用</t>
    <phoneticPr fontId="30" type="noConversion"/>
  </si>
  <si>
    <t>【进口设备案例名称】</t>
    <phoneticPr fontId="30" type="noConversion"/>
  </si>
  <si>
    <t>递延所得税资产</t>
    <phoneticPr fontId="30" type="noConversion"/>
  </si>
  <si>
    <t>【进口设备案例对应序号】</t>
    <phoneticPr fontId="30" type="noConversion"/>
  </si>
  <si>
    <t>其他非流动资产</t>
    <phoneticPr fontId="30" type="noConversion"/>
  </si>
  <si>
    <t>【进口设备案例规格型号】</t>
    <phoneticPr fontId="30" type="noConversion"/>
  </si>
  <si>
    <t>资产总计</t>
    <phoneticPr fontId="30" type="noConversion"/>
  </si>
  <si>
    <t>【进口设备案例生产厂家】</t>
    <phoneticPr fontId="30" type="noConversion"/>
  </si>
  <si>
    <t>流动负债合计</t>
    <phoneticPr fontId="30" type="noConversion"/>
  </si>
  <si>
    <t>【进口设备案例数量】</t>
    <phoneticPr fontId="30" type="noConversion"/>
  </si>
  <si>
    <t>短期借款</t>
    <phoneticPr fontId="30" type="noConversion"/>
  </si>
  <si>
    <t>【进口设备案例购置日期】</t>
    <phoneticPr fontId="30" type="noConversion"/>
  </si>
  <si>
    <t>交易性金融负债</t>
    <phoneticPr fontId="30" type="noConversion"/>
  </si>
  <si>
    <t>【进口设备案例启用日期】</t>
    <phoneticPr fontId="30" type="noConversion"/>
  </si>
  <si>
    <t>【进口设备案例账面原值】</t>
    <phoneticPr fontId="30" type="noConversion"/>
  </si>
  <si>
    <t>应付票据</t>
    <phoneticPr fontId="30" type="noConversion"/>
  </si>
  <si>
    <t>【进口设备案例账面净值】</t>
    <phoneticPr fontId="30" type="noConversion"/>
  </si>
  <si>
    <t>应付账款</t>
    <phoneticPr fontId="30" type="noConversion"/>
  </si>
  <si>
    <t>【进口设备案例关税税率】</t>
    <phoneticPr fontId="30" type="noConversion"/>
  </si>
  <si>
    <t>预收款项</t>
    <phoneticPr fontId="30" type="noConversion"/>
  </si>
  <si>
    <t>【进口设备案例消费税税率】</t>
    <phoneticPr fontId="30" type="noConversion"/>
  </si>
  <si>
    <t>【进口设备案例FOB价】</t>
    <phoneticPr fontId="30" type="noConversion"/>
  </si>
  <si>
    <t>应付职工薪酬</t>
    <phoneticPr fontId="30" type="noConversion"/>
  </si>
  <si>
    <t>【进口设备案例已使用年限】</t>
    <phoneticPr fontId="30" type="noConversion"/>
  </si>
  <si>
    <t>应交税费</t>
    <phoneticPr fontId="30" type="noConversion"/>
  </si>
  <si>
    <t>【进口设备案例尚可使用年限】</t>
    <phoneticPr fontId="30" type="noConversion"/>
  </si>
  <si>
    <t>其他应付款</t>
    <phoneticPr fontId="30" type="noConversion"/>
  </si>
  <si>
    <t>【进口设备案例成新率】</t>
    <phoneticPr fontId="30" type="noConversion"/>
  </si>
  <si>
    <t>【进口设备案例单台重置全价】</t>
    <phoneticPr fontId="30" type="noConversion"/>
  </si>
  <si>
    <t>一年内到期的非流动负债</t>
    <phoneticPr fontId="30" type="noConversion"/>
  </si>
  <si>
    <t>【进口设备案例评估价值】</t>
    <phoneticPr fontId="30" type="noConversion"/>
  </si>
  <si>
    <t>其他流动负债</t>
    <phoneticPr fontId="30" type="noConversion"/>
  </si>
  <si>
    <t>非流动负债合计</t>
    <phoneticPr fontId="30" type="noConversion"/>
  </si>
  <si>
    <t>【车辆案例名称】</t>
    <phoneticPr fontId="30" type="noConversion"/>
  </si>
  <si>
    <t>长期借款</t>
    <phoneticPr fontId="30" type="noConversion"/>
  </si>
  <si>
    <t>【车辆案例对应序号】</t>
    <phoneticPr fontId="30" type="noConversion"/>
  </si>
  <si>
    <t>应付债券</t>
    <phoneticPr fontId="30" type="noConversion"/>
  </si>
  <si>
    <t>【车辆案例牌号】</t>
    <phoneticPr fontId="30" type="noConversion"/>
  </si>
  <si>
    <t>【车辆案例规格型号】</t>
    <phoneticPr fontId="30" type="noConversion"/>
  </si>
  <si>
    <t>长期应付款</t>
    <phoneticPr fontId="30" type="noConversion"/>
  </si>
  <si>
    <t>【车辆案例生产厂家】</t>
    <phoneticPr fontId="30" type="noConversion"/>
  </si>
  <si>
    <t>专项应付款</t>
    <phoneticPr fontId="30" type="noConversion"/>
  </si>
  <si>
    <t>【车辆案例数量】</t>
    <phoneticPr fontId="30" type="noConversion"/>
  </si>
  <si>
    <t>预计负债</t>
    <phoneticPr fontId="30" type="noConversion"/>
  </si>
  <si>
    <t>【车辆案例购置日期】</t>
    <phoneticPr fontId="30" type="noConversion"/>
  </si>
  <si>
    <t>【车辆案例启用日期】</t>
    <phoneticPr fontId="30" type="noConversion"/>
  </si>
  <si>
    <t>递延所得税负债</t>
    <phoneticPr fontId="30" type="noConversion"/>
  </si>
  <si>
    <t>【车辆案例账面原值】</t>
    <phoneticPr fontId="30" type="noConversion"/>
  </si>
  <si>
    <t>其他非流动负债</t>
    <phoneticPr fontId="30" type="noConversion"/>
  </si>
  <si>
    <t>【车辆案例账面净值】</t>
    <phoneticPr fontId="30" type="noConversion"/>
  </si>
  <si>
    <t>负债总计</t>
    <phoneticPr fontId="30" type="noConversion"/>
  </si>
  <si>
    <t>【车辆案例购置单价】</t>
    <phoneticPr fontId="30" type="noConversion"/>
  </si>
  <si>
    <t>净资产（所有者权益）</t>
    <phoneticPr fontId="30" type="noConversion"/>
  </si>
  <si>
    <t>【车辆案例购置税】</t>
    <phoneticPr fontId="30" type="noConversion"/>
  </si>
  <si>
    <t>原值</t>
    <phoneticPr fontId="30" type="noConversion"/>
  </si>
  <si>
    <t>【牌照费】</t>
    <phoneticPr fontId="30" type="noConversion"/>
  </si>
  <si>
    <t>设备类合计</t>
    <phoneticPr fontId="30" type="noConversion"/>
  </si>
  <si>
    <t>【车辆案例可抵扣增值税额】</t>
    <phoneticPr fontId="30" type="noConversion"/>
  </si>
  <si>
    <t>长输管线</t>
    <phoneticPr fontId="30" type="noConversion"/>
  </si>
  <si>
    <t>【车辆案例重置全价】</t>
    <phoneticPr fontId="30" type="noConversion"/>
  </si>
  <si>
    <t>【车辆案例已行驶里程】</t>
    <phoneticPr fontId="30" type="noConversion"/>
  </si>
  <si>
    <t>车辆</t>
    <phoneticPr fontId="30" type="noConversion"/>
  </si>
  <si>
    <t>【车辆案例行驶里程成新率】</t>
    <phoneticPr fontId="30" type="noConversion"/>
  </si>
  <si>
    <t>电子设备</t>
    <phoneticPr fontId="30" type="noConversion"/>
  </si>
  <si>
    <t>【车辆案例年限法成新率】</t>
    <phoneticPr fontId="30" type="noConversion"/>
  </si>
  <si>
    <t>飞机</t>
    <phoneticPr fontId="30" type="noConversion"/>
  </si>
  <si>
    <t>【车辆案例成新率】</t>
    <phoneticPr fontId="30" type="noConversion"/>
  </si>
  <si>
    <t>船舶</t>
    <phoneticPr fontId="30" type="noConversion"/>
  </si>
  <si>
    <t>【车辆案例经济使用年限】</t>
    <phoneticPr fontId="30" type="noConversion"/>
  </si>
  <si>
    <t>【车辆案例已使用年限】</t>
    <phoneticPr fontId="30" type="noConversion"/>
  </si>
  <si>
    <t>【车辆案例评估价值】</t>
    <phoneticPr fontId="30" type="noConversion"/>
  </si>
  <si>
    <t>【电子设备案例名称】</t>
    <phoneticPr fontId="30" type="noConversion"/>
  </si>
  <si>
    <t>【电子设备案例对应序号】</t>
    <phoneticPr fontId="30" type="noConversion"/>
  </si>
  <si>
    <t>【电子设备案例规格型号】</t>
    <phoneticPr fontId="30" type="noConversion"/>
  </si>
  <si>
    <t>【电子设备案例生产厂家】</t>
    <phoneticPr fontId="30" type="noConversion"/>
  </si>
  <si>
    <t>净值</t>
    <phoneticPr fontId="30" type="noConversion"/>
  </si>
  <si>
    <t>减值准备</t>
    <phoneticPr fontId="30" type="noConversion"/>
  </si>
  <si>
    <t>【电子设备案例数量】</t>
    <phoneticPr fontId="30" type="noConversion"/>
  </si>
  <si>
    <t>【电子设备案例购置日期】</t>
    <phoneticPr fontId="30" type="noConversion"/>
  </si>
  <si>
    <t>【电子设备案例启用日期】</t>
    <phoneticPr fontId="30" type="noConversion"/>
  </si>
  <si>
    <t>【电子设备案例账面原值】</t>
    <phoneticPr fontId="30" type="noConversion"/>
  </si>
  <si>
    <t>【电子设备案例账面净值】</t>
    <phoneticPr fontId="30" type="noConversion"/>
  </si>
  <si>
    <t>【电子设备案例购置单价】</t>
    <phoneticPr fontId="30" type="noConversion"/>
  </si>
  <si>
    <t>【电子设备案例可抵扣增值税额】</t>
    <phoneticPr fontId="30" type="noConversion"/>
  </si>
  <si>
    <t>【电子设备案例重置全价】</t>
    <phoneticPr fontId="30" type="noConversion"/>
  </si>
  <si>
    <t>【电子设备案例成新率】</t>
    <phoneticPr fontId="30" type="noConversion"/>
  </si>
  <si>
    <t>【电子设备案例经济使用年限】</t>
    <phoneticPr fontId="30" type="noConversion"/>
  </si>
  <si>
    <t>【电子设备案例已使用年限】</t>
    <phoneticPr fontId="30" type="noConversion"/>
  </si>
  <si>
    <t>【电子设备案例尚可使用年限】</t>
    <phoneticPr fontId="30" type="noConversion"/>
  </si>
  <si>
    <t>【电子设备案例评估价值】</t>
    <phoneticPr fontId="30" type="noConversion"/>
  </si>
  <si>
    <t>【房屋建筑物统计】</t>
    <phoneticPr fontId="30" type="noConversion"/>
  </si>
  <si>
    <t>【构筑物统计】</t>
    <phoneticPr fontId="30" type="noConversion"/>
  </si>
  <si>
    <t>【管道沟槽统计】</t>
    <phoneticPr fontId="30" type="noConversion"/>
  </si>
  <si>
    <t>【房屋建筑物总数统计】</t>
    <phoneticPr fontId="30" type="noConversion"/>
  </si>
  <si>
    <t>成本法</t>
    <phoneticPr fontId="30" type="noConversion"/>
  </si>
  <si>
    <t>市场法</t>
    <phoneticPr fontId="30" type="noConversion"/>
  </si>
  <si>
    <t>收益法</t>
    <phoneticPr fontId="30" type="noConversion"/>
  </si>
  <si>
    <t>【房屋建筑物评估方法】</t>
    <phoneticPr fontId="30" type="noConversion"/>
  </si>
  <si>
    <t>【房产成本法案例名称】</t>
    <phoneticPr fontId="30" type="noConversion"/>
  </si>
  <si>
    <t>【房产成本法案例作价表序号】</t>
    <phoneticPr fontId="30" type="noConversion"/>
  </si>
  <si>
    <t>【房产成本法案例位置】</t>
    <phoneticPr fontId="30" type="noConversion"/>
  </si>
  <si>
    <t>【房产成本法案例账面原值】</t>
    <phoneticPr fontId="30" type="noConversion"/>
  </si>
  <si>
    <t>【房产成本法案例账面净值】</t>
    <phoneticPr fontId="30" type="noConversion"/>
  </si>
  <si>
    <t>【房产成本法案例产权证号】</t>
    <phoneticPr fontId="30" type="noConversion"/>
  </si>
  <si>
    <t>【成本法案例房产证载权利人】</t>
    <phoneticPr fontId="30" type="noConversion"/>
  </si>
  <si>
    <t>【成本法案例对应土地证号】</t>
    <phoneticPr fontId="30" type="noConversion"/>
  </si>
  <si>
    <t>【成本法案例土地证载权利人】</t>
    <phoneticPr fontId="30" type="noConversion"/>
  </si>
  <si>
    <t>【房产成本法案例建成年月】</t>
    <phoneticPr fontId="30" type="noConversion"/>
  </si>
  <si>
    <t>【房产成本法案例建筑面积】</t>
    <phoneticPr fontId="30" type="noConversion"/>
  </si>
  <si>
    <t>【房产成本法案例结构】</t>
    <phoneticPr fontId="30" type="noConversion"/>
  </si>
  <si>
    <t>【房产成本法案例总层数】</t>
    <phoneticPr fontId="30" type="noConversion"/>
  </si>
  <si>
    <t>【房产成本法案例层高】</t>
    <phoneticPr fontId="30" type="noConversion"/>
  </si>
  <si>
    <t>【房产成本法案例檐高】</t>
    <phoneticPr fontId="30" type="noConversion"/>
  </si>
  <si>
    <t>【房产市场法案例名称】</t>
    <phoneticPr fontId="30" type="noConversion"/>
  </si>
  <si>
    <t>【房产市场法案例作价表序号】</t>
    <phoneticPr fontId="30" type="noConversion"/>
  </si>
  <si>
    <t>【房产市场法案例位置】</t>
    <phoneticPr fontId="30" type="noConversion"/>
  </si>
  <si>
    <t>【房产市场法案例账面原值】</t>
    <phoneticPr fontId="30" type="noConversion"/>
  </si>
  <si>
    <t>【房产市场法案例账面净值】</t>
    <phoneticPr fontId="30" type="noConversion"/>
  </si>
  <si>
    <t>【房产市场法案例产权证号】</t>
    <phoneticPr fontId="30" type="noConversion"/>
  </si>
  <si>
    <t>【市场法案例房产证载权利人】</t>
    <phoneticPr fontId="30" type="noConversion"/>
  </si>
  <si>
    <t>【市场法案例对应土地证号】</t>
    <phoneticPr fontId="30" type="noConversion"/>
  </si>
  <si>
    <t>【市场法案例土地证载权利人】</t>
    <phoneticPr fontId="30" type="noConversion"/>
  </si>
  <si>
    <t>【市场法案例土地权利性质】</t>
    <phoneticPr fontId="30" type="noConversion"/>
  </si>
  <si>
    <t>【市场法案例土地使用权终止日期】</t>
    <phoneticPr fontId="30" type="noConversion"/>
  </si>
  <si>
    <t>【房产市场法案例建成年月】</t>
    <phoneticPr fontId="30" type="noConversion"/>
  </si>
  <si>
    <t>【房产市场法案例建筑面积】</t>
    <phoneticPr fontId="30" type="noConversion"/>
  </si>
  <si>
    <t>【房产市场法案例结构】</t>
    <phoneticPr fontId="30" type="noConversion"/>
  </si>
  <si>
    <t>【房产市场法案例总层数】</t>
    <phoneticPr fontId="30" type="noConversion"/>
  </si>
  <si>
    <t>【房产市场法案例层高】</t>
    <phoneticPr fontId="30" type="noConversion"/>
  </si>
  <si>
    <t>【房产市场法案例檐高】</t>
    <phoneticPr fontId="30" type="noConversion"/>
  </si>
  <si>
    <t>【房产收益法案例名称】</t>
    <phoneticPr fontId="30" type="noConversion"/>
  </si>
  <si>
    <t>【房产收益法案例作价表序号】</t>
    <phoneticPr fontId="30" type="noConversion"/>
  </si>
  <si>
    <t>【房产收益法案例位置】</t>
    <phoneticPr fontId="30" type="noConversion"/>
  </si>
  <si>
    <t>【房产收益法案例账面原值】</t>
    <phoneticPr fontId="30" type="noConversion"/>
  </si>
  <si>
    <t>【房产收益法案例账面净值】</t>
    <phoneticPr fontId="30" type="noConversion"/>
  </si>
  <si>
    <t>【房产收益法案例产权证号】</t>
    <phoneticPr fontId="30" type="noConversion"/>
  </si>
  <si>
    <t>【收益法案例房产证载权利人】</t>
    <phoneticPr fontId="30" type="noConversion"/>
  </si>
  <si>
    <t>【收益法案例对应土地证号】</t>
    <phoneticPr fontId="30" type="noConversion"/>
  </si>
  <si>
    <t>【收益法案例土地证载权利人】</t>
    <phoneticPr fontId="30" type="noConversion"/>
  </si>
  <si>
    <t>【收益法案例土地权利性质】</t>
    <phoneticPr fontId="30" type="noConversion"/>
  </si>
  <si>
    <t>【收益法案例土地使用权终止日期】</t>
    <phoneticPr fontId="30" type="noConversion"/>
  </si>
  <si>
    <t>【房产收益法案例建成年月】</t>
    <phoneticPr fontId="30" type="noConversion"/>
  </si>
  <si>
    <t>【房产收益法案例建筑面积】</t>
    <phoneticPr fontId="30" type="noConversion"/>
  </si>
  <si>
    <t>【房产收益法案例结构】</t>
    <phoneticPr fontId="30" type="noConversion"/>
  </si>
  <si>
    <t>【房产收益法案例总层数】</t>
    <phoneticPr fontId="30" type="noConversion"/>
  </si>
  <si>
    <t>【房产收益法案例层高】</t>
    <phoneticPr fontId="30" type="noConversion"/>
  </si>
  <si>
    <t>【房产收益法案例檐高】</t>
    <phoneticPr fontId="30" type="noConversion"/>
  </si>
  <si>
    <t>【一项房产名称】</t>
    <phoneticPr fontId="30" type="noConversion"/>
  </si>
  <si>
    <t>【一项房产位置】</t>
    <phoneticPr fontId="30" type="noConversion"/>
  </si>
  <si>
    <t>【一项房产产权证号】</t>
    <phoneticPr fontId="30" type="noConversion"/>
  </si>
  <si>
    <t>【一项房产证载权利人】</t>
    <phoneticPr fontId="30" type="noConversion"/>
  </si>
  <si>
    <t>【一项房产证载用途】</t>
    <phoneticPr fontId="30" type="noConversion"/>
  </si>
  <si>
    <t>【一项房产对应土地证号】</t>
    <phoneticPr fontId="30" type="noConversion"/>
  </si>
  <si>
    <t>【一项房产对应土地证载权利人】</t>
    <phoneticPr fontId="30" type="noConversion"/>
  </si>
  <si>
    <t>【一项房产对应土地权利性质】</t>
    <phoneticPr fontId="30" type="noConversion"/>
  </si>
  <si>
    <t>【一项房产对应土地证载用途】</t>
    <phoneticPr fontId="30" type="noConversion"/>
  </si>
  <si>
    <t>【一项房产建成年月】</t>
    <phoneticPr fontId="30" type="noConversion"/>
  </si>
  <si>
    <t>【一项房产证载面积】</t>
    <phoneticPr fontId="30" type="noConversion"/>
  </si>
  <si>
    <t>【一项房产结构】</t>
    <phoneticPr fontId="30" type="noConversion"/>
  </si>
  <si>
    <t>【一项房产总层数】</t>
    <phoneticPr fontId="30" type="noConversion"/>
  </si>
  <si>
    <t>【一项房产层高】</t>
    <phoneticPr fontId="30" type="noConversion"/>
  </si>
  <si>
    <t>【一项房产檐高】</t>
    <phoneticPr fontId="30" type="noConversion"/>
  </si>
  <si>
    <t>【投资性房产评估方法】</t>
    <phoneticPr fontId="30" type="noConversion"/>
  </si>
  <si>
    <t>【投资性房产成本法案例名称】</t>
    <phoneticPr fontId="30" type="noConversion"/>
  </si>
  <si>
    <t>【投资性房产成本法案例作价表序号】</t>
    <phoneticPr fontId="30" type="noConversion"/>
  </si>
  <si>
    <t>【投资性房产成本法案例位置】</t>
    <phoneticPr fontId="30" type="noConversion"/>
  </si>
  <si>
    <t>【投资性房产成本法案例账面原值】</t>
    <phoneticPr fontId="30" type="noConversion"/>
  </si>
  <si>
    <t>【投资性房产成本法案例账面净值】</t>
    <phoneticPr fontId="30" type="noConversion"/>
  </si>
  <si>
    <t>【投资性房产成本法案例证载权利人】</t>
    <phoneticPr fontId="30" type="noConversion"/>
  </si>
  <si>
    <t>【投资性房产成本法案例产权证号】</t>
    <phoneticPr fontId="30" type="noConversion"/>
  </si>
  <si>
    <t>【投资性房产成本法案例建成年月】</t>
    <phoneticPr fontId="30" type="noConversion"/>
  </si>
  <si>
    <t>【投资性房产成本法案例建筑面积】</t>
    <phoneticPr fontId="30" type="noConversion"/>
  </si>
  <si>
    <t>【投资性房产成本法案例结构】</t>
    <phoneticPr fontId="30" type="noConversion"/>
  </si>
  <si>
    <t>【投资性房产成本法案例总层数】</t>
    <phoneticPr fontId="30" type="noConversion"/>
  </si>
  <si>
    <t>【投资性房产成本法案例层高】</t>
    <phoneticPr fontId="30" type="noConversion"/>
  </si>
  <si>
    <t>【投资性房产成本法案例檐高】</t>
    <phoneticPr fontId="30" type="noConversion"/>
  </si>
  <si>
    <t>【投资性房产市场法案例名称】</t>
    <phoneticPr fontId="30" type="noConversion"/>
  </si>
  <si>
    <t>【投资性房产市场法案例作价表序号】</t>
    <phoneticPr fontId="30" type="noConversion"/>
  </si>
  <si>
    <t>【投资性房产市场法案例位置】</t>
    <phoneticPr fontId="30" type="noConversion"/>
  </si>
  <si>
    <t>【投资性房产市场法案例账面原值】</t>
    <phoneticPr fontId="30" type="noConversion"/>
  </si>
  <si>
    <t>【投资性房产市场法案例账面净值】</t>
    <phoneticPr fontId="30" type="noConversion"/>
  </si>
  <si>
    <t>【投资性房产市场法案例产权证号】</t>
    <phoneticPr fontId="30" type="noConversion"/>
  </si>
  <si>
    <t>【市场法案例投资性房产证载权利人】</t>
    <phoneticPr fontId="30" type="noConversion"/>
  </si>
  <si>
    <t>【市场法案例投资性房产对应土地证号】</t>
    <phoneticPr fontId="30" type="noConversion"/>
  </si>
  <si>
    <t>【市场法案例投资性房产土地证载权利人】</t>
    <phoneticPr fontId="30" type="noConversion"/>
  </si>
  <si>
    <t>【市场法案例投资性房产土地权利性质】</t>
    <phoneticPr fontId="30" type="noConversion"/>
  </si>
  <si>
    <t>【市场法案例投资性房产土地使用权终止日期】</t>
    <phoneticPr fontId="30" type="noConversion"/>
  </si>
  <si>
    <t>【投资性房产市场法案例建成年月】</t>
    <phoneticPr fontId="30" type="noConversion"/>
  </si>
  <si>
    <t>【投资性房产市场法案例建筑面积】</t>
    <phoneticPr fontId="30" type="noConversion"/>
  </si>
  <si>
    <t>【投资性房产市场法案例结构】</t>
    <phoneticPr fontId="30" type="noConversion"/>
  </si>
  <si>
    <t>【投资性房产市场法案例总层数】</t>
    <phoneticPr fontId="30" type="noConversion"/>
  </si>
  <si>
    <t>【投资性房产市场法案例层高】</t>
    <phoneticPr fontId="30" type="noConversion"/>
  </si>
  <si>
    <t>【投资性房产市场法案例檐高】</t>
    <phoneticPr fontId="30" type="noConversion"/>
  </si>
  <si>
    <t>【投资性房产收益法案例名称】</t>
    <phoneticPr fontId="30" type="noConversion"/>
  </si>
  <si>
    <t>【投资性房产收益法案例作价表序号】</t>
    <phoneticPr fontId="30" type="noConversion"/>
  </si>
  <si>
    <t>【投资性房产收益法案例位置】</t>
    <phoneticPr fontId="30" type="noConversion"/>
  </si>
  <si>
    <t>【投资性房产收益法案例账面原值】</t>
    <phoneticPr fontId="30" type="noConversion"/>
  </si>
  <si>
    <t>【投资性房产收益法案例账面净值】</t>
    <phoneticPr fontId="30" type="noConversion"/>
  </si>
  <si>
    <t>【投资性房产收益法案例产权证号】</t>
    <phoneticPr fontId="30" type="noConversion"/>
  </si>
  <si>
    <t>【收益法案例投资性房产证载权利人】</t>
    <phoneticPr fontId="30" type="noConversion"/>
  </si>
  <si>
    <t>【收益法案例投资性房产对应土地证号】</t>
    <phoneticPr fontId="30" type="noConversion"/>
  </si>
  <si>
    <t>【收益法案例投资性房产土地证载权利人】</t>
    <phoneticPr fontId="30" type="noConversion"/>
  </si>
  <si>
    <t>【收益法案例投资性房产土地权利性质】</t>
    <phoneticPr fontId="30" type="noConversion"/>
  </si>
  <si>
    <t>【收益法案例投资性房产土地使用权终止日期】</t>
    <phoneticPr fontId="30" type="noConversion"/>
  </si>
  <si>
    <t>【投资性房产收益法案例建成年月】</t>
    <phoneticPr fontId="30" type="noConversion"/>
  </si>
  <si>
    <t>【投资性房产收益法案例建筑面积】</t>
    <phoneticPr fontId="30" type="noConversion"/>
  </si>
  <si>
    <t>【投资性房产收益法案例结构】</t>
    <phoneticPr fontId="30" type="noConversion"/>
  </si>
  <si>
    <t>【投资性房产收益法案例总层数】</t>
    <phoneticPr fontId="30" type="noConversion"/>
  </si>
  <si>
    <t>【投资性房产收益法案例层高】</t>
    <phoneticPr fontId="30" type="noConversion"/>
  </si>
  <si>
    <t>【投资性房产收益法案例檐高】</t>
    <phoneticPr fontId="30" type="noConversion"/>
  </si>
  <si>
    <t>【一项投资性房地产名称】</t>
    <phoneticPr fontId="30" type="noConversion"/>
  </si>
  <si>
    <t>【一项投资性房地产位置】</t>
    <phoneticPr fontId="30" type="noConversion"/>
  </si>
  <si>
    <t>【一项投资性房地产产权证号】</t>
    <phoneticPr fontId="30" type="noConversion"/>
  </si>
  <si>
    <t>【一项投资性房地产证载权利人】</t>
    <phoneticPr fontId="30" type="noConversion"/>
  </si>
  <si>
    <t>【一项投资性房地产证载用途】</t>
    <phoneticPr fontId="30" type="noConversion"/>
  </si>
  <si>
    <t>【一项投资性房地产对应土地证号】</t>
    <phoneticPr fontId="30" type="noConversion"/>
  </si>
  <si>
    <t>【一项投资性房地产对应土地证载权利人】</t>
    <phoneticPr fontId="30" type="noConversion"/>
  </si>
  <si>
    <t>【一项投资性房地产对应土地权利性质】</t>
    <phoneticPr fontId="30" type="noConversion"/>
  </si>
  <si>
    <t>【一项投资性房地产对应土地证载用途】</t>
    <phoneticPr fontId="30" type="noConversion"/>
  </si>
  <si>
    <t>【一项投资性房地产建成年月】</t>
    <phoneticPr fontId="30" type="noConversion"/>
  </si>
  <si>
    <t>【一项投资性房地产证载面积】</t>
    <phoneticPr fontId="30" type="noConversion"/>
  </si>
  <si>
    <t>【一项投资性房地产结构】</t>
    <phoneticPr fontId="30" type="noConversion"/>
  </si>
  <si>
    <t>【一项投资性房地产总层数】</t>
    <phoneticPr fontId="30" type="noConversion"/>
  </si>
  <si>
    <t>【一项投资性房地产层高】</t>
    <phoneticPr fontId="30" type="noConversion"/>
  </si>
  <si>
    <t>【一项投资性房地产檐高】</t>
    <phoneticPr fontId="30" type="noConversion"/>
  </si>
  <si>
    <t>【一项投资性房地产所在层数】</t>
    <phoneticPr fontId="30" type="noConversion"/>
  </si>
  <si>
    <t>【土地宗数统计】</t>
    <phoneticPr fontId="30" type="noConversion"/>
  </si>
  <si>
    <t>【土地面积统计】</t>
    <phoneticPr fontId="30" type="noConversion"/>
  </si>
  <si>
    <t>【被评估单位名称】</t>
    <phoneticPr fontId="30" type="noConversion"/>
  </si>
  <si>
    <t>2024</t>
    <phoneticPr fontId="30" type="noConversion"/>
  </si>
  <si>
    <t>【土地评估方法】</t>
    <phoneticPr fontId="30" type="noConversion"/>
  </si>
  <si>
    <t>判断评估方法及理由段落、评估方法的介绍</t>
    <phoneticPr fontId="30" type="noConversion"/>
  </si>
  <si>
    <t>【评估基准日】</t>
    <phoneticPr fontId="30" type="noConversion"/>
  </si>
  <si>
    <t>郭一凡</t>
    <phoneticPr fontId="30" type="noConversion"/>
  </si>
  <si>
    <t>【无形资产土地使用权案例名称】</t>
    <phoneticPr fontId="30" type="noConversion"/>
  </si>
  <si>
    <t>【无形资产土地使用权案例对应序号】</t>
    <phoneticPr fontId="30" type="noConversion"/>
  </si>
  <si>
    <t>【无形资产土地使用权案例取得日期】</t>
    <phoneticPr fontId="30" type="noConversion"/>
  </si>
  <si>
    <t>【无形资产土地使用权案例权证编号】</t>
    <phoneticPr fontId="30" type="noConversion"/>
  </si>
  <si>
    <t>【无形资产土地使用权案例权利人】</t>
    <phoneticPr fontId="30" type="noConversion"/>
  </si>
  <si>
    <t>【无形资产土地使用权案例土地位置】</t>
    <phoneticPr fontId="30" type="noConversion"/>
  </si>
  <si>
    <t>【无形资产土地使用权案例土地用途】</t>
    <phoneticPr fontId="30" type="noConversion"/>
  </si>
  <si>
    <t>【无形资产土地使用权案例用地性质】</t>
    <phoneticPr fontId="30" type="noConversion"/>
  </si>
  <si>
    <t>【无形资产土地使用权案例到期日】</t>
    <phoneticPr fontId="30" type="noConversion"/>
  </si>
  <si>
    <t>【无形资产土地使用权案例土地面积】</t>
    <phoneticPr fontId="30" type="noConversion"/>
  </si>
  <si>
    <t>【无形资产土地使用权案例记事栏】</t>
    <phoneticPr fontId="30" type="noConversion"/>
  </si>
  <si>
    <t>【无形资产土地使用权案例剩余使用年限】</t>
    <phoneticPr fontId="30" type="noConversion"/>
  </si>
  <si>
    <t>【无形资产土地使用权案例土地实际用途】</t>
    <phoneticPr fontId="30" type="noConversion"/>
  </si>
  <si>
    <t>【无形资产土地使用权案例评估值】</t>
    <phoneticPr fontId="30" type="noConversion"/>
  </si>
  <si>
    <t>【一宗土地面积】</t>
    <phoneticPr fontId="30" type="noConversion"/>
  </si>
  <si>
    <t>【一宗土地取得日期】</t>
    <phoneticPr fontId="30" type="noConversion"/>
  </si>
  <si>
    <t>【一宗土地权证编号】</t>
    <phoneticPr fontId="30" type="noConversion"/>
  </si>
  <si>
    <t>【一宗土地土地位置】</t>
    <phoneticPr fontId="30" type="noConversion"/>
  </si>
  <si>
    <t>【一宗土地权利人】</t>
    <phoneticPr fontId="30" type="noConversion"/>
  </si>
  <si>
    <t>【一宗土地土地用途】</t>
    <phoneticPr fontId="30" type="noConversion"/>
  </si>
  <si>
    <t>【一宗土地用地性质】</t>
    <phoneticPr fontId="30" type="noConversion"/>
  </si>
  <si>
    <t>【一宗土地到期日】</t>
    <phoneticPr fontId="30" type="noConversion"/>
  </si>
  <si>
    <t>【一宗土地记事栏】</t>
    <phoneticPr fontId="30" type="noConversion"/>
  </si>
  <si>
    <t>【一宗土地剩余使用年限】</t>
    <phoneticPr fontId="30" type="noConversion"/>
  </si>
  <si>
    <t>【一宗土地实际用途】</t>
    <phoneticPr fontId="30" type="noConversion"/>
  </si>
  <si>
    <t>基本情况表</t>
    <phoneticPr fontId="30" type="noConversion"/>
  </si>
  <si>
    <t>资产负债表</t>
    <phoneticPr fontId="30" type="noConversion"/>
  </si>
  <si>
    <t>流动资产</t>
    <phoneticPr fontId="30" type="noConversion"/>
  </si>
  <si>
    <t>土地</t>
    <phoneticPr fontId="30" type="noConversion"/>
  </si>
  <si>
    <t>评估基准日：2024年12月31日</t>
  </si>
  <si>
    <t>评估基准日：2024年12月31日</t>
    <phoneticPr fontId="30" type="noConversion"/>
  </si>
  <si>
    <t>企业填写以下内容:</t>
    <phoneticPr fontId="30" type="noConversion"/>
  </si>
  <si>
    <t>金额单位：人民币元</t>
    <phoneticPr fontId="30" type="noConversion"/>
  </si>
  <si>
    <t>资产占有单位名称:</t>
    <phoneticPr fontId="30" type="noConversion"/>
  </si>
  <si>
    <t>中文</t>
    <phoneticPr fontId="30" type="noConversion"/>
  </si>
  <si>
    <t>海南中油深南石油技术开发有限公司</t>
    <phoneticPr fontId="30" type="noConversion"/>
  </si>
  <si>
    <t>法定代表人</t>
    <phoneticPr fontId="30" type="noConversion"/>
  </si>
  <si>
    <t>手机</t>
    <phoneticPr fontId="30" type="noConversion"/>
  </si>
  <si>
    <t>英文</t>
    <phoneticPr fontId="30" type="noConversion"/>
  </si>
  <si>
    <t>法定地址</t>
    <phoneticPr fontId="30" type="noConversion"/>
  </si>
  <si>
    <t>邮政编码</t>
    <phoneticPr fontId="30" type="noConversion"/>
  </si>
  <si>
    <t>总经理</t>
    <phoneticPr fontId="30" type="noConversion"/>
  </si>
  <si>
    <t>办公地址</t>
    <phoneticPr fontId="30" type="noConversion"/>
  </si>
  <si>
    <t>财务负责人</t>
    <phoneticPr fontId="30" type="noConversion"/>
  </si>
  <si>
    <t>办公电话</t>
    <phoneticPr fontId="30" type="noConversion"/>
  </si>
  <si>
    <t>传真</t>
    <phoneticPr fontId="30" type="noConversion"/>
  </si>
  <si>
    <t>E-mail</t>
    <phoneticPr fontId="30" type="noConversion"/>
  </si>
  <si>
    <t>项目联系人</t>
    <phoneticPr fontId="30" type="noConversion"/>
  </si>
  <si>
    <t>经营范围</t>
    <phoneticPr fontId="30" type="noConversion"/>
  </si>
  <si>
    <t>注册日期</t>
    <phoneticPr fontId="30" type="noConversion"/>
  </si>
  <si>
    <t>经营期限</t>
    <phoneticPr fontId="30" type="noConversion"/>
  </si>
  <si>
    <t>经济性质</t>
    <phoneticPr fontId="30" type="noConversion"/>
  </si>
  <si>
    <t>总资产额</t>
    <phoneticPr fontId="30" type="noConversion"/>
  </si>
  <si>
    <t>营业收入</t>
    <phoneticPr fontId="30" type="noConversion"/>
  </si>
  <si>
    <t>主管工商机关</t>
    <phoneticPr fontId="30" type="noConversion"/>
  </si>
  <si>
    <t>营业执照号码</t>
    <phoneticPr fontId="30" type="noConversion"/>
  </si>
  <si>
    <t>所属行业</t>
    <phoneticPr fontId="30" type="noConversion"/>
  </si>
  <si>
    <t>净资产额</t>
    <phoneticPr fontId="30" type="noConversion"/>
  </si>
  <si>
    <t>税后利润</t>
    <phoneticPr fontId="30" type="noConversion"/>
  </si>
  <si>
    <t>主管税务机关</t>
    <phoneticPr fontId="30" type="noConversion"/>
  </si>
  <si>
    <t>批准机关及证书号码</t>
    <phoneticPr fontId="30" type="noConversion"/>
  </si>
  <si>
    <t>开业日期</t>
    <phoneticPr fontId="30" type="noConversion"/>
  </si>
  <si>
    <t>休假日</t>
    <phoneticPr fontId="30" type="noConversion"/>
  </si>
  <si>
    <t>财务结账日</t>
    <phoneticPr fontId="30" type="noConversion"/>
  </si>
  <si>
    <t>执行会计制度</t>
    <phoneticPr fontId="30" type="noConversion"/>
  </si>
  <si>
    <t>前五名投资者（股东）名称</t>
    <phoneticPr fontId="30" type="noConversion"/>
  </si>
  <si>
    <t>注册资本</t>
    <phoneticPr fontId="30" type="noConversion"/>
  </si>
  <si>
    <t>实收资本</t>
    <phoneticPr fontId="30" type="noConversion"/>
  </si>
  <si>
    <t>金额</t>
    <phoneticPr fontId="30" type="noConversion"/>
  </si>
  <si>
    <t>出资比例</t>
    <phoneticPr fontId="30" type="noConversion"/>
  </si>
  <si>
    <t>主要长期投资单位（或异地分支机构）名称</t>
    <phoneticPr fontId="30" type="noConversion"/>
  </si>
  <si>
    <t>地址</t>
    <phoneticPr fontId="30" type="noConversion"/>
  </si>
  <si>
    <t>注册资金</t>
    <phoneticPr fontId="30" type="noConversion"/>
  </si>
  <si>
    <t>持股比例</t>
    <phoneticPr fontId="30" type="noConversion"/>
  </si>
  <si>
    <t>核算方式</t>
    <phoneticPr fontId="30" type="noConversion"/>
  </si>
  <si>
    <t>前注册会计师审计结论</t>
    <phoneticPr fontId="30" type="noConversion"/>
  </si>
  <si>
    <t>前评估情况</t>
    <phoneticPr fontId="30" type="noConversion"/>
  </si>
  <si>
    <t>评估机构填写以下内容:</t>
    <phoneticPr fontId="30" type="noConversion"/>
  </si>
  <si>
    <t>委托项目</t>
    <phoneticPr fontId="30" type="noConversion"/>
  </si>
  <si>
    <t>类别</t>
    <phoneticPr fontId="30" type="noConversion"/>
  </si>
  <si>
    <t>项目编号</t>
    <phoneticPr fontId="30" type="noConversion"/>
  </si>
  <si>
    <t>作业日期</t>
    <phoneticPr fontId="30" type="noConversion"/>
  </si>
  <si>
    <t>目的</t>
    <phoneticPr fontId="30" type="noConversion"/>
  </si>
  <si>
    <t>报告编号</t>
    <phoneticPr fontId="30" type="noConversion"/>
  </si>
  <si>
    <t>填表日期</t>
    <phoneticPr fontId="30" type="noConversion"/>
  </si>
  <si>
    <t>2025年1月22日</t>
    <phoneticPr fontId="30" type="noConversion"/>
  </si>
  <si>
    <t>范围</t>
    <phoneticPr fontId="30" type="noConversion"/>
  </si>
  <si>
    <t>项目负责人：</t>
    <phoneticPr fontId="30" type="noConversion"/>
  </si>
  <si>
    <t>田德岁</t>
    <phoneticPr fontId="30" type="noConversion"/>
  </si>
  <si>
    <t>法定代表人：</t>
    <phoneticPr fontId="30" type="noConversion"/>
  </si>
  <si>
    <t>胡智</t>
    <phoneticPr fontId="30" type="noConversion"/>
  </si>
  <si>
    <t>评估机构：</t>
    <phoneticPr fontId="30" type="noConversion"/>
  </si>
  <si>
    <t>中联资产评估有限公司</t>
    <phoneticPr fontId="30" type="noConversion"/>
  </si>
  <si>
    <t>签字注册资产评估师：</t>
    <phoneticPr fontId="30" type="noConversion"/>
  </si>
  <si>
    <t>田德岁   刘瑞亭</t>
    <phoneticPr fontId="30" type="noConversion"/>
  </si>
  <si>
    <t>设备</t>
    <phoneticPr fontId="30" type="noConversion"/>
  </si>
  <si>
    <t>房屋</t>
    <phoneticPr fontId="30" type="noConversion"/>
  </si>
  <si>
    <t>资产占有单位填表人:</t>
    <phoneticPr fontId="30" type="noConversion"/>
  </si>
  <si>
    <t>评估人员:</t>
    <phoneticPr fontId="30" type="noConversion"/>
  </si>
  <si>
    <t>编制单位:海南中油深南石油技术开发有限公司</t>
    <phoneticPr fontId="30" type="noConversion"/>
  </si>
  <si>
    <t>资产</t>
    <phoneticPr fontId="30" type="noConversion"/>
  </si>
  <si>
    <t>期初数</t>
    <phoneticPr fontId="30" type="noConversion"/>
  </si>
  <si>
    <t>期末数</t>
    <phoneticPr fontId="30" type="noConversion"/>
  </si>
  <si>
    <t>负债及所有者权益</t>
    <phoneticPr fontId="30" type="noConversion"/>
  </si>
  <si>
    <t>流动资产：</t>
    <phoneticPr fontId="30" type="noConversion"/>
  </si>
  <si>
    <t>流动负债：</t>
    <phoneticPr fontId="30" type="noConversion"/>
  </si>
  <si>
    <t>非流动资产：</t>
    <phoneticPr fontId="30" type="noConversion"/>
  </si>
  <si>
    <t>非流动负债：</t>
    <phoneticPr fontId="30" type="noConversion"/>
  </si>
  <si>
    <t>所有者权益：</t>
    <phoneticPr fontId="30" type="noConversion"/>
  </si>
  <si>
    <t>其他权益工具</t>
    <phoneticPr fontId="30" type="noConversion"/>
  </si>
  <si>
    <t>资本公积</t>
    <phoneticPr fontId="30" type="noConversion"/>
  </si>
  <si>
    <t>减：库存股</t>
    <phoneticPr fontId="30" type="noConversion"/>
  </si>
  <si>
    <t>专项储备</t>
    <phoneticPr fontId="30" type="noConversion"/>
  </si>
  <si>
    <t>其他综合收益</t>
    <phoneticPr fontId="30" type="noConversion"/>
  </si>
  <si>
    <t>盈余公积</t>
    <phoneticPr fontId="30" type="noConversion"/>
  </si>
  <si>
    <t>未分配利润</t>
    <phoneticPr fontId="30" type="noConversion"/>
  </si>
  <si>
    <t>负债及所有者权益合计</t>
    <phoneticPr fontId="30" type="noConversion"/>
  </si>
  <si>
    <t>与总资产相差</t>
    <phoneticPr fontId="30" type="noConversion"/>
  </si>
  <si>
    <t xml:space="preserve">填表人： </t>
    <phoneticPr fontId="30" type="noConversion"/>
  </si>
  <si>
    <t>财务主管：</t>
    <phoneticPr fontId="30" type="noConversion"/>
  </si>
  <si>
    <t>负责人：</t>
    <phoneticPr fontId="30" type="noConversion"/>
  </si>
  <si>
    <t>利润表</t>
    <phoneticPr fontId="30" type="noConversion"/>
  </si>
  <si>
    <t>单位：万元</t>
    <phoneticPr fontId="30" type="noConversion"/>
  </si>
  <si>
    <t>科目</t>
    <phoneticPr fontId="30" type="noConversion"/>
  </si>
  <si>
    <t>本年实际数</t>
    <phoneticPr fontId="30" type="noConversion"/>
  </si>
  <si>
    <t>上年实际数</t>
    <phoneticPr fontId="30" type="noConversion"/>
  </si>
  <si>
    <t>一、营业收入</t>
    <phoneticPr fontId="30" type="noConversion"/>
  </si>
  <si>
    <t>其中：主营业务收入</t>
    <phoneticPr fontId="30" type="noConversion"/>
  </si>
  <si>
    <t>其他业务收入</t>
    <phoneticPr fontId="30" type="noConversion"/>
  </si>
  <si>
    <t>减：营业成本</t>
    <phoneticPr fontId="30" type="noConversion"/>
  </si>
  <si>
    <t>其中：主营业务成本</t>
    <phoneticPr fontId="30" type="noConversion"/>
  </si>
  <si>
    <t>其他业务成本</t>
    <phoneticPr fontId="30" type="noConversion"/>
  </si>
  <si>
    <t>营业税金及附加</t>
    <phoneticPr fontId="30" type="noConversion"/>
  </si>
  <si>
    <t>销售费用</t>
    <phoneticPr fontId="30" type="noConversion"/>
  </si>
  <si>
    <t>管理费用</t>
    <phoneticPr fontId="30" type="noConversion"/>
  </si>
  <si>
    <t>研发费用</t>
    <phoneticPr fontId="30" type="noConversion"/>
  </si>
  <si>
    <t>财务费用</t>
    <phoneticPr fontId="30" type="noConversion"/>
  </si>
  <si>
    <t>资产减值损失</t>
    <phoneticPr fontId="30" type="noConversion"/>
  </si>
  <si>
    <t>加：公允价值变动收益</t>
    <phoneticPr fontId="30" type="noConversion"/>
  </si>
  <si>
    <t>投资收益</t>
    <phoneticPr fontId="30" type="noConversion"/>
  </si>
  <si>
    <t>二、营业利润</t>
    <phoneticPr fontId="30" type="noConversion"/>
  </si>
  <si>
    <t>加：营业外收入</t>
    <phoneticPr fontId="30" type="noConversion"/>
  </si>
  <si>
    <t>减：营业外支出</t>
    <phoneticPr fontId="30" type="noConversion"/>
  </si>
  <si>
    <t>三、利润总额</t>
    <phoneticPr fontId="30" type="noConversion"/>
  </si>
  <si>
    <t>减：所得税</t>
    <phoneticPr fontId="30" type="noConversion"/>
  </si>
  <si>
    <t>四、净利润</t>
    <phoneticPr fontId="30" type="noConversion"/>
  </si>
  <si>
    <t>货币资金—现金评估明细表</t>
    <phoneticPr fontId="30" type="noConversion"/>
  </si>
  <si>
    <t>被评估企业：海南中油深南石油技术开发有限公司</t>
  </si>
  <si>
    <t>被评估企业：海南中油深南石油技术开发有限公司</t>
    <phoneticPr fontId="30" type="noConversion"/>
  </si>
  <si>
    <t>存放部门（单位)</t>
    <phoneticPr fontId="30" type="noConversion"/>
  </si>
  <si>
    <t>审计前账面值</t>
    <phoneticPr fontId="30" type="noConversion"/>
  </si>
  <si>
    <t>审计调整</t>
    <phoneticPr fontId="30" type="noConversion"/>
  </si>
  <si>
    <t>评估价值</t>
    <phoneticPr fontId="30" type="noConversion"/>
  </si>
  <si>
    <t>增值率%</t>
    <phoneticPr fontId="30" type="noConversion"/>
  </si>
  <si>
    <t xml:space="preserve"> 评估人员</t>
  </si>
  <si>
    <t>本位币金额</t>
    <phoneticPr fontId="30" type="noConversion"/>
  </si>
  <si>
    <t>外币账面金额</t>
    <phoneticPr fontId="30" type="noConversion"/>
  </si>
  <si>
    <t>币种</t>
    <phoneticPr fontId="30" type="noConversion"/>
  </si>
  <si>
    <t>合         计</t>
    <phoneticPr fontId="30" type="noConversion"/>
  </si>
  <si>
    <t>被评估企业填表人：郭一凡</t>
  </si>
  <si>
    <t>被评估企业填表人：郭一凡</t>
    <phoneticPr fontId="30" type="noConversion"/>
  </si>
  <si>
    <t>评估人员：</t>
    <phoneticPr fontId="30" type="noConversion"/>
  </si>
  <si>
    <t>填表日期：2025年1月22日</t>
  </si>
  <si>
    <t>填表日期：2025年1月22日</t>
    <phoneticPr fontId="30" type="noConversion"/>
  </si>
  <si>
    <t>货币资金—银行存款评估明细表</t>
    <phoneticPr fontId="30" type="noConversion"/>
  </si>
  <si>
    <t>开户银行</t>
    <phoneticPr fontId="30" type="noConversion"/>
  </si>
  <si>
    <t>账号</t>
    <phoneticPr fontId="30" type="noConversion"/>
  </si>
  <si>
    <t>货币资金—其他货币资金评估明细表</t>
    <phoneticPr fontId="30" type="noConversion"/>
  </si>
  <si>
    <t>名称及内容</t>
    <phoneticPr fontId="30" type="noConversion"/>
  </si>
  <si>
    <t>用途</t>
    <phoneticPr fontId="30" type="noConversion"/>
  </si>
  <si>
    <t>交易性金融资产—股票投资评估明细表</t>
    <phoneticPr fontId="30" type="noConversion"/>
  </si>
  <si>
    <t>股票代码</t>
    <phoneticPr fontId="30" type="noConversion"/>
  </si>
  <si>
    <t>股票名称</t>
    <phoneticPr fontId="30" type="noConversion"/>
  </si>
  <si>
    <t>投资日期</t>
    <phoneticPr fontId="30" type="noConversion"/>
  </si>
  <si>
    <t>持股数量</t>
    <phoneticPr fontId="30" type="noConversion"/>
  </si>
  <si>
    <t>合          计</t>
    <phoneticPr fontId="30" type="noConversion"/>
  </si>
  <si>
    <t>交易性金融资产—债券投资评估明细表</t>
    <phoneticPr fontId="30" type="noConversion"/>
  </si>
  <si>
    <t>债券代码</t>
    <phoneticPr fontId="30" type="noConversion"/>
  </si>
  <si>
    <t>债券名称</t>
    <phoneticPr fontId="30" type="noConversion"/>
  </si>
  <si>
    <t>持有数量</t>
    <phoneticPr fontId="30" type="noConversion"/>
  </si>
  <si>
    <t>交易性金融资产—基金投资评估明细表</t>
    <phoneticPr fontId="30" type="noConversion"/>
  </si>
  <si>
    <t>基金代码</t>
    <phoneticPr fontId="30" type="noConversion"/>
  </si>
  <si>
    <t>基金名称</t>
    <phoneticPr fontId="30" type="noConversion"/>
  </si>
  <si>
    <t>衍生金融资产评估明细表</t>
    <phoneticPr fontId="30" type="noConversion"/>
  </si>
  <si>
    <t>交易对手</t>
    <phoneticPr fontId="30" type="noConversion"/>
  </si>
  <si>
    <t>资产类别</t>
    <phoneticPr fontId="30" type="noConversion"/>
  </si>
  <si>
    <t>到期日期</t>
    <phoneticPr fontId="30" type="noConversion"/>
  </si>
  <si>
    <t>可供出售金融资产—股票投资评估明细表</t>
    <phoneticPr fontId="30" type="noConversion"/>
  </si>
  <si>
    <t>合            计</t>
    <phoneticPr fontId="30" type="noConversion"/>
  </si>
  <si>
    <t>可供出售金融资产—债券投资评估明细表</t>
    <phoneticPr fontId="30" type="noConversion"/>
  </si>
  <si>
    <t>可供出售金融资产—其他投资评估明细表</t>
    <phoneticPr fontId="30" type="noConversion"/>
  </si>
  <si>
    <t>投资资产类型</t>
    <phoneticPr fontId="30" type="noConversion"/>
  </si>
  <si>
    <t>金融资产名称</t>
    <phoneticPr fontId="30" type="noConversion"/>
  </si>
  <si>
    <t>底层资产类型</t>
    <phoneticPr fontId="30" type="noConversion"/>
  </si>
  <si>
    <t>底层资产名称</t>
    <phoneticPr fontId="30" type="noConversion"/>
  </si>
  <si>
    <t>持有份额比例</t>
    <phoneticPr fontId="30" type="noConversion"/>
  </si>
  <si>
    <t>投资成本</t>
    <phoneticPr fontId="30" type="noConversion"/>
  </si>
  <si>
    <t>管理费率</t>
    <phoneticPr fontId="30" type="noConversion"/>
  </si>
  <si>
    <t>托管费率</t>
    <phoneticPr fontId="30" type="noConversion"/>
  </si>
  <si>
    <t>投资收益率及类型</t>
    <phoneticPr fontId="30" type="noConversion"/>
  </si>
  <si>
    <t>基准日净资产/每份净值</t>
    <phoneticPr fontId="30" type="noConversion"/>
  </si>
  <si>
    <t>可供出售金融资产—股权投资评估明细表</t>
    <phoneticPr fontId="30" type="noConversion"/>
  </si>
  <si>
    <t>被投资单位名称</t>
    <phoneticPr fontId="30" type="noConversion"/>
  </si>
  <si>
    <t>经营状况</t>
    <phoneticPr fontId="30" type="noConversion"/>
  </si>
  <si>
    <t>实收资本及持股比例情况</t>
    <phoneticPr fontId="30" type="noConversion"/>
  </si>
  <si>
    <t>注册资本（元）</t>
    <phoneticPr fontId="30" type="noConversion"/>
  </si>
  <si>
    <t>实缴资本（元）</t>
    <phoneticPr fontId="30" type="noConversion"/>
  </si>
  <si>
    <t>被评估单位认缴资本（元）</t>
    <phoneticPr fontId="30" type="noConversion"/>
  </si>
  <si>
    <t>被评估单位实缴资本（元）</t>
    <phoneticPr fontId="30" type="noConversion"/>
  </si>
  <si>
    <t>认缴持股比例</t>
    <phoneticPr fontId="30" type="noConversion"/>
  </si>
  <si>
    <t>实缴持股比例</t>
    <phoneticPr fontId="30" type="noConversion"/>
  </si>
  <si>
    <t>评估值</t>
  </si>
  <si>
    <t>评估值</t>
    <phoneticPr fontId="30" type="noConversion"/>
  </si>
  <si>
    <t>衍生金融负债评估明细表</t>
    <phoneticPr fontId="30" type="noConversion"/>
  </si>
  <si>
    <t>合                         计</t>
    <phoneticPr fontId="30" type="noConversion"/>
  </si>
  <si>
    <t>持有至到期投资评估明细表</t>
    <phoneticPr fontId="30" type="noConversion"/>
  </si>
  <si>
    <t>减：持有至到期投资减值准备</t>
    <phoneticPr fontId="30" type="noConversion"/>
  </si>
  <si>
    <t>净            额</t>
    <phoneticPr fontId="30" type="noConversion"/>
  </si>
  <si>
    <t>债权投资评估明细表</t>
    <phoneticPr fontId="30" type="noConversion"/>
  </si>
  <si>
    <t>代码</t>
    <phoneticPr fontId="30" type="noConversion"/>
  </si>
  <si>
    <t>票面利率%</t>
    <phoneticPr fontId="30" type="noConversion"/>
  </si>
  <si>
    <t>发行日</t>
    <phoneticPr fontId="30" type="noConversion"/>
  </si>
  <si>
    <t>到期日</t>
    <phoneticPr fontId="30" type="noConversion"/>
  </si>
  <si>
    <t>面值</t>
    <phoneticPr fontId="30" type="noConversion"/>
  </si>
  <si>
    <t>减：债权投资减值准备</t>
    <phoneticPr fontId="30" type="noConversion"/>
  </si>
  <si>
    <t>其他债权投资评估明细表</t>
    <phoneticPr fontId="30" type="noConversion"/>
  </si>
  <si>
    <t>其他权益工具投资—股票投资评估明细表</t>
    <phoneticPr fontId="30" type="noConversion"/>
  </si>
  <si>
    <t>其他权益工具投资—债券投资评估明细表</t>
    <phoneticPr fontId="30" type="noConversion"/>
  </si>
  <si>
    <t>其他权益工具投资—股权投资评估明细表</t>
    <phoneticPr fontId="30" type="noConversion"/>
  </si>
  <si>
    <t>其他权益工具投资—其他投资评估明细表</t>
    <phoneticPr fontId="30" type="noConversion"/>
  </si>
  <si>
    <t>其他非流动金融—股票投资评估明细表</t>
    <phoneticPr fontId="30" type="noConversion"/>
  </si>
  <si>
    <t>其他非流动金融—债券投资评估明细表</t>
    <phoneticPr fontId="30" type="noConversion"/>
  </si>
  <si>
    <t>其他非流动金融—股权投资评估明细表</t>
    <phoneticPr fontId="30" type="noConversion"/>
  </si>
  <si>
    <t>其他非流动金融—其他投资评估明细表</t>
    <phoneticPr fontId="30" type="noConversion"/>
  </si>
  <si>
    <t>交易性金融负债评估明细表</t>
    <phoneticPr fontId="30" type="noConversion"/>
  </si>
  <si>
    <t>类型</t>
    <phoneticPr fontId="30" type="noConversion"/>
  </si>
  <si>
    <t>项目名称</t>
    <phoneticPr fontId="30" type="noConversion"/>
  </si>
  <si>
    <t>业务内容</t>
    <phoneticPr fontId="30" type="noConversion"/>
  </si>
  <si>
    <t>发行日期</t>
    <phoneticPr fontId="30" type="noConversion"/>
  </si>
  <si>
    <t>规模/本金</t>
    <phoneticPr fontId="30" type="noConversion"/>
  </si>
  <si>
    <t>收益率/利率</t>
    <phoneticPr fontId="30" type="noConversion"/>
  </si>
  <si>
    <t>合                                    计</t>
    <phoneticPr fontId="30" type="noConversion"/>
  </si>
  <si>
    <t>应付债券评估明细表</t>
    <phoneticPr fontId="30" type="noConversion"/>
  </si>
  <si>
    <t>债券发行单位</t>
    <phoneticPr fontId="30" type="noConversion"/>
  </si>
  <si>
    <t>债券种类</t>
    <phoneticPr fontId="30" type="noConversion"/>
  </si>
  <si>
    <t>债券简称</t>
    <phoneticPr fontId="30" type="noConversion"/>
  </si>
  <si>
    <t>发生日期</t>
    <phoneticPr fontId="30" type="noConversion"/>
  </si>
  <si>
    <t xml:space="preserve"> 备注</t>
    <phoneticPr fontId="30" type="noConversion"/>
  </si>
  <si>
    <t>合                    计</t>
    <phoneticPr fontId="30" type="noConversion"/>
  </si>
  <si>
    <t>应收票据评估明细表</t>
    <phoneticPr fontId="30" type="noConversion"/>
  </si>
  <si>
    <t>户名（结算对象)</t>
    <phoneticPr fontId="30" type="noConversion"/>
  </si>
  <si>
    <t>出票日期</t>
    <phoneticPr fontId="30" type="noConversion"/>
  </si>
  <si>
    <t>基准日后已托收、背书或贴现情况</t>
    <phoneticPr fontId="30" type="noConversion"/>
  </si>
  <si>
    <t>票据类别</t>
    <phoneticPr fontId="30" type="noConversion"/>
  </si>
  <si>
    <t>票据编号</t>
    <phoneticPr fontId="30" type="noConversion"/>
  </si>
  <si>
    <t>承兑人</t>
    <phoneticPr fontId="30" type="noConversion"/>
  </si>
  <si>
    <t>票面金额</t>
    <phoneticPr fontId="30" type="noConversion"/>
  </si>
  <si>
    <t>日期</t>
    <phoneticPr fontId="30" type="noConversion"/>
  </si>
  <si>
    <t>凭证号</t>
    <phoneticPr fontId="30" type="noConversion"/>
  </si>
  <si>
    <t>托收银行、被背书人、贴现银行</t>
    <phoneticPr fontId="30" type="noConversion"/>
  </si>
  <si>
    <t>贴现金额</t>
    <phoneticPr fontId="30" type="noConversion"/>
  </si>
  <si>
    <t>减：坏账准备/评估风险损失</t>
    <phoneticPr fontId="30" type="noConversion"/>
  </si>
  <si>
    <t>应收账款评估明细表</t>
    <phoneticPr fontId="30" type="noConversion"/>
  </si>
  <si>
    <t>欠款单位名称（结算对象)</t>
    <phoneticPr fontId="30" type="noConversion"/>
  </si>
  <si>
    <t>账龄分析表</t>
    <phoneticPr fontId="30" type="noConversion"/>
  </si>
  <si>
    <t>账龄总数与申报账面值差异(应等于0)</t>
    <phoneticPr fontId="30" type="noConversion"/>
  </si>
  <si>
    <t>预计不可回收项目</t>
    <phoneticPr fontId="30" type="noConversion"/>
  </si>
  <si>
    <t>关联方类型</t>
    <phoneticPr fontId="30" type="noConversion"/>
  </si>
  <si>
    <t>前十大供应商</t>
    <phoneticPr fontId="30" type="noConversion"/>
  </si>
  <si>
    <t>外币金额</t>
    <phoneticPr fontId="30" type="noConversion"/>
  </si>
  <si>
    <t>1年以内金额</t>
    <phoneticPr fontId="30" type="noConversion"/>
  </si>
  <si>
    <t>1~2年金额</t>
    <phoneticPr fontId="30" type="noConversion"/>
  </si>
  <si>
    <t>2~3年金额</t>
    <phoneticPr fontId="30" type="noConversion"/>
  </si>
  <si>
    <t>3~4年金额</t>
    <phoneticPr fontId="30" type="noConversion"/>
  </si>
  <si>
    <t>4~5年金额</t>
    <phoneticPr fontId="30" type="noConversion"/>
  </si>
  <si>
    <t>5年以上金额</t>
    <phoneticPr fontId="30" type="noConversion"/>
  </si>
  <si>
    <t>损失金额</t>
    <phoneticPr fontId="30" type="noConversion"/>
  </si>
  <si>
    <t>原因</t>
    <phoneticPr fontId="30" type="noConversion"/>
  </si>
  <si>
    <t>预付账款评估明细表</t>
    <phoneticPr fontId="30" type="noConversion"/>
  </si>
  <si>
    <t>收款单位名称（结算对象)</t>
    <phoneticPr fontId="30" type="noConversion"/>
  </si>
  <si>
    <t>应收利息评估明细表</t>
    <phoneticPr fontId="30" type="noConversion"/>
  </si>
  <si>
    <t>本金</t>
    <phoneticPr fontId="30" type="noConversion"/>
  </si>
  <si>
    <t>起息日</t>
    <phoneticPr fontId="30" type="noConversion"/>
  </si>
  <si>
    <t>年利息率%</t>
    <phoneticPr fontId="30" type="noConversion"/>
  </si>
  <si>
    <t>对应科目</t>
    <phoneticPr fontId="30" type="noConversion"/>
  </si>
  <si>
    <t>明细表序号</t>
    <phoneticPr fontId="30" type="noConversion"/>
  </si>
  <si>
    <t>本金差异原因</t>
    <phoneticPr fontId="30" type="noConversion"/>
  </si>
  <si>
    <t>融资-应收票据评估明细表</t>
    <phoneticPr fontId="30" type="noConversion"/>
  </si>
  <si>
    <t>融资-应收账款评估明细表</t>
    <phoneticPr fontId="30" type="noConversion"/>
  </si>
  <si>
    <t>合同资产评估明细表</t>
    <phoneticPr fontId="30" type="noConversion"/>
  </si>
  <si>
    <t>持有待售资产评估明细表</t>
    <phoneticPr fontId="30" type="noConversion"/>
  </si>
  <si>
    <t>股利所属期间</t>
    <phoneticPr fontId="30" type="noConversion"/>
  </si>
  <si>
    <t>使用权资产评估明细表</t>
    <phoneticPr fontId="30" type="noConversion"/>
  </si>
  <si>
    <t>资产名称</t>
    <phoneticPr fontId="30" type="noConversion"/>
  </si>
  <si>
    <t>租赁用途</t>
    <phoneticPr fontId="30" type="noConversion"/>
  </si>
  <si>
    <t>租赁分类</t>
    <phoneticPr fontId="30" type="noConversion"/>
  </si>
  <si>
    <t>计量单位</t>
    <phoneticPr fontId="30" type="noConversion"/>
  </si>
  <si>
    <t>租赁数量</t>
    <phoneticPr fontId="30" type="noConversion"/>
  </si>
  <si>
    <t>形成日期</t>
    <phoneticPr fontId="30" type="noConversion"/>
  </si>
  <si>
    <t>到期时间</t>
    <phoneticPr fontId="30" type="noConversion"/>
  </si>
  <si>
    <t>期限单位</t>
    <phoneticPr fontId="30" type="noConversion"/>
  </si>
  <si>
    <t>每期租金</t>
    <phoneticPr fontId="30" type="noConversion"/>
  </si>
  <si>
    <t>租金涨幅比例</t>
    <phoneticPr fontId="30" type="noConversion"/>
  </si>
  <si>
    <t>成新率%</t>
    <phoneticPr fontId="30" type="noConversion"/>
  </si>
  <si>
    <t>减：减值准备</t>
    <phoneticPr fontId="30" type="noConversion"/>
  </si>
  <si>
    <t xml:space="preserve">评估人员：  </t>
    <phoneticPr fontId="30" type="noConversion"/>
  </si>
  <si>
    <t>合同负债评估明细表</t>
    <phoneticPr fontId="30" type="noConversion"/>
  </si>
  <si>
    <t>持有至待售负债评估明细表</t>
    <phoneticPr fontId="30" type="noConversion"/>
  </si>
  <si>
    <t>利润所属期间</t>
    <phoneticPr fontId="30" type="noConversion"/>
  </si>
  <si>
    <t>租赁负债评估明细表</t>
    <phoneticPr fontId="30" type="noConversion"/>
  </si>
  <si>
    <t>合    计</t>
    <phoneticPr fontId="30" type="noConversion"/>
  </si>
  <si>
    <t>递延收益评估明细表</t>
    <phoneticPr fontId="30" type="noConversion"/>
  </si>
  <si>
    <t>户名（或结算对象）</t>
    <phoneticPr fontId="30" type="noConversion"/>
  </si>
  <si>
    <t>款项内容</t>
    <phoneticPr fontId="30" type="noConversion"/>
  </si>
  <si>
    <t>合                          计</t>
    <phoneticPr fontId="30" type="noConversion"/>
  </si>
  <si>
    <t>应收股利（应收利润）评估明细表</t>
    <phoneticPr fontId="30" type="noConversion"/>
  </si>
  <si>
    <t>其他应收款评估明细表</t>
    <phoneticPr fontId="30" type="noConversion"/>
  </si>
  <si>
    <t>存货—材料采购（在途物资）评估明细表</t>
    <phoneticPr fontId="30" type="noConversion"/>
  </si>
  <si>
    <t>存货编码</t>
    <phoneticPr fontId="30" type="noConversion"/>
  </si>
  <si>
    <t>名称</t>
    <phoneticPr fontId="30" type="noConversion"/>
  </si>
  <si>
    <t>规格型号</t>
    <phoneticPr fontId="30" type="noConversion"/>
  </si>
  <si>
    <t>存放地点</t>
    <phoneticPr fontId="30" type="noConversion"/>
  </si>
  <si>
    <t>库龄</t>
    <phoneticPr fontId="30" type="noConversion"/>
  </si>
  <si>
    <t>账面值</t>
  </si>
  <si>
    <t>账面值</t>
    <phoneticPr fontId="30" type="noConversion"/>
  </si>
  <si>
    <t>数量</t>
    <phoneticPr fontId="30" type="noConversion"/>
  </si>
  <si>
    <t>单价</t>
    <phoneticPr fontId="30" type="noConversion"/>
  </si>
  <si>
    <t>余额</t>
    <phoneticPr fontId="30" type="noConversion"/>
  </si>
  <si>
    <t>跌价准备</t>
    <phoneticPr fontId="30" type="noConversion"/>
  </si>
  <si>
    <t>实际数量</t>
    <phoneticPr fontId="30" type="noConversion"/>
  </si>
  <si>
    <t>减：存货跌价准备</t>
    <phoneticPr fontId="30" type="noConversion"/>
  </si>
  <si>
    <t>存货—原材料评估明细表</t>
    <phoneticPr fontId="30" type="noConversion"/>
  </si>
  <si>
    <t>存货—在库周转材料评估明细表</t>
    <phoneticPr fontId="30" type="noConversion"/>
  </si>
  <si>
    <t>减值损失</t>
    <phoneticPr fontId="30" type="noConversion"/>
  </si>
  <si>
    <t>存货—委托加工物资评估明细表</t>
    <phoneticPr fontId="30" type="noConversion"/>
  </si>
  <si>
    <t xml:space="preserve"> 跌价准备</t>
    <phoneticPr fontId="30" type="noConversion"/>
  </si>
  <si>
    <t>存货—产成品（库存商品）评估明细表</t>
    <phoneticPr fontId="30" type="noConversion"/>
  </si>
  <si>
    <t>不含税销售单价</t>
    <phoneticPr fontId="30" type="noConversion"/>
  </si>
  <si>
    <t>产品类型</t>
    <phoneticPr fontId="30" type="noConversion"/>
  </si>
  <si>
    <t>产品销售状态</t>
    <phoneticPr fontId="30" type="noConversion"/>
  </si>
  <si>
    <t>存货—产成品（开发产品）清查评估明细表</t>
  </si>
  <si>
    <t>楼盘名称</t>
  </si>
  <si>
    <t>单元号及房号</t>
  </si>
  <si>
    <t>建筑物总层数</t>
  </si>
  <si>
    <t>待估物业所在楼层</t>
  </si>
  <si>
    <t>详细座落地址</t>
  </si>
  <si>
    <t>建成日期</t>
  </si>
  <si>
    <t>标准层层高</t>
  </si>
  <si>
    <t>房屋设计用途</t>
  </si>
  <si>
    <t>房屋实际用途</t>
  </si>
  <si>
    <t>楼盘总建筑面积(m2)</t>
  </si>
  <si>
    <t>基准日前已销售面积(m2)</t>
  </si>
  <si>
    <t>基准日前销售总金额（元）</t>
  </si>
  <si>
    <t>剩余建筑面积(m2)</t>
  </si>
  <si>
    <t>剩余面积中，基准日后已销售面积(m2)</t>
  </si>
  <si>
    <t>剩余面积中，基准日后销售总金额（元）</t>
  </si>
  <si>
    <t>同区位相似楼盘名称A</t>
  </si>
  <si>
    <t>相似楼盘A销售均价（元/m2）</t>
  </si>
  <si>
    <t>同区位相似楼盘名称B</t>
  </si>
  <si>
    <t>相似楼盘B销售均价（元/m2）</t>
  </si>
  <si>
    <t>同区位相似楼盘名称C</t>
  </si>
  <si>
    <t>相似楼盘C销售均价（元/m2）</t>
  </si>
  <si>
    <t>使用状况(自用\出租\待售)</t>
  </si>
  <si>
    <t>土地取得手续是否完备？</t>
  </si>
  <si>
    <t>土地权属性质</t>
  </si>
  <si>
    <t>土地使用证号或土地使用证明</t>
  </si>
  <si>
    <t>土地用途</t>
  </si>
  <si>
    <t>土地面积(m2)</t>
  </si>
  <si>
    <t>建设用地规划许可证号</t>
  </si>
  <si>
    <t>建设工程规划许可证号</t>
  </si>
  <si>
    <t>建设工程开工证号</t>
  </si>
  <si>
    <t>商品房销(预)售许可证号</t>
  </si>
  <si>
    <t>房产证号</t>
  </si>
  <si>
    <t>项目经营方式是自主经营、还是合资合作开发？</t>
  </si>
  <si>
    <t>房屋主体工程是自建还是出包？</t>
  </si>
  <si>
    <t>是否抵押</t>
  </si>
  <si>
    <t>尚欠地价款（元）</t>
  </si>
  <si>
    <t>尚欠工程施工款（元）</t>
  </si>
  <si>
    <t>尚欠其他款项（元）</t>
  </si>
  <si>
    <t>净     额</t>
  </si>
  <si>
    <t>存货—在产品（自制半成品）评估明细表</t>
    <phoneticPr fontId="30" type="noConversion"/>
  </si>
  <si>
    <t>预计总成本</t>
    <phoneticPr fontId="30" type="noConversion"/>
  </si>
  <si>
    <t>账面值内涵</t>
    <phoneticPr fontId="30" type="noConversion"/>
  </si>
  <si>
    <t>对应产成品明细表序号</t>
    <phoneticPr fontId="30" type="noConversion"/>
  </si>
  <si>
    <t>对应产成品名称</t>
    <phoneticPr fontId="30" type="noConversion"/>
  </si>
  <si>
    <t>对应产成品规格型号</t>
    <phoneticPr fontId="30" type="noConversion"/>
  </si>
  <si>
    <t>原料</t>
    <phoneticPr fontId="30" type="noConversion"/>
  </si>
  <si>
    <t>人工</t>
    <phoneticPr fontId="30" type="noConversion"/>
  </si>
  <si>
    <t>费用</t>
    <phoneticPr fontId="30" type="noConversion"/>
  </si>
  <si>
    <t>其他</t>
    <phoneticPr fontId="30" type="noConversion"/>
  </si>
  <si>
    <t>存货—在产品（开发成本）清查评估明细表</t>
  </si>
  <si>
    <t>费用名称</t>
  </si>
  <si>
    <t>拟开发建筑面积(m2)</t>
  </si>
  <si>
    <t>预计总投资额（万元）</t>
  </si>
  <si>
    <t>已投资额（万元）</t>
  </si>
  <si>
    <t>开发进度</t>
  </si>
  <si>
    <t>工程形象进度</t>
  </si>
  <si>
    <t>实际进度与计划进度是否存在较大差异？</t>
  </si>
  <si>
    <t>差异原因说明</t>
  </si>
  <si>
    <t>项目是否存在停工可能?</t>
  </si>
  <si>
    <t>土地取得方式(出让、转让、招拍挂）</t>
  </si>
  <si>
    <t>土地取得时间</t>
  </si>
  <si>
    <t>证载土地使用者</t>
  </si>
  <si>
    <t>商品房预、销售许可证号</t>
  </si>
  <si>
    <t>项目经营方式是自已开发还是合作开发？</t>
  </si>
  <si>
    <t>房屋用途</t>
  </si>
  <si>
    <t>销售方式:预售还是现房销售</t>
  </si>
  <si>
    <t>预售比例</t>
  </si>
  <si>
    <t>预售价格</t>
  </si>
  <si>
    <t>存货—发出商品评估明细表</t>
    <phoneticPr fontId="30" type="noConversion"/>
  </si>
  <si>
    <t>存货—在用周转材料评估明细表</t>
    <phoneticPr fontId="30" type="noConversion"/>
  </si>
  <si>
    <t>评估基准日：2024年12月31日</t>
    <phoneticPr fontId="30" type="noConversion"/>
  </si>
  <si>
    <t>被评估企业：海南中油深南石油技术开发有限公司</t>
    <phoneticPr fontId="30" type="noConversion"/>
  </si>
  <si>
    <t>实际数量</t>
    <phoneticPr fontId="30" type="noConversion"/>
  </si>
  <si>
    <t>被评估企业填表人：郭一凡</t>
    <phoneticPr fontId="30" type="noConversion"/>
  </si>
  <si>
    <t>评估人员：</t>
    <phoneticPr fontId="30" type="noConversion"/>
  </si>
  <si>
    <t>填表日期：2025年1月22日</t>
    <phoneticPr fontId="30" type="noConversion"/>
  </si>
  <si>
    <t>存货—农产品清查评估明细表</t>
    <phoneticPr fontId="30" type="noConversion"/>
  </si>
  <si>
    <t>名称及规格型号</t>
    <phoneticPr fontId="30" type="noConversion"/>
  </si>
  <si>
    <t>存货—消耗性生物资产清查评估明细表</t>
    <phoneticPr fontId="30" type="noConversion"/>
  </si>
  <si>
    <t>冠高</t>
    <phoneticPr fontId="30" type="noConversion"/>
  </si>
  <si>
    <t>胸径</t>
    <phoneticPr fontId="30" type="noConversion"/>
  </si>
  <si>
    <t>存货—工程施工清查评估明细表</t>
    <phoneticPr fontId="30" type="noConversion"/>
  </si>
  <si>
    <t>项目及内容</t>
    <phoneticPr fontId="30" type="noConversion"/>
  </si>
  <si>
    <t>开工日期</t>
    <phoneticPr fontId="30" type="noConversion"/>
  </si>
  <si>
    <t>预计完工日期</t>
    <phoneticPr fontId="30" type="noConversion"/>
  </si>
  <si>
    <t>工程形象进度</t>
    <phoneticPr fontId="30" type="noConversion"/>
  </si>
  <si>
    <t>合同造价</t>
    <phoneticPr fontId="30" type="noConversion"/>
  </si>
  <si>
    <t>一年内到期的非流动资产评估明细表</t>
    <phoneticPr fontId="30" type="noConversion"/>
  </si>
  <si>
    <t>结算内容</t>
    <phoneticPr fontId="30" type="noConversion"/>
  </si>
  <si>
    <t>其他流动资产评估明细表</t>
    <phoneticPr fontId="30" type="noConversion"/>
  </si>
  <si>
    <t>长期应收款评估明细表</t>
    <phoneticPr fontId="30" type="noConversion"/>
  </si>
  <si>
    <t>注1：</t>
    <phoneticPr fontId="30" type="noConversion"/>
  </si>
  <si>
    <t>注明账齡在一年以上的账款的可收回性，若有部分可能不能收回，请估计不能收回的金額，以供评估时作參考。</t>
    <phoneticPr fontId="30" type="noConversion"/>
  </si>
  <si>
    <t>注2：“备注”栏填写方法：</t>
    <phoneticPr fontId="30" type="noConversion"/>
  </si>
  <si>
    <t>1）欠款单位为关联方、总公司内部或本公司内部单位的，应在备注栏注明“关联方”、“总公司内部”、“内部单位”；</t>
    <phoneticPr fontId="30" type="noConversion"/>
  </si>
  <si>
    <t>2） 涉诉款项应在备注中标明“涉诉”；</t>
    <phoneticPr fontId="30" type="noConversion"/>
  </si>
  <si>
    <t>3）评估基准日后已部分或全部收回款项的，应注明日期及金额，如“2003年2月4日收回8,530.00元”；</t>
    <phoneticPr fontId="30" type="noConversion"/>
  </si>
  <si>
    <t>4）填表单位认为其他应说明的事项</t>
    <phoneticPr fontId="30" type="noConversion"/>
  </si>
  <si>
    <t>长期股权投资评估明细表</t>
    <phoneticPr fontId="30" type="noConversion"/>
  </si>
  <si>
    <t>企业编号</t>
    <phoneticPr fontId="30" type="noConversion"/>
  </si>
  <si>
    <t>投资类型</t>
    <phoneticPr fontId="30" type="noConversion"/>
  </si>
  <si>
    <t>所属区域</t>
    <phoneticPr fontId="30" type="noConversion"/>
  </si>
  <si>
    <t>协议投资期限</t>
    <phoneticPr fontId="30" type="noConversion"/>
  </si>
  <si>
    <t>账面原值</t>
    <phoneticPr fontId="30" type="noConversion"/>
  </si>
  <si>
    <t>账面净值</t>
    <phoneticPr fontId="30" type="noConversion"/>
  </si>
  <si>
    <t>固定资产—房屋建筑物评估明细表</t>
    <phoneticPr fontId="30" type="noConversion"/>
  </si>
  <si>
    <t>企业实际信息</t>
    <phoneticPr fontId="30" type="noConversion"/>
  </si>
  <si>
    <t>房屋产权证</t>
    <phoneticPr fontId="30" type="noConversion"/>
  </si>
  <si>
    <t>实物状况</t>
    <phoneticPr fontId="30" type="noConversion"/>
  </si>
  <si>
    <t>租赁状况</t>
    <phoneticPr fontId="30" type="noConversion"/>
  </si>
  <si>
    <t>他项权利状况</t>
    <phoneticPr fontId="30" type="noConversion"/>
  </si>
  <si>
    <t>成本单价(元/m2)</t>
    <phoneticPr fontId="30" type="noConversion"/>
  </si>
  <si>
    <t>企业申报人</t>
    <phoneticPr fontId="30" type="noConversion"/>
  </si>
  <si>
    <t>评估原值</t>
  </si>
  <si>
    <t>评估原值</t>
    <phoneticPr fontId="30" type="noConversion"/>
  </si>
  <si>
    <t>建筑物名称</t>
    <phoneticPr fontId="30" type="noConversion"/>
  </si>
  <si>
    <t>位置</t>
    <phoneticPr fontId="30" type="noConversion"/>
  </si>
  <si>
    <t>结构</t>
    <phoneticPr fontId="30" type="noConversion"/>
  </si>
  <si>
    <t>建成年月</t>
    <phoneticPr fontId="30" type="noConversion"/>
  </si>
  <si>
    <t>取得时间</t>
    <phoneticPr fontId="30" type="noConversion"/>
  </si>
  <si>
    <t>取得方式</t>
    <phoneticPr fontId="30" type="noConversion"/>
  </si>
  <si>
    <t>房屋实际用途</t>
    <phoneticPr fontId="30" type="noConversion"/>
  </si>
  <si>
    <t>实际建筑面积（m²）/容积(m³)</t>
    <phoneticPr fontId="30" type="noConversion"/>
  </si>
  <si>
    <t>对应土地证号</t>
    <phoneticPr fontId="30" type="noConversion"/>
  </si>
  <si>
    <t>权证编号</t>
    <phoneticPr fontId="30" type="noConversion"/>
  </si>
  <si>
    <t>证载权利人</t>
    <phoneticPr fontId="30" type="noConversion"/>
  </si>
  <si>
    <t>房屋证载用途</t>
    <phoneticPr fontId="30" type="noConversion"/>
  </si>
  <si>
    <t>证载面积（m²）/容积(m³)</t>
    <phoneticPr fontId="30" type="noConversion"/>
  </si>
  <si>
    <t>记事栏</t>
    <phoneticPr fontId="30" type="noConversion"/>
  </si>
  <si>
    <t>檐高(m)</t>
    <phoneticPr fontId="30" type="noConversion"/>
  </si>
  <si>
    <t>层高(m)</t>
    <phoneticPr fontId="30" type="noConversion"/>
  </si>
  <si>
    <t>总层数</t>
    <phoneticPr fontId="30" type="noConversion"/>
  </si>
  <si>
    <t>所在层数</t>
    <phoneticPr fontId="30" type="noConversion"/>
  </si>
  <si>
    <t>朝向</t>
    <phoneticPr fontId="30" type="noConversion"/>
  </si>
  <si>
    <t>吊车吨位</t>
    <phoneticPr fontId="30" type="noConversion"/>
  </si>
  <si>
    <t>跨度(m)</t>
    <phoneticPr fontId="30" type="noConversion"/>
  </si>
  <si>
    <t>柱距(m)</t>
    <phoneticPr fontId="30" type="noConversion"/>
  </si>
  <si>
    <t>开工年月</t>
    <phoneticPr fontId="30" type="noConversion"/>
  </si>
  <si>
    <t>承租人名称</t>
    <phoneticPr fontId="30" type="noConversion"/>
  </si>
  <si>
    <t>租赁面积</t>
    <phoneticPr fontId="30" type="noConversion"/>
  </si>
  <si>
    <t>租赁面积内涵</t>
    <phoneticPr fontId="30" type="noConversion"/>
  </si>
  <si>
    <t>租赁期限</t>
    <phoneticPr fontId="30" type="noConversion"/>
  </si>
  <si>
    <t>租金</t>
    <phoneticPr fontId="30" type="noConversion"/>
  </si>
  <si>
    <t>合同编号</t>
    <phoneticPr fontId="30" type="noConversion"/>
  </si>
  <si>
    <t>权利期限</t>
    <phoneticPr fontId="30" type="noConversion"/>
  </si>
  <si>
    <t>抵押担保范围</t>
    <phoneticPr fontId="30" type="noConversion"/>
  </si>
  <si>
    <t>计提减值准备金额</t>
  </si>
  <si>
    <t>计提减值准备金额</t>
    <phoneticPr fontId="30" type="noConversion"/>
  </si>
  <si>
    <t>评估单价(元/m2)</t>
    <phoneticPr fontId="30" type="noConversion"/>
  </si>
  <si>
    <t>尚可使用年限</t>
    <phoneticPr fontId="30" type="noConversion"/>
  </si>
  <si>
    <t>固定资产—构筑物及其他辅助设施评估明细表</t>
    <phoneticPr fontId="30" type="noConversion"/>
  </si>
  <si>
    <t>使用单位</t>
    <phoneticPr fontId="30" type="noConversion"/>
  </si>
  <si>
    <t>长度(m)</t>
    <phoneticPr fontId="30" type="noConversion"/>
  </si>
  <si>
    <t>宽度(m)</t>
    <phoneticPr fontId="30" type="noConversion"/>
  </si>
  <si>
    <t>深度(m)</t>
    <phoneticPr fontId="30" type="noConversion"/>
  </si>
  <si>
    <t>面积体积m2或m3</t>
    <phoneticPr fontId="30" type="noConversion"/>
  </si>
  <si>
    <t>固定资产—管道和沟槽评估明细表</t>
    <phoneticPr fontId="30" type="noConversion"/>
  </si>
  <si>
    <t xml:space="preserve"> 名称</t>
    <phoneticPr fontId="30" type="noConversion"/>
  </si>
  <si>
    <t>漕深(m)</t>
    <phoneticPr fontId="30" type="noConversion"/>
  </si>
  <si>
    <t>沟宽*沟厚(mm*mm)管径*壁厚(mm*mm)</t>
    <phoneticPr fontId="30" type="noConversion"/>
  </si>
  <si>
    <t>材质</t>
    <phoneticPr fontId="30" type="noConversion"/>
  </si>
  <si>
    <t>绝缘方式</t>
    <phoneticPr fontId="30" type="noConversion"/>
  </si>
  <si>
    <t>固定资产—井巷工程评估明细表</t>
  </si>
  <si>
    <t>施工阶段</t>
  </si>
  <si>
    <t>巷道断面类型</t>
  </si>
  <si>
    <t>巷道倾角(度)</t>
  </si>
  <si>
    <t>巷道长度(m)</t>
  </si>
  <si>
    <t>支护厚度(㎜)</t>
  </si>
  <si>
    <t>井巷高度(m)</t>
  </si>
  <si>
    <t>平均宽度(m)</t>
  </si>
  <si>
    <t>掘进断面(㎡)</t>
  </si>
  <si>
    <t>硐室掘进体积(m3)</t>
  </si>
  <si>
    <t>锚杆长度(m)</t>
  </si>
  <si>
    <t>锚杆数量  （根/m）</t>
  </si>
  <si>
    <t>锚杆总数量 （ 根）</t>
  </si>
  <si>
    <t>轨型kg/m</t>
  </si>
  <si>
    <t>取暖期（月）</t>
  </si>
  <si>
    <t>平均运距：(km）</t>
  </si>
  <si>
    <t>排矸体积（m3）</t>
  </si>
  <si>
    <t>竣工年月</t>
  </si>
  <si>
    <t>该井巷已经开采储量(万吨）</t>
  </si>
  <si>
    <t>该井巷尚可开采储量(保有储量）（万吨）</t>
  </si>
  <si>
    <t>已使用年限（年）</t>
  </si>
  <si>
    <t>停工年限（年）</t>
  </si>
  <si>
    <t>尚可使用年限（年）</t>
  </si>
  <si>
    <t>增减率%</t>
  </si>
  <si>
    <t>网片</t>
  </si>
  <si>
    <t>kg/张（网片1）</t>
  </si>
  <si>
    <t>kg/张（网片2）</t>
  </si>
  <si>
    <t>kg/张（网片3）</t>
  </si>
  <si>
    <t>评估原值增值率%</t>
    <phoneticPr fontId="30" type="noConversion"/>
  </si>
  <si>
    <t>评估价值增值率%</t>
    <phoneticPr fontId="30" type="noConversion"/>
  </si>
  <si>
    <t>设备编号</t>
    <phoneticPr fontId="30" type="noConversion"/>
  </si>
  <si>
    <t>财务固定资产分类（三级）</t>
    <phoneticPr fontId="30" type="noConversion"/>
  </si>
  <si>
    <t>设备名称</t>
    <phoneticPr fontId="30" type="noConversion"/>
  </si>
  <si>
    <t>生产厂家</t>
    <phoneticPr fontId="30" type="noConversion"/>
  </si>
  <si>
    <t>设备来源</t>
    <phoneticPr fontId="30" type="noConversion"/>
  </si>
  <si>
    <t>资产状况</t>
    <phoneticPr fontId="30" type="noConversion"/>
  </si>
  <si>
    <t>购置日期</t>
    <phoneticPr fontId="30" type="noConversion"/>
  </si>
  <si>
    <t>启用日期</t>
    <phoneticPr fontId="30" type="noConversion"/>
  </si>
  <si>
    <t>会计折旧年限</t>
    <phoneticPr fontId="30" type="noConversion"/>
  </si>
  <si>
    <t xml:space="preserve"> 评估价值</t>
    <phoneticPr fontId="30" type="noConversion"/>
  </si>
  <si>
    <t>06101403000094</t>
    <phoneticPr fontId="30" type="noConversion"/>
  </si>
  <si>
    <t>海南中油深南石油技术开发有限公司澄迈分公司</t>
    <phoneticPr fontId="30" type="noConversion"/>
  </si>
  <si>
    <t>制冷压缩机组</t>
    <phoneticPr fontId="30" type="noConversion"/>
  </si>
  <si>
    <t>JSNLG25FE</t>
    <phoneticPr fontId="30" type="noConversion"/>
  </si>
  <si>
    <t>大连冷冻机股份有限公司</t>
    <phoneticPr fontId="30" type="noConversion"/>
  </si>
  <si>
    <t>台</t>
    <phoneticPr fontId="30" type="noConversion"/>
  </si>
  <si>
    <t>正常闲置</t>
    <phoneticPr fontId="30" type="noConversion"/>
  </si>
  <si>
    <t>否</t>
    <phoneticPr fontId="30" type="noConversion"/>
  </si>
  <si>
    <t>1-1</t>
    <phoneticPr fontId="30" type="noConversion"/>
  </si>
  <si>
    <t>压缩机</t>
    <phoneticPr fontId="30" type="noConversion"/>
  </si>
  <si>
    <t>LG25</t>
    <phoneticPr fontId="30" type="noConversion"/>
  </si>
  <si>
    <t>1-2</t>
    <phoneticPr fontId="30" type="noConversion"/>
  </si>
  <si>
    <t>油泵</t>
    <phoneticPr fontId="30" type="noConversion"/>
  </si>
  <si>
    <t>330L/min</t>
    <phoneticPr fontId="30" type="noConversion"/>
  </si>
  <si>
    <t>1-3</t>
    <phoneticPr fontId="30" type="noConversion"/>
  </si>
  <si>
    <t>压缩机主电机</t>
    <phoneticPr fontId="30" type="noConversion"/>
  </si>
  <si>
    <t>400KW、2960rpm</t>
    <phoneticPr fontId="30" type="noConversion"/>
  </si>
  <si>
    <t>1-4</t>
    <phoneticPr fontId="30" type="noConversion"/>
  </si>
  <si>
    <t>油分离器</t>
    <phoneticPr fontId="30" type="noConversion"/>
  </si>
  <si>
    <t>2.0 MPa</t>
    <phoneticPr fontId="30" type="noConversion"/>
  </si>
  <si>
    <t>1-5</t>
    <phoneticPr fontId="30" type="noConversion"/>
  </si>
  <si>
    <t>油冷却器</t>
    <phoneticPr fontId="30" type="noConversion"/>
  </si>
  <si>
    <t>YLAL38</t>
    <phoneticPr fontId="30" type="noConversion"/>
  </si>
  <si>
    <t>06101405000043</t>
    <phoneticPr fontId="30" type="noConversion"/>
  </si>
  <si>
    <t>天然气压缩机撬 4#</t>
    <phoneticPr fontId="30" type="noConversion"/>
  </si>
  <si>
    <t>D-3/15.3-69</t>
    <phoneticPr fontId="30" type="noConversion"/>
  </si>
  <si>
    <t>四川金星压缩机制造有限公司</t>
    <phoneticPr fontId="30" type="noConversion"/>
  </si>
  <si>
    <t>06101499000306</t>
    <phoneticPr fontId="30" type="noConversion"/>
  </si>
  <si>
    <t>天然气压缩机撬</t>
    <phoneticPr fontId="30" type="noConversion"/>
  </si>
  <si>
    <t>09010199000005</t>
    <phoneticPr fontId="30" type="noConversion"/>
  </si>
  <si>
    <t>烟气直燃型溴化锂吸收式冷水机组</t>
    <phoneticPr fontId="30" type="noConversion"/>
  </si>
  <si>
    <t>YX353QⅡ-349</t>
    <phoneticPr fontId="30" type="noConversion"/>
  </si>
  <si>
    <t>江苏双良特灵溴化锂制冷机有限公司</t>
    <phoneticPr fontId="30" type="noConversion"/>
  </si>
  <si>
    <t>09020101000022</t>
    <phoneticPr fontId="30" type="noConversion"/>
  </si>
  <si>
    <t>电力变压器</t>
    <phoneticPr fontId="30" type="noConversion"/>
  </si>
  <si>
    <t>SCB9-6.3/0.4-1000KVA</t>
    <phoneticPr fontId="30" type="noConversion"/>
  </si>
  <si>
    <t>山东威特变压器厂</t>
    <phoneticPr fontId="30" type="noConversion"/>
  </si>
  <si>
    <t>09020101000051</t>
    <phoneticPr fontId="30" type="noConversion"/>
  </si>
  <si>
    <t>SZ9-35/6.6-12500KVA</t>
    <phoneticPr fontId="30" type="noConversion"/>
  </si>
  <si>
    <t>09050101000327</t>
    <phoneticPr fontId="30" type="noConversion"/>
  </si>
  <si>
    <t>花4处理站 压缩机</t>
    <phoneticPr fontId="30" type="noConversion"/>
  </si>
  <si>
    <t xml:space="preserve"> </t>
    <phoneticPr fontId="30" type="noConversion"/>
  </si>
  <si>
    <t>自贡通达机器制造有限公司</t>
    <phoneticPr fontId="30" type="noConversion"/>
  </si>
  <si>
    <t>05050301000016</t>
    <phoneticPr fontId="30" type="noConversion"/>
  </si>
  <si>
    <t>LNG储罐</t>
    <phoneticPr fontId="30" type="noConversion"/>
  </si>
  <si>
    <t>2600*8400</t>
    <phoneticPr fontId="30" type="noConversion"/>
  </si>
  <si>
    <t>05060199000019</t>
    <phoneticPr fontId="30" type="noConversion"/>
  </si>
  <si>
    <t>重烃缓冲罐</t>
    <phoneticPr fontId="30" type="noConversion"/>
  </si>
  <si>
    <t>2600*9880</t>
    <phoneticPr fontId="30" type="noConversion"/>
  </si>
  <si>
    <t>06100203000013</t>
    <phoneticPr fontId="30" type="noConversion"/>
  </si>
  <si>
    <t>闪蒸塔</t>
    <phoneticPr fontId="30" type="noConversion"/>
  </si>
  <si>
    <t>28.7m3</t>
    <phoneticPr fontId="30" type="noConversion"/>
  </si>
  <si>
    <t>天津曹氏锅炉有限公司</t>
    <phoneticPr fontId="30" type="noConversion"/>
  </si>
  <si>
    <t>06100203000016</t>
    <phoneticPr fontId="30" type="noConversion"/>
  </si>
  <si>
    <t>重烃吸收塔</t>
    <phoneticPr fontId="30" type="noConversion"/>
  </si>
  <si>
    <t>1400*10750</t>
    <phoneticPr fontId="30" type="noConversion"/>
  </si>
  <si>
    <t>06100203000026</t>
    <phoneticPr fontId="30" type="noConversion"/>
  </si>
  <si>
    <t>气体分馏塔</t>
    <phoneticPr fontId="30" type="noConversion"/>
  </si>
  <si>
    <t>800*22/24*15143</t>
    <phoneticPr fontId="30" type="noConversion"/>
  </si>
  <si>
    <t>06100203000029</t>
    <phoneticPr fontId="30" type="noConversion"/>
  </si>
  <si>
    <t>重烃加热塔</t>
    <phoneticPr fontId="30" type="noConversion"/>
  </si>
  <si>
    <t>350*8*2945</t>
    <phoneticPr fontId="30" type="noConversion"/>
  </si>
  <si>
    <t>06100203000031</t>
    <phoneticPr fontId="30" type="noConversion"/>
  </si>
  <si>
    <t>重烃冷却塔</t>
    <phoneticPr fontId="30" type="noConversion"/>
  </si>
  <si>
    <t>600*8*4980</t>
    <phoneticPr fontId="30" type="noConversion"/>
  </si>
  <si>
    <t>06100203000038</t>
    <phoneticPr fontId="30" type="noConversion"/>
  </si>
  <si>
    <t>胺解析塔</t>
    <phoneticPr fontId="30" type="noConversion"/>
  </si>
  <si>
    <t>762*15848</t>
    <phoneticPr fontId="30" type="noConversion"/>
  </si>
  <si>
    <t>06100203000040</t>
    <phoneticPr fontId="30" type="noConversion"/>
  </si>
  <si>
    <t>脱乙烷塔</t>
    <phoneticPr fontId="30" type="noConversion"/>
  </si>
  <si>
    <t>800*10*16460</t>
    <phoneticPr fontId="30" type="noConversion"/>
  </si>
  <si>
    <t>06100299000003</t>
    <phoneticPr fontId="30" type="noConversion"/>
  </si>
  <si>
    <t>小脱贡塔</t>
    <phoneticPr fontId="30" type="noConversion"/>
  </si>
  <si>
    <t>1300*8500</t>
    <phoneticPr fontId="30" type="noConversion"/>
  </si>
  <si>
    <t>06100299000004</t>
    <phoneticPr fontId="30" type="noConversion"/>
  </si>
  <si>
    <t>大脱贡塔</t>
    <phoneticPr fontId="30" type="noConversion"/>
  </si>
  <si>
    <t>1300*10500</t>
    <phoneticPr fontId="30" type="noConversion"/>
  </si>
  <si>
    <t>06101301000025</t>
    <phoneticPr fontId="30" type="noConversion"/>
  </si>
  <si>
    <t>二级气体冷却器</t>
    <phoneticPr fontId="30" type="noConversion"/>
  </si>
  <si>
    <t>1700*4200</t>
    <phoneticPr fontId="30" type="noConversion"/>
  </si>
  <si>
    <t>江南冷却器厂</t>
    <phoneticPr fontId="30" type="noConversion"/>
  </si>
  <si>
    <t>06101301000037</t>
    <phoneticPr fontId="30" type="noConversion"/>
  </si>
  <si>
    <t>一级气体冷却器</t>
    <phoneticPr fontId="30" type="noConversion"/>
  </si>
  <si>
    <t>1700*4800</t>
    <phoneticPr fontId="30" type="noConversion"/>
  </si>
  <si>
    <t>06101405000014</t>
    <phoneticPr fontId="30" type="noConversion"/>
  </si>
  <si>
    <t>氮气压缩机</t>
    <phoneticPr fontId="30" type="noConversion"/>
  </si>
  <si>
    <t>2MC1456-9</t>
    <phoneticPr fontId="30" type="noConversion"/>
  </si>
  <si>
    <t>06101499000194</t>
    <phoneticPr fontId="30" type="noConversion"/>
  </si>
  <si>
    <t>润滑油站</t>
    <phoneticPr fontId="30" type="noConversion"/>
  </si>
  <si>
    <t>701.546TY692</t>
    <phoneticPr fontId="30" type="noConversion"/>
  </si>
  <si>
    <t>09050299000085</t>
    <phoneticPr fontId="30" type="noConversion"/>
  </si>
  <si>
    <t>氮压机润滑油泵</t>
    <phoneticPr fontId="30" type="noConversion"/>
  </si>
  <si>
    <t>SNH660R51U12/W21</t>
    <phoneticPr fontId="30" type="noConversion"/>
  </si>
  <si>
    <t>09050299000132</t>
    <phoneticPr fontId="30" type="noConversion"/>
  </si>
  <si>
    <t>06101301000029</t>
    <phoneticPr fontId="30" type="noConversion"/>
  </si>
  <si>
    <t>氮压机一级空冷器</t>
    <phoneticPr fontId="30" type="noConversion"/>
  </si>
  <si>
    <t>NKL2*130</t>
    <phoneticPr fontId="30" type="noConversion"/>
  </si>
  <si>
    <t>06101301000030</t>
    <phoneticPr fontId="30" type="noConversion"/>
  </si>
  <si>
    <t>氮压机二级空冷器</t>
    <phoneticPr fontId="30" type="noConversion"/>
  </si>
  <si>
    <t>06101301000032</t>
    <phoneticPr fontId="30" type="noConversion"/>
  </si>
  <si>
    <t>06101301000035</t>
    <phoneticPr fontId="30" type="noConversion"/>
  </si>
  <si>
    <t>14990001000104</t>
    <phoneticPr fontId="30" type="noConversion"/>
  </si>
  <si>
    <t>氮气压缩机振动变送器</t>
    <phoneticPr fontId="30" type="noConversion"/>
  </si>
  <si>
    <t>14990001000140</t>
    <phoneticPr fontId="30" type="noConversion"/>
  </si>
  <si>
    <t>氮气压缩机振动传感器</t>
    <phoneticPr fontId="30" type="noConversion"/>
  </si>
  <si>
    <t>14990001000164</t>
    <phoneticPr fontId="30" type="noConversion"/>
  </si>
  <si>
    <t>震动变送器</t>
    <phoneticPr fontId="30" type="noConversion"/>
  </si>
  <si>
    <t>TM202-A00-B00-C00-D00-E00</t>
    <phoneticPr fontId="30" type="noConversion"/>
  </si>
  <si>
    <t>14990001000171</t>
    <phoneticPr fontId="30" type="noConversion"/>
  </si>
  <si>
    <t>位移变送器</t>
    <phoneticPr fontId="30" type="noConversion"/>
  </si>
  <si>
    <t>TM0182-A50-B00-C00</t>
    <phoneticPr fontId="30" type="noConversion"/>
  </si>
  <si>
    <t>05060199000024</t>
    <phoneticPr fontId="30" type="noConversion"/>
  </si>
  <si>
    <t>机组油罐</t>
    <phoneticPr fontId="30" type="noConversion"/>
  </si>
  <si>
    <t>2m3</t>
    <phoneticPr fontId="30" type="noConversion"/>
  </si>
  <si>
    <t>09020301000002</t>
    <phoneticPr fontId="30" type="noConversion"/>
  </si>
  <si>
    <t>接触器</t>
    <phoneticPr fontId="30" type="noConversion"/>
  </si>
  <si>
    <t>SL400 AC CONTACTOR</t>
    <phoneticPr fontId="30" type="noConversion"/>
  </si>
  <si>
    <t>09020607000002</t>
    <phoneticPr fontId="30" type="noConversion"/>
  </si>
  <si>
    <t>熔断器</t>
    <phoneticPr fontId="30" type="noConversion"/>
  </si>
  <si>
    <t>8BHLE-100E</t>
    <phoneticPr fontId="30" type="noConversion"/>
  </si>
  <si>
    <t>09020607000003</t>
    <phoneticPr fontId="30" type="noConversion"/>
  </si>
  <si>
    <t>09020607000005</t>
    <phoneticPr fontId="30" type="noConversion"/>
  </si>
  <si>
    <t>09030399000003</t>
    <phoneticPr fontId="30" type="noConversion"/>
  </si>
  <si>
    <t>8AHLE-20E</t>
    <phoneticPr fontId="30" type="noConversion"/>
  </si>
  <si>
    <t>09030399000004</t>
    <phoneticPr fontId="30" type="noConversion"/>
  </si>
  <si>
    <t>09030399000006</t>
    <phoneticPr fontId="30" type="noConversion"/>
  </si>
  <si>
    <t>09050399000002</t>
    <phoneticPr fontId="30" type="noConversion"/>
  </si>
  <si>
    <t>调节阀门</t>
    <phoneticPr fontId="30" type="noConversion"/>
  </si>
  <si>
    <t>调节阀DN1000</t>
    <phoneticPr fontId="30" type="noConversion"/>
  </si>
  <si>
    <t>09050399000010</t>
    <phoneticPr fontId="30" type="noConversion"/>
  </si>
  <si>
    <t>切断碟阀</t>
    <phoneticPr fontId="30" type="noConversion"/>
  </si>
  <si>
    <t>切碟阀DN1000</t>
    <phoneticPr fontId="30" type="noConversion"/>
  </si>
  <si>
    <t>14990001000243</t>
    <phoneticPr fontId="30" type="noConversion"/>
  </si>
  <si>
    <t>震动前置放大器</t>
    <phoneticPr fontId="30" type="noConversion"/>
  </si>
  <si>
    <t>FDQ-001</t>
    <phoneticPr fontId="30" type="noConversion"/>
  </si>
  <si>
    <t>15990001000105</t>
    <phoneticPr fontId="30" type="noConversion"/>
  </si>
  <si>
    <t>LNG厂区钢构、罩棚钢构</t>
    <phoneticPr fontId="30" type="noConversion"/>
  </si>
  <si>
    <t>海南海然高新能源有限公司</t>
    <phoneticPr fontId="30" type="noConversion"/>
  </si>
  <si>
    <t xml:space="preserve">评估人员：田德岁 </t>
    <phoneticPr fontId="30" type="noConversion"/>
  </si>
  <si>
    <t>固定资产—车辆评估明细表</t>
    <phoneticPr fontId="30" type="noConversion"/>
  </si>
  <si>
    <t>资产编号</t>
    <phoneticPr fontId="30" type="noConversion"/>
  </si>
  <si>
    <t>车辆牌号</t>
    <phoneticPr fontId="30" type="noConversion"/>
  </si>
  <si>
    <t>车辆名称</t>
    <phoneticPr fontId="30" type="noConversion"/>
  </si>
  <si>
    <t>初始登记日期</t>
    <phoneticPr fontId="30" type="noConversion"/>
  </si>
  <si>
    <t>已行驶里程(公里)</t>
    <phoneticPr fontId="30" type="noConversion"/>
  </si>
  <si>
    <t>固定资产—电子设备评估明细表</t>
    <phoneticPr fontId="30" type="noConversion"/>
  </si>
  <si>
    <t>固定资产—飞机评估明细表</t>
    <phoneticPr fontId="30" type="noConversion"/>
  </si>
  <si>
    <t>被评估企业：</t>
    <phoneticPr fontId="30" type="noConversion"/>
  </si>
  <si>
    <t>LLP</t>
    <phoneticPr fontId="30" type="noConversion"/>
  </si>
  <si>
    <t>国籍标志编号</t>
    <phoneticPr fontId="30" type="noConversion"/>
  </si>
  <si>
    <t>民用航空器国籍登记证</t>
    <phoneticPr fontId="30" type="noConversion"/>
  </si>
  <si>
    <t>民用航空器标准适航证</t>
    <phoneticPr fontId="30" type="noConversion"/>
  </si>
  <si>
    <t>民用航空器电台执照</t>
    <phoneticPr fontId="30" type="noConversion"/>
  </si>
  <si>
    <t>飞机名称及规格型号</t>
    <phoneticPr fontId="30" type="noConversion"/>
  </si>
  <si>
    <t>机载左翼发动机</t>
    <phoneticPr fontId="30" type="noConversion"/>
  </si>
  <si>
    <t>机载右翼发动机</t>
    <phoneticPr fontId="30" type="noConversion"/>
  </si>
  <si>
    <t>已飞行小时数</t>
    <phoneticPr fontId="30" type="noConversion"/>
  </si>
  <si>
    <t>已运行的起落数</t>
    <phoneticPr fontId="30" type="noConversion"/>
  </si>
  <si>
    <t>检后小时限数</t>
    <phoneticPr fontId="30" type="noConversion"/>
  </si>
  <si>
    <t>检修后已用时限</t>
    <phoneticPr fontId="30" type="noConversion"/>
  </si>
  <si>
    <t>检后起落限数</t>
    <phoneticPr fontId="30" type="noConversion"/>
  </si>
  <si>
    <t>检后起落次数</t>
    <phoneticPr fontId="30" type="noConversion"/>
  </si>
  <si>
    <t>最近一次大修</t>
    <phoneticPr fontId="30" type="noConversion"/>
  </si>
  <si>
    <t>检后规定时限</t>
    <phoneticPr fontId="30" type="noConversion"/>
  </si>
  <si>
    <t>检后已用时限</t>
    <phoneticPr fontId="30" type="noConversion"/>
  </si>
  <si>
    <t>大修费用</t>
    <phoneticPr fontId="30" type="noConversion"/>
  </si>
  <si>
    <t>资产编号（左翼）</t>
    <phoneticPr fontId="30" type="noConversion"/>
  </si>
  <si>
    <t>规格型号（左翼）</t>
    <phoneticPr fontId="30" type="noConversion"/>
  </si>
  <si>
    <t>制造厂家（左翼）</t>
    <phoneticPr fontId="30" type="noConversion"/>
  </si>
  <si>
    <t>计量单位（左翼）</t>
    <phoneticPr fontId="30" type="noConversion"/>
  </si>
  <si>
    <t>数量（左翼）</t>
    <phoneticPr fontId="30" type="noConversion"/>
  </si>
  <si>
    <t>出厂时间（左翼）</t>
    <phoneticPr fontId="30" type="noConversion"/>
  </si>
  <si>
    <t>已飞行小时数（左翼）</t>
    <phoneticPr fontId="30" type="noConversion"/>
  </si>
  <si>
    <t>已运行热循环数（左翼）</t>
    <phoneticPr fontId="30" type="noConversion"/>
  </si>
  <si>
    <t>大修后飞行小时限数（左翼）</t>
    <phoneticPr fontId="30" type="noConversion"/>
  </si>
  <si>
    <t>大修后飞行小时（左翼）</t>
    <phoneticPr fontId="30" type="noConversion"/>
  </si>
  <si>
    <t>大修后热循环数（左翼）</t>
    <phoneticPr fontId="30" type="noConversion"/>
  </si>
  <si>
    <t>大修后尚可热循环数（左翼）</t>
    <phoneticPr fontId="30" type="noConversion"/>
  </si>
  <si>
    <t>大修费用（左翼）</t>
    <phoneticPr fontId="30" type="noConversion"/>
  </si>
  <si>
    <t>资产编号（右翼）</t>
    <phoneticPr fontId="30" type="noConversion"/>
  </si>
  <si>
    <t>规格型号（右翼）</t>
    <phoneticPr fontId="30" type="noConversion"/>
  </si>
  <si>
    <t>制造厂家（右翼）</t>
    <phoneticPr fontId="30" type="noConversion"/>
  </si>
  <si>
    <t>计量单位（右翼）</t>
    <phoneticPr fontId="30" type="noConversion"/>
  </si>
  <si>
    <t>数量（右翼）</t>
    <phoneticPr fontId="30" type="noConversion"/>
  </si>
  <si>
    <t>出厂时间（右翼）</t>
    <phoneticPr fontId="30" type="noConversion"/>
  </si>
  <si>
    <t>已飞行小时数（右翼）</t>
    <phoneticPr fontId="30" type="noConversion"/>
  </si>
  <si>
    <t>已运行热循环数（右翼）</t>
    <phoneticPr fontId="30" type="noConversion"/>
  </si>
  <si>
    <t>大修后飞行小时限数（右翼）</t>
    <phoneticPr fontId="30" type="noConversion"/>
  </si>
  <si>
    <t>大修后飞行小时（右翼）</t>
    <phoneticPr fontId="30" type="noConversion"/>
  </si>
  <si>
    <t>大修后热循环数（右翼）</t>
    <phoneticPr fontId="30" type="noConversion"/>
  </si>
  <si>
    <t>大修后尚可热循环数（右翼）</t>
    <phoneticPr fontId="30" type="noConversion"/>
  </si>
  <si>
    <t>大修费用（右翼）</t>
    <phoneticPr fontId="30" type="noConversion"/>
  </si>
  <si>
    <t>被评估企业填表人：</t>
    <phoneticPr fontId="30" type="noConversion"/>
  </si>
  <si>
    <t>填表日期：2017年3月13日</t>
    <phoneticPr fontId="30" type="noConversion"/>
  </si>
  <si>
    <t>固定资产—长输油气管线评估明细表</t>
    <phoneticPr fontId="30" type="noConversion"/>
  </si>
  <si>
    <t>管线资产名称</t>
    <phoneticPr fontId="30" type="noConversion"/>
  </si>
  <si>
    <t>资产类型</t>
    <phoneticPr fontId="30" type="noConversion"/>
  </si>
  <si>
    <t>管线长度（公里）</t>
    <phoneticPr fontId="30" type="noConversion"/>
  </si>
  <si>
    <t>管线埋深（米）</t>
    <phoneticPr fontId="30" type="noConversion"/>
  </si>
  <si>
    <t>管线起点</t>
    <phoneticPr fontId="30" type="noConversion"/>
  </si>
  <si>
    <t>管线终点</t>
    <phoneticPr fontId="30" type="noConversion"/>
  </si>
  <si>
    <t>压力等级</t>
    <phoneticPr fontId="30" type="noConversion"/>
  </si>
  <si>
    <t>管径（mm）</t>
    <phoneticPr fontId="30" type="noConversion"/>
  </si>
  <si>
    <t>壁厚(mm)</t>
    <phoneticPr fontId="30" type="noConversion"/>
  </si>
  <si>
    <t>压力（Mpa）</t>
    <phoneticPr fontId="30" type="noConversion"/>
  </si>
  <si>
    <t>管线材质</t>
    <phoneticPr fontId="30" type="noConversion"/>
  </si>
  <si>
    <t>防腐类型</t>
    <phoneticPr fontId="30" type="noConversion"/>
  </si>
  <si>
    <t>铺设方式</t>
    <phoneticPr fontId="30" type="noConversion"/>
  </si>
  <si>
    <t>保温层厚度</t>
    <phoneticPr fontId="30" type="noConversion"/>
  </si>
  <si>
    <t>现状（正常使用、闲置、报废、待报废、毁损等）</t>
    <phoneticPr fontId="30" type="noConversion"/>
  </si>
  <si>
    <t>固定资产—土地评估明细表</t>
    <phoneticPr fontId="30" type="noConversion"/>
  </si>
  <si>
    <t>土地权证</t>
    <phoneticPr fontId="30" type="noConversion"/>
  </si>
  <si>
    <t>宗地名称</t>
    <phoneticPr fontId="30" type="noConversion"/>
  </si>
  <si>
    <t>土地位置</t>
    <phoneticPr fontId="30" type="noConversion"/>
  </si>
  <si>
    <t>实际面积(m2)</t>
    <phoneticPr fontId="30" type="noConversion"/>
  </si>
  <si>
    <t>土地实际用途</t>
    <phoneticPr fontId="30" type="noConversion"/>
  </si>
  <si>
    <t>取得日期</t>
    <phoneticPr fontId="30" type="noConversion"/>
  </si>
  <si>
    <t>开发程度</t>
    <phoneticPr fontId="30" type="noConversion"/>
  </si>
  <si>
    <t>宗地对应房产序号</t>
    <phoneticPr fontId="30" type="noConversion"/>
  </si>
  <si>
    <t>权利人</t>
    <phoneticPr fontId="30" type="noConversion"/>
  </si>
  <si>
    <t>权利类型</t>
    <phoneticPr fontId="30" type="noConversion"/>
  </si>
  <si>
    <t>权利性质</t>
    <phoneticPr fontId="30" type="noConversion"/>
  </si>
  <si>
    <t>证载或批文用途</t>
    <phoneticPr fontId="30" type="noConversion"/>
  </si>
  <si>
    <t xml:space="preserve">土地使用权终止日期 </t>
    <phoneticPr fontId="30" type="noConversion"/>
  </si>
  <si>
    <t>证载面积(m2)</t>
    <phoneticPr fontId="30" type="noConversion"/>
  </si>
  <si>
    <t>原始入账价值</t>
    <phoneticPr fontId="30" type="noConversion"/>
  </si>
  <si>
    <t>申报账面值</t>
    <phoneticPr fontId="30" type="noConversion"/>
  </si>
  <si>
    <t>原值增减额</t>
    <phoneticPr fontId="30" type="noConversion"/>
  </si>
  <si>
    <t>净值增减额</t>
    <phoneticPr fontId="30" type="noConversion"/>
  </si>
  <si>
    <t>在建工程—土建工程评估明细表</t>
    <phoneticPr fontId="30" type="noConversion"/>
  </si>
  <si>
    <t>建筑面积/容积</t>
    <phoneticPr fontId="30" type="noConversion"/>
  </si>
  <si>
    <t>形象进度</t>
    <phoneticPr fontId="30" type="noConversion"/>
  </si>
  <si>
    <t>付款比例</t>
    <phoneticPr fontId="30" type="noConversion"/>
  </si>
  <si>
    <t>增减值</t>
    <phoneticPr fontId="30" type="noConversion"/>
  </si>
  <si>
    <t>在建工程—设备安装工程评估明细表</t>
    <phoneticPr fontId="30" type="noConversion"/>
  </si>
  <si>
    <t>机器设备名称</t>
    <phoneticPr fontId="30" type="noConversion"/>
  </si>
  <si>
    <t>开工日期（或工程各项费用开始支付日期）</t>
    <phoneticPr fontId="30" type="noConversion"/>
  </si>
  <si>
    <t>评估基准日汇率</t>
    <phoneticPr fontId="30" type="noConversion"/>
  </si>
  <si>
    <t>设备费</t>
    <phoneticPr fontId="30" type="noConversion"/>
  </si>
  <si>
    <t>领用工程材料器具</t>
    <phoneticPr fontId="30" type="noConversion"/>
  </si>
  <si>
    <t>安装费及其他</t>
    <phoneticPr fontId="30" type="noConversion"/>
  </si>
  <si>
    <t>领用材料物资</t>
    <phoneticPr fontId="30" type="noConversion"/>
  </si>
  <si>
    <t>工程物资评估明细表</t>
    <phoneticPr fontId="30" type="noConversion"/>
  </si>
  <si>
    <t>工程项目</t>
    <phoneticPr fontId="30" type="noConversion"/>
  </si>
  <si>
    <t>减：工程物资减值准备</t>
    <phoneticPr fontId="30" type="noConversion"/>
  </si>
  <si>
    <t>生产性生物资产评估明细表</t>
    <phoneticPr fontId="30" type="noConversion"/>
  </si>
  <si>
    <t>种类</t>
    <phoneticPr fontId="30" type="noConversion"/>
  </si>
  <si>
    <t>群别</t>
    <phoneticPr fontId="30" type="noConversion"/>
  </si>
  <si>
    <t>减：生产性生物资产减值准备</t>
    <phoneticPr fontId="30" type="noConversion"/>
  </si>
  <si>
    <t>油气资产评估明细表</t>
    <phoneticPr fontId="30" type="noConversion"/>
  </si>
  <si>
    <t>矿区（或油田)</t>
    <phoneticPr fontId="30" type="noConversion"/>
  </si>
  <si>
    <t>来源（购入、自行建造）</t>
    <phoneticPr fontId="30" type="noConversion"/>
  </si>
  <si>
    <t>减：油气资产减值准备</t>
    <phoneticPr fontId="30" type="noConversion"/>
  </si>
  <si>
    <t>无形资产—土地使用权评估明细表</t>
    <phoneticPr fontId="30" type="noConversion"/>
  </si>
  <si>
    <t>无形资产—矿业权评估明细表</t>
    <phoneticPr fontId="30" type="noConversion"/>
  </si>
  <si>
    <t>名称、种类（探矿权/采矿权）</t>
    <phoneticPr fontId="30" type="noConversion"/>
  </si>
  <si>
    <t>勘查（采矿）许可证编号</t>
    <phoneticPr fontId="30" type="noConversion"/>
  </si>
  <si>
    <t>剩余有效年限</t>
    <phoneticPr fontId="30" type="noConversion"/>
  </si>
  <si>
    <t>勘查开发阶段</t>
    <phoneticPr fontId="30" type="noConversion"/>
  </si>
  <si>
    <t>核定（批准）生产规模</t>
    <phoneticPr fontId="30" type="noConversion"/>
  </si>
  <si>
    <t>无形资产—其他无形资产评估明细表</t>
    <phoneticPr fontId="30" type="noConversion"/>
  </si>
  <si>
    <t>内容或名称</t>
    <phoneticPr fontId="30" type="noConversion"/>
  </si>
  <si>
    <t>法定/预计使用年限</t>
    <phoneticPr fontId="30" type="noConversion"/>
  </si>
  <si>
    <t>专利号或注册号</t>
    <phoneticPr fontId="30" type="noConversion"/>
  </si>
  <si>
    <t>类型/类别</t>
    <phoneticPr fontId="30" type="noConversion"/>
  </si>
  <si>
    <t>知识产权进展状况</t>
    <phoneticPr fontId="30" type="noConversion"/>
  </si>
  <si>
    <t>缴费状况</t>
    <phoneticPr fontId="30" type="noConversion"/>
  </si>
  <si>
    <t>共有知识产权约定内容</t>
    <phoneticPr fontId="30" type="noConversion"/>
  </si>
  <si>
    <t>开发支出评估明细表</t>
    <phoneticPr fontId="30" type="noConversion"/>
  </si>
  <si>
    <t>商誉评估明细表</t>
    <phoneticPr fontId="30" type="noConversion"/>
  </si>
  <si>
    <t>减：商誉减值准备</t>
    <phoneticPr fontId="30" type="noConversion"/>
  </si>
  <si>
    <t>长期待摊费用评估明细表</t>
    <phoneticPr fontId="30" type="noConversion"/>
  </si>
  <si>
    <t>费用名称或内容</t>
    <phoneticPr fontId="30" type="noConversion"/>
  </si>
  <si>
    <t>原始发生额</t>
    <phoneticPr fontId="30" type="noConversion"/>
  </si>
  <si>
    <t>预计摊销月数</t>
    <phoneticPr fontId="30" type="noConversion"/>
  </si>
  <si>
    <t>尚存受益月数</t>
    <phoneticPr fontId="30" type="noConversion"/>
  </si>
  <si>
    <t>递延所得税资产评估明细表</t>
    <phoneticPr fontId="30" type="noConversion"/>
  </si>
  <si>
    <t>其他非流动资产评估明细表</t>
    <phoneticPr fontId="30" type="noConversion"/>
  </si>
  <si>
    <t>短期借款评估明细表</t>
    <phoneticPr fontId="30" type="noConversion"/>
  </si>
  <si>
    <t>放款银行或机构名称</t>
    <phoneticPr fontId="30" type="noConversion"/>
  </si>
  <si>
    <t>月利率%</t>
    <phoneticPr fontId="30" type="noConversion"/>
  </si>
  <si>
    <t>外币基准日汇率</t>
    <phoneticPr fontId="30" type="noConversion"/>
  </si>
  <si>
    <t>合                       计</t>
    <phoneticPr fontId="30" type="noConversion"/>
  </si>
  <si>
    <t>应付票据评估明细表</t>
    <phoneticPr fontId="30" type="noConversion"/>
  </si>
  <si>
    <t>应付账款评估明细表</t>
    <phoneticPr fontId="30" type="noConversion"/>
  </si>
  <si>
    <t>预收账款评估明细表</t>
    <phoneticPr fontId="30" type="noConversion"/>
  </si>
  <si>
    <t>应付职工薪酬评估明细表</t>
    <phoneticPr fontId="30" type="noConversion"/>
  </si>
  <si>
    <t>应交税费评估明细表</t>
    <phoneticPr fontId="30" type="noConversion"/>
  </si>
  <si>
    <t>征税机关</t>
    <phoneticPr fontId="30" type="noConversion"/>
  </si>
  <si>
    <t>税费种类</t>
    <phoneticPr fontId="30" type="noConversion"/>
  </si>
  <si>
    <t>合                             计</t>
    <phoneticPr fontId="30" type="noConversion"/>
  </si>
  <si>
    <t>应付利息评估明细表</t>
    <phoneticPr fontId="30" type="noConversion"/>
  </si>
  <si>
    <t>利息所属期间</t>
    <phoneticPr fontId="30" type="noConversion"/>
  </si>
  <si>
    <t>利息率%</t>
    <phoneticPr fontId="30" type="noConversion"/>
  </si>
  <si>
    <t>应付股利（利润）评估明细表</t>
    <phoneticPr fontId="30" type="noConversion"/>
  </si>
  <si>
    <t>投资单位名称（股东）</t>
    <phoneticPr fontId="30" type="noConversion"/>
  </si>
  <si>
    <t>其他应付款评估明细表</t>
    <phoneticPr fontId="30" type="noConversion"/>
  </si>
  <si>
    <t>一年内到期的非流动负债评估明细表</t>
    <phoneticPr fontId="30" type="noConversion"/>
  </si>
  <si>
    <t>结算项目</t>
    <phoneticPr fontId="30" type="noConversion"/>
  </si>
  <si>
    <t>票面月利率%</t>
    <phoneticPr fontId="30" type="noConversion"/>
  </si>
  <si>
    <t>其他流动负债评估明细表</t>
    <phoneticPr fontId="30" type="noConversion"/>
  </si>
  <si>
    <t>长期借款评估明细表</t>
    <phoneticPr fontId="30" type="noConversion"/>
  </si>
  <si>
    <t>专项应付款评估明细表</t>
    <phoneticPr fontId="30" type="noConversion"/>
  </si>
  <si>
    <t>长期应付款评估明细表</t>
    <phoneticPr fontId="30" type="noConversion"/>
  </si>
  <si>
    <t>初始额</t>
    <phoneticPr fontId="30" type="noConversion"/>
  </si>
  <si>
    <t>利息及汇率净损失</t>
    <phoneticPr fontId="30" type="noConversion"/>
  </si>
  <si>
    <t>预计负债评估明细表</t>
    <phoneticPr fontId="30" type="noConversion"/>
  </si>
  <si>
    <t>递延所得税负债评估明细表</t>
    <phoneticPr fontId="30" type="noConversion"/>
  </si>
  <si>
    <t>内容</t>
    <phoneticPr fontId="30" type="noConversion"/>
  </si>
  <si>
    <t>其他非流动负债评估明细表</t>
    <phoneticPr fontId="30" type="noConversion"/>
  </si>
  <si>
    <t>投资性房地产——房屋评估明细表</t>
    <phoneticPr fontId="30" type="noConversion"/>
  </si>
  <si>
    <t>来源</t>
    <phoneticPr fontId="30" type="noConversion"/>
  </si>
  <si>
    <t>原始入账价值（转入日公允价值）</t>
    <phoneticPr fontId="30" type="noConversion"/>
  </si>
  <si>
    <t>投资性房地产——土地使用权评估明细表</t>
    <phoneticPr fontId="30" type="noConversion"/>
  </si>
  <si>
    <t>固定资产清理评估明细表</t>
    <phoneticPr fontId="30" type="noConversion"/>
  </si>
  <si>
    <t>待处理资产名称</t>
    <phoneticPr fontId="30" type="noConversion"/>
  </si>
  <si>
    <t>固定资产—船舶评估明细表</t>
    <phoneticPr fontId="30" type="noConversion"/>
  </si>
  <si>
    <t>船名</t>
    <phoneticPr fontId="30" type="noConversion"/>
  </si>
  <si>
    <t>船舶类型</t>
    <phoneticPr fontId="30" type="noConversion"/>
  </si>
  <si>
    <t>船舶所有权证书号码</t>
    <phoneticPr fontId="30" type="noConversion"/>
  </si>
  <si>
    <t>主尺度</t>
    <phoneticPr fontId="30" type="noConversion"/>
  </si>
  <si>
    <t>主机功率</t>
    <phoneticPr fontId="30" type="noConversion"/>
  </si>
  <si>
    <t>额定荷载（吨）</t>
    <phoneticPr fontId="30" type="noConversion"/>
  </si>
  <si>
    <t>建造日期</t>
    <phoneticPr fontId="30" type="noConversion"/>
  </si>
  <si>
    <t>长×宽×深</t>
    <phoneticPr fontId="30" type="noConversion"/>
  </si>
  <si>
    <t>其中：设备购置价款入账金额（注意数量、增值税进项税税额事项的对应关系！）</t>
    <phoneticPr fontId="30" type="noConversion"/>
  </si>
  <si>
    <t>手续费</t>
    <phoneticPr fontId="30" type="noConversion"/>
  </si>
  <si>
    <t>代理费</t>
    <phoneticPr fontId="30" type="noConversion"/>
  </si>
  <si>
    <t>报关费</t>
    <phoneticPr fontId="30" type="noConversion"/>
  </si>
  <si>
    <t>交易费</t>
    <phoneticPr fontId="30" type="noConversion"/>
  </si>
  <si>
    <t>评估费</t>
    <phoneticPr fontId="30" type="noConversion"/>
  </si>
  <si>
    <t>吨税</t>
    <phoneticPr fontId="30" type="noConversion"/>
  </si>
  <si>
    <t>修理费</t>
    <phoneticPr fontId="30" type="noConversion"/>
  </si>
  <si>
    <t>入账后，后续改良支出入账金额</t>
    <phoneticPr fontId="30" type="noConversion"/>
  </si>
  <si>
    <t>入账后，后续改良后剔除原入账金额（以负数填报）</t>
    <phoneticPr fontId="30" type="noConversion"/>
  </si>
  <si>
    <t>现金</t>
    <phoneticPr fontId="30" type="noConversion"/>
  </si>
  <si>
    <t>银行存款</t>
    <phoneticPr fontId="30" type="noConversion"/>
  </si>
  <si>
    <t>其他货币资金</t>
    <phoneticPr fontId="30" type="noConversion"/>
  </si>
  <si>
    <t>交易性—基金</t>
    <phoneticPr fontId="30" type="noConversion"/>
  </si>
  <si>
    <t>融资—应收票据</t>
    <phoneticPr fontId="30" type="noConversion"/>
  </si>
  <si>
    <t>融资—应收账款</t>
    <phoneticPr fontId="30" type="noConversion"/>
  </si>
  <si>
    <t>应收股利【利润】</t>
    <phoneticPr fontId="30" type="noConversion"/>
  </si>
  <si>
    <t>材料采购【在途物资】</t>
    <phoneticPr fontId="30" type="noConversion"/>
  </si>
  <si>
    <t>原材料</t>
    <phoneticPr fontId="30" type="noConversion"/>
  </si>
  <si>
    <t>在库周转材料</t>
    <phoneticPr fontId="30" type="noConversion"/>
  </si>
  <si>
    <t>委托加工物资</t>
    <phoneticPr fontId="30" type="noConversion"/>
  </si>
  <si>
    <t>产成品【库存商品】</t>
    <phoneticPr fontId="30" type="noConversion"/>
  </si>
  <si>
    <t>产成品【开发产品】</t>
    <phoneticPr fontId="30" type="noConversion"/>
  </si>
  <si>
    <t>在产品【自制半成品】</t>
    <phoneticPr fontId="30" type="noConversion"/>
  </si>
  <si>
    <t>在产品【开发成本】</t>
    <phoneticPr fontId="30" type="noConversion"/>
  </si>
  <si>
    <t>发出商品</t>
    <phoneticPr fontId="30" type="noConversion"/>
  </si>
  <si>
    <t>在用周转材料</t>
    <phoneticPr fontId="30" type="noConversion"/>
  </si>
  <si>
    <t>农产品</t>
    <phoneticPr fontId="30" type="noConversion"/>
  </si>
  <si>
    <t>消耗性生物资产</t>
    <phoneticPr fontId="30" type="noConversion"/>
  </si>
  <si>
    <t>工程施工</t>
    <phoneticPr fontId="30" type="noConversion"/>
  </si>
  <si>
    <t>一年到期非流动资产</t>
    <phoneticPr fontId="30" type="noConversion"/>
  </si>
  <si>
    <t>其他流动资产</t>
    <phoneticPr fontId="30" type="noConversion"/>
  </si>
  <si>
    <t>可出售—股票</t>
    <phoneticPr fontId="30" type="noConversion"/>
  </si>
  <si>
    <t>可出售—债券</t>
    <phoneticPr fontId="30" type="noConversion"/>
  </si>
  <si>
    <t>可出售—股权</t>
    <phoneticPr fontId="30" type="noConversion"/>
  </si>
  <si>
    <t>可出售—其他</t>
    <phoneticPr fontId="30" type="noConversion"/>
  </si>
  <si>
    <t>持有到期投资</t>
    <phoneticPr fontId="30" type="noConversion"/>
  </si>
  <si>
    <t>长期应收款</t>
    <phoneticPr fontId="30" type="noConversion"/>
  </si>
  <si>
    <t>股权投资</t>
    <phoneticPr fontId="30" type="noConversion"/>
  </si>
  <si>
    <t>其他权益投资—股票</t>
    <phoneticPr fontId="30" type="noConversion"/>
  </si>
  <si>
    <t>其他权益投资—债券</t>
    <phoneticPr fontId="30" type="noConversion"/>
  </si>
  <si>
    <t>其他权益投资—股权</t>
    <phoneticPr fontId="30" type="noConversion"/>
  </si>
  <si>
    <t>其他权益投资—其他</t>
    <phoneticPr fontId="30" type="noConversion"/>
  </si>
  <si>
    <t>其他非流动金融—股票</t>
    <phoneticPr fontId="30" type="noConversion"/>
  </si>
  <si>
    <t>其他非流动金融—债券</t>
    <phoneticPr fontId="30" type="noConversion"/>
  </si>
  <si>
    <t>其他非流动金融—股权</t>
    <phoneticPr fontId="30" type="noConversion"/>
  </si>
  <si>
    <t>其他非流动金融—其他</t>
    <phoneticPr fontId="30" type="noConversion"/>
  </si>
  <si>
    <t>在建【土建】</t>
    <phoneticPr fontId="30" type="noConversion"/>
  </si>
  <si>
    <t>在建【设备】</t>
    <phoneticPr fontId="30" type="noConversion"/>
  </si>
  <si>
    <t>工程物资</t>
    <phoneticPr fontId="30" type="noConversion"/>
  </si>
  <si>
    <t>生产性生物资产</t>
    <phoneticPr fontId="30" type="noConversion"/>
  </si>
  <si>
    <t>油气资产</t>
    <phoneticPr fontId="30" type="noConversion"/>
  </si>
  <si>
    <t>无形—土地</t>
    <phoneticPr fontId="30" type="noConversion"/>
  </si>
  <si>
    <t>无形—矿业权</t>
    <phoneticPr fontId="30" type="noConversion"/>
  </si>
  <si>
    <t>无形—其他</t>
    <phoneticPr fontId="30" type="noConversion"/>
  </si>
  <si>
    <t>开发支出</t>
    <phoneticPr fontId="30" type="noConversion"/>
  </si>
  <si>
    <t>商誉</t>
    <phoneticPr fontId="30" type="noConversion"/>
  </si>
  <si>
    <t>长期待摊费用</t>
    <phoneticPr fontId="30" type="noConversion"/>
  </si>
  <si>
    <t>递延所得税资产</t>
    <phoneticPr fontId="30" type="noConversion"/>
  </si>
  <si>
    <t>其他非流动资产</t>
    <phoneticPr fontId="30" type="noConversion"/>
  </si>
  <si>
    <t>交易性金融负债</t>
    <phoneticPr fontId="30" type="noConversion"/>
  </si>
  <si>
    <t>应付票据</t>
    <phoneticPr fontId="30" type="noConversion"/>
  </si>
  <si>
    <t>应付账款</t>
    <phoneticPr fontId="30" type="noConversion"/>
  </si>
  <si>
    <t>职工薪酬</t>
    <phoneticPr fontId="30" type="noConversion"/>
  </si>
  <si>
    <t>应交税费</t>
    <phoneticPr fontId="30" type="noConversion"/>
  </si>
  <si>
    <t>应付股利【利润】</t>
    <phoneticPr fontId="30" type="noConversion"/>
  </si>
  <si>
    <t>一年到期非流动负债</t>
    <phoneticPr fontId="30" type="noConversion"/>
  </si>
  <si>
    <t>其他流动负债</t>
    <phoneticPr fontId="30" type="noConversion"/>
  </si>
  <si>
    <t>all-评估明细表-汇总表</t>
  </si>
  <si>
    <t>海南中油深南石油技术开发有限公司澄迈分公司</t>
    <phoneticPr fontId="30" type="noConversion"/>
  </si>
  <si>
    <t>套</t>
    <phoneticPr fontId="30" type="noConversion"/>
  </si>
  <si>
    <t>资产明细表</t>
    <phoneticPr fontId="30"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</si>
</sst>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2">
    <numFmt numFmtId="176" formatCode="_(&quot;¥&quot;* #,##0.00_);_(&quot;¥&quot;* \(#,##0.00\);_(&quot;¥&quot;* &quot;-&quot;??_);_(@_)"/>
    <numFmt numFmtId="177" formatCode="_(* #,##0.00_);_(* \(#,##0.00\);_(* &quot;-&quot;??_);_(@_)"/>
    <numFmt numFmtId="178" formatCode="_(* #,##0_);_(* \(#,##0\);_(* &quot;-&quot;_);_(@_)"/>
    <numFmt numFmtId="179" formatCode="0.000%"/>
    <numFmt numFmtId="180" formatCode="_-* #,##0.00\¥_-;\-* #,##0.00\¥_-;_-* &quot;-&quot;??\¥_-;_-@_-"/>
    <numFmt numFmtId="181" formatCode="_-* #,##0.00_-;\-* #,##0.00_-;_-* &quot;-&quot;??_-;_-@_-"/>
    <numFmt numFmtId="182" formatCode="0.00_);[Red]\(0.00\)"/>
    <numFmt numFmtId="183" formatCode="0.0%"/>
    <numFmt numFmtId="184" formatCode="&quot;\&quot;#,##0;[Red]&quot;\&quot;&quot;\&quot;&quot;\&quot;&quot;\&quot;&quot;\&quot;&quot;\&quot;&quot;\&quot;\-#,##0"/>
    <numFmt numFmtId="185" formatCode="#,##0\ &quot; &quot;;\(#,##0\)\ ;&quot;—&quot;&quot; &quot;&quot; &quot;&quot; &quot;&quot; &quot;"/>
    <numFmt numFmtId="186" formatCode="_-#,###,_-;\(#,###,\);_-\ \ &quot;-&quot;_-;_-@_-"/>
    <numFmt numFmtId="187" formatCode="_-#,##0%_-;\(#,##0%\);_-\ &quot;-&quot;_-"/>
    <numFmt numFmtId="188" formatCode="_([$€-2]* #,##0.00_);_([$€-2]* \(#,##0.00\);_([$€-2]* &quot;-&quot;??_)"/>
    <numFmt numFmtId="189" formatCode="#,##0.00_ "/>
    <numFmt numFmtId="190" formatCode="_-* #,##0\¥_-;\-* #,##0\¥_-;_-* &quot;-&quot;\¥_-;_-@_-"/>
    <numFmt numFmtId="191" formatCode="mmm\ dd\,\ yy"/>
    <numFmt numFmtId="192" formatCode="#,##0;\(#,##0\)"/>
    <numFmt numFmtId="193" formatCode="#,##0.00\¥;\-#,##0.00\¥"/>
    <numFmt numFmtId="194" formatCode="mm\/dd\/yy_)"/>
    <numFmt numFmtId="195" formatCode="#,##0.0"/>
    <numFmt numFmtId="196" formatCode="0.00_ "/>
    <numFmt numFmtId="197" formatCode="_-#0&quot;.&quot;0,_-;\(#0&quot;.&quot;0,\);_-\ \ &quot;-&quot;_-;_-@_-"/>
    <numFmt numFmtId="198" formatCode="_-#,##0_-;\(#,##0\);_-\ \ &quot;-&quot;_-;_-@_-"/>
    <numFmt numFmtId="199" formatCode="0_);[Red]\(0\)"/>
    <numFmt numFmtId="200" formatCode="[$￥-804]#,##0.000_);\([$￥-804]#,##0.000\)"/>
    <numFmt numFmtId="201" formatCode="_-* #,##0_-;\-* #,##0_-;_-* &quot;-&quot;_-;_-@_-"/>
    <numFmt numFmtId="202" formatCode="_-#0&quot;.&quot;0000_-;\(#0&quot;.&quot;0000\);_-\ \ &quot;-&quot;_-;_-@_-"/>
    <numFmt numFmtId="203" formatCode="mmm\/dd\/yyyy;_-\ &quot;N/A&quot;_-;_-\ &quot;-&quot;_-"/>
    <numFmt numFmtId="204" formatCode="_-#,###.00,_-;\(#,###.00,\);_-\ \ &quot;-&quot;_-;_-@_-"/>
    <numFmt numFmtId="205" formatCode="_-#,##0.00_-;\(#,##0.00\);_-\ \ &quot;-&quot;_-;_-@_-"/>
    <numFmt numFmtId="206" formatCode="_-* #,##0_-;\-* #,##0_-;_-* &quot;-&quot;??_-;_-@_-"/>
    <numFmt numFmtId="207" formatCode="&quot;$&quot;#,##0;\-&quot;$&quot;#,##0"/>
    <numFmt numFmtId="208" formatCode="_(&quot;$&quot;* #,##0.00_);_(&quot;$&quot;* \(#,##0.00\);_(&quot;$&quot;* &quot;-&quot;??_);_(@_)"/>
    <numFmt numFmtId="209" formatCode="mmm\/yyyy;_-\ &quot;N/A&quot;_-;_-\ &quot;-&quot;_-"/>
    <numFmt numFmtId="210" formatCode="_(&quot;$&quot;* #,##0_);_(&quot;$&quot;* \(#,##0\);_(&quot;$&quot;* &quot;-&quot;??_);_(@_)"/>
    <numFmt numFmtId="211" formatCode="_(&quot;$&quot;* #,##0.0_);_(&quot;$&quot;* \(#,##0.0\);_(&quot;$&quot;* &quot;-&quot;??_);_(@_)"/>
    <numFmt numFmtId="212" formatCode="0_ "/>
    <numFmt numFmtId="213" formatCode="_(&quot;$&quot;* #,##0_);_(&quot;$&quot;* \(#,##0\);_(&quot;$&quot;* &quot;-&quot;_);_(@_)"/>
    <numFmt numFmtId="214" formatCode="#,##0.00;\(#,##0.00\)"/>
    <numFmt numFmtId="215" formatCode="000000"/>
    <numFmt numFmtId="216" formatCode="yyyy\/mm"/>
    <numFmt numFmtId="217" formatCode="[=0]&quot;&quot;;General"/>
    <numFmt numFmtId="218" formatCode="[=0]&quot;-&quot;;#,##0.00"/>
    <numFmt numFmtId="219" formatCode="[=0]&quot;&quot;;#,##0.00"/>
    <numFmt numFmtId="220" formatCode="yyyy/mm"/>
    <numFmt numFmtId="221" formatCode="#,##0_ "/>
    <numFmt numFmtId="222" formatCode="yyyy/mm/dd"/>
    <numFmt numFmtId="223" formatCode="_ * #,##0.00_ ;_ * \-#,##0.00_ ;_ * \-??_ ;_ @_ "/>
    <numFmt numFmtId="224" formatCode="yyyy\-mm"/>
    <numFmt numFmtId="225" formatCode="[$-F400]h:mm:ss\ AM/PM"/>
    <numFmt numFmtId="226" formatCode=";;;"/>
    <numFmt numFmtId="227" formatCode="#,##0.00_);\(#,##0.00\)"/>
    <numFmt numFmtId="228" formatCode="_(* #,##0_);_(* \(#,##0\);_(* &quot;-&quot;??_);_(@_)"/>
    <numFmt numFmtId="229" formatCode="[=0]&quot;&quot;;#,##0%"/>
    <numFmt numFmtId="230" formatCode="[=0]&quot;&quot;;#,##0.00%"/>
    <numFmt numFmtId="231" formatCode="0.0000%"/>
    <numFmt numFmtId="232" formatCode="[=0]&quot;&quot;;#,##0"/>
    <numFmt numFmtId="233" formatCode="[=0]&quot;&quot;;0.0000%"/>
    <numFmt numFmtId="234" formatCode="[$-F800]dddd\,\ mmmm\ dd\,\ yyyy"/>
    <numFmt numFmtId="235" formatCode="[=0]&quot;&quot;;#0.00"/>
    <numFmt numFmtId="236" formatCode="yyyy&quot;年&quot;m&quot;月&quot;;@"/>
    <numFmt numFmtId="237" formatCode="yyyy&quot;年&quot;m&quot;月&quot;d&quot;日&quot;;@"/>
  </numFmts>
  <fonts count="172">
    <font>
      <sz val="12"/>
      <name val="Times New Roman"/>
      <charset val="134"/>
    </font>
    <font>
      <sz val="11"/>
      <color theme="1"/>
      <name val="宋体"/>
      <family val="2"/>
      <scheme val="minor"/>
    </font>
    <font>
      <sz val="11"/>
      <color theme="1"/>
      <name val="宋体"/>
      <family val="2"/>
      <scheme val="minor"/>
    </font>
    <font>
      <sz val="11"/>
      <color theme="1"/>
      <name val="宋体"/>
      <family val="2"/>
      <scheme val="minor"/>
    </font>
    <font>
      <sz val="11"/>
      <color theme="1"/>
      <name val="宋体"/>
      <family val="2"/>
      <charset val="134"/>
      <scheme val="minor"/>
    </font>
    <font>
      <sz val="11"/>
      <color theme="1"/>
      <name val="宋体"/>
      <family val="2"/>
      <charset val="134"/>
      <scheme val="minor"/>
    </font>
    <font>
      <b/>
      <sz val="12"/>
      <name val="Times New Roman"/>
      <family val="1"/>
    </font>
    <font>
      <b/>
      <sz val="12"/>
      <name val="宋体"/>
      <family val="3"/>
      <charset val="134"/>
    </font>
    <font>
      <sz val="12"/>
      <name val="宋体"/>
      <family val="3"/>
      <charset val="134"/>
    </font>
    <font>
      <sz val="12"/>
      <color rgb="FF000000"/>
      <name val="Times New Roman"/>
      <family val="1"/>
    </font>
    <font>
      <sz val="12"/>
      <color rgb="FF000000"/>
      <name val="宋体"/>
      <family val="3"/>
      <charset val="134"/>
    </font>
    <font>
      <b/>
      <sz val="24"/>
      <name val="宋体"/>
      <family val="3"/>
      <charset val="134"/>
    </font>
    <font>
      <b/>
      <sz val="24"/>
      <name val="Times New Roman"/>
      <family val="1"/>
    </font>
    <font>
      <b/>
      <sz val="12"/>
      <color rgb="FF000000"/>
      <name val="宋体"/>
      <family val="3"/>
      <charset val="134"/>
    </font>
    <font>
      <b/>
      <sz val="12"/>
      <color rgb="FF000000"/>
      <name val="Times New Roman"/>
      <family val="1"/>
    </font>
    <font>
      <b/>
      <sz val="12"/>
      <color rgb="FFFF0000"/>
      <name val="Times New Roman"/>
      <family val="1"/>
    </font>
    <font>
      <sz val="12"/>
      <color rgb="FFFF0000"/>
      <name val="Times New Roman"/>
      <family val="1"/>
    </font>
    <font>
      <sz val="18"/>
      <name val="Times New Roman"/>
      <family val="1"/>
    </font>
    <font>
      <sz val="10"/>
      <name val="Times New Roman"/>
      <family val="1"/>
    </font>
    <font>
      <u/>
      <sz val="12"/>
      <color indexed="12"/>
      <name val="宋体"/>
      <family val="3"/>
      <charset val="134"/>
    </font>
    <font>
      <u/>
      <sz val="10"/>
      <color indexed="12"/>
      <name val="宋体"/>
      <family val="3"/>
      <charset val="134"/>
    </font>
    <font>
      <sz val="18"/>
      <name val="黑体"/>
      <family val="3"/>
      <charset val="134"/>
    </font>
    <font>
      <sz val="10"/>
      <name val="宋体"/>
      <family val="3"/>
      <charset val="134"/>
    </font>
    <font>
      <b/>
      <sz val="10"/>
      <name val="Times New Roman"/>
      <family val="1"/>
    </font>
    <font>
      <sz val="6"/>
      <name val="Times New Roman"/>
      <family val="1"/>
    </font>
    <font>
      <sz val="11"/>
      <name val="宋体"/>
      <family val="3"/>
      <charset val="134"/>
    </font>
    <font>
      <sz val="10"/>
      <color indexed="8"/>
      <name val="宋体"/>
      <family val="3"/>
      <charset val="134"/>
    </font>
    <font>
      <sz val="10"/>
      <color indexed="8"/>
      <name val="Times New Roman"/>
      <family val="1"/>
    </font>
    <font>
      <b/>
      <sz val="10"/>
      <name val="宋体"/>
      <family val="3"/>
      <charset val="134"/>
    </font>
    <font>
      <sz val="9"/>
      <name val="宋体"/>
      <family val="3"/>
      <charset val="134"/>
    </font>
    <font>
      <sz val="9"/>
      <name val="Times New Roman"/>
      <family val="1"/>
    </font>
    <font>
      <b/>
      <sz val="9"/>
      <name val="宋体"/>
      <family val="3"/>
      <charset val="134"/>
    </font>
    <font>
      <b/>
      <sz val="9"/>
      <name val="Times New Roman"/>
      <family val="1"/>
    </font>
    <font>
      <sz val="10"/>
      <color indexed="10"/>
      <name val="Times New Roman"/>
      <family val="1"/>
    </font>
    <font>
      <sz val="10"/>
      <color indexed="10"/>
      <name val="宋体"/>
      <family val="3"/>
      <charset val="134"/>
    </font>
    <font>
      <b/>
      <sz val="10"/>
      <color indexed="8"/>
      <name val="宋体"/>
      <family val="3"/>
      <charset val="134"/>
    </font>
    <font>
      <b/>
      <sz val="10"/>
      <color indexed="10"/>
      <name val="Times New Roman"/>
      <family val="1"/>
    </font>
    <font>
      <sz val="11"/>
      <name val="Times New Roman"/>
      <family val="1"/>
    </font>
    <font>
      <sz val="13"/>
      <name val="Times New Roman"/>
      <family val="1"/>
    </font>
    <font>
      <sz val="20"/>
      <name val="黑体"/>
      <family val="3"/>
      <charset val="134"/>
    </font>
    <font>
      <sz val="20"/>
      <name val="Times New Roman"/>
      <family val="1"/>
    </font>
    <font>
      <sz val="12"/>
      <color indexed="8"/>
      <name val="Times New Roman"/>
      <family val="1"/>
    </font>
    <font>
      <sz val="13"/>
      <name val="宋体"/>
      <family val="3"/>
      <charset val="134"/>
    </font>
    <font>
      <sz val="9"/>
      <name val="Arial"/>
      <family val="2"/>
    </font>
    <font>
      <sz val="12"/>
      <name val="Arial"/>
      <family val="2"/>
    </font>
    <font>
      <sz val="10"/>
      <name val="Arial"/>
      <family val="2"/>
    </font>
    <font>
      <b/>
      <sz val="16"/>
      <name val="Times New Roman"/>
      <family val="1"/>
    </font>
    <font>
      <b/>
      <sz val="16"/>
      <name val="宋体"/>
      <family val="3"/>
      <charset val="134"/>
    </font>
    <font>
      <b/>
      <sz val="16"/>
      <name val="黑体"/>
      <family val="3"/>
      <charset val="134"/>
    </font>
    <font>
      <b/>
      <sz val="10"/>
      <color indexed="10"/>
      <name val="宋体"/>
      <family val="3"/>
      <charset val="134"/>
    </font>
    <font>
      <u/>
      <sz val="8"/>
      <color indexed="8"/>
      <name val="Times New Roman"/>
      <family val="1"/>
    </font>
    <font>
      <sz val="24"/>
      <color indexed="11"/>
      <name val="Times New Roman"/>
      <family val="1"/>
    </font>
    <font>
      <sz val="9"/>
      <color indexed="8"/>
      <name val="Times New Roman"/>
      <family val="1"/>
    </font>
    <font>
      <sz val="20"/>
      <color indexed="10"/>
      <name val="Times New Roman"/>
      <family val="1"/>
    </font>
    <font>
      <b/>
      <sz val="24"/>
      <color indexed="12"/>
      <name val="隶书"/>
      <family val="3"/>
      <charset val="134"/>
    </font>
    <font>
      <b/>
      <sz val="24"/>
      <color indexed="12"/>
      <name val="Times New Roman"/>
      <family val="1"/>
    </font>
    <font>
      <b/>
      <sz val="12"/>
      <color indexed="12"/>
      <name val="宋体"/>
      <family val="3"/>
      <charset val="134"/>
    </font>
    <font>
      <b/>
      <sz val="12"/>
      <color indexed="12"/>
      <name val="Times New Roman"/>
      <family val="1"/>
    </font>
    <font>
      <sz val="24"/>
      <color indexed="50"/>
      <name val="Times New Roman"/>
      <family val="1"/>
    </font>
    <font>
      <sz val="11"/>
      <color indexed="12"/>
      <name val="宋体"/>
      <family val="3"/>
      <charset val="134"/>
    </font>
    <font>
      <sz val="11"/>
      <color indexed="21"/>
      <name val="Times New Roman"/>
      <family val="1"/>
    </font>
    <font>
      <sz val="11"/>
      <color indexed="12"/>
      <name val="Times New Roman"/>
      <family val="1"/>
    </font>
    <font>
      <sz val="11"/>
      <color indexed="50"/>
      <name val="Times New Roman"/>
      <family val="1"/>
    </font>
    <font>
      <b/>
      <i/>
      <sz val="11"/>
      <color indexed="56"/>
      <name val="Times New Roman"/>
      <family val="1"/>
    </font>
    <font>
      <b/>
      <i/>
      <sz val="12"/>
      <color indexed="43"/>
      <name val="Times New Roman"/>
      <family val="1"/>
    </font>
    <font>
      <sz val="12"/>
      <color indexed="16"/>
      <name val="Times New Roman"/>
      <family val="1"/>
    </font>
    <font>
      <sz val="24"/>
      <color indexed="8"/>
      <name val="Times New Roman"/>
      <family val="1"/>
    </font>
    <font>
      <b/>
      <u/>
      <sz val="9"/>
      <color indexed="8"/>
      <name val="Times New Roman"/>
      <family val="1"/>
    </font>
    <font>
      <sz val="8"/>
      <color indexed="8"/>
      <name val="Times New Roman"/>
      <family val="1"/>
    </font>
    <font>
      <b/>
      <sz val="11"/>
      <name val="Helv"/>
      <family val="2"/>
    </font>
    <font>
      <sz val="10"/>
      <name val="Helv"/>
      <family val="2"/>
    </font>
    <font>
      <sz val="11"/>
      <name val="蹈框"/>
      <family val="2"/>
    </font>
    <font>
      <sz val="10"/>
      <name val="MS Serif"/>
      <family val="1"/>
    </font>
    <font>
      <sz val="10"/>
      <color indexed="8"/>
      <name val="MS Sans Serif"/>
      <family val="1"/>
    </font>
    <font>
      <sz val="8"/>
      <name val="Times New Roman"/>
      <family val="1"/>
    </font>
    <font>
      <b/>
      <sz val="8"/>
      <name val="Arial"/>
      <family val="2"/>
    </font>
    <font>
      <sz val="8"/>
      <name val="Arial"/>
      <family val="2"/>
    </font>
    <font>
      <u val="singleAccounting"/>
      <vertAlign val="subscript"/>
      <sz val="10"/>
      <name val="Times New Roman"/>
      <family val="1"/>
    </font>
    <font>
      <sz val="10"/>
      <color indexed="16"/>
      <name val="MS Serif"/>
      <family val="1"/>
    </font>
    <font>
      <b/>
      <i/>
      <sz val="12"/>
      <name val="Times New Roman"/>
      <family val="1"/>
    </font>
    <font>
      <b/>
      <sz val="12"/>
      <name val="Arial"/>
      <family val="2"/>
    </font>
    <font>
      <sz val="12"/>
      <name val="???"/>
      <family val="1"/>
    </font>
    <font>
      <b/>
      <sz val="10"/>
      <name val="Helv"/>
      <family val="2"/>
    </font>
    <font>
      <i/>
      <sz val="12"/>
      <name val="Times New Roman"/>
      <family val="1"/>
    </font>
    <font>
      <sz val="12"/>
      <name val="MS Sans Serif"/>
      <family val="2"/>
    </font>
    <font>
      <b/>
      <sz val="13"/>
      <name val="Times New Roman"/>
      <family val="1"/>
    </font>
    <font>
      <b/>
      <sz val="10"/>
      <name val="MS Sans Serif"/>
      <family val="2"/>
    </font>
    <font>
      <sz val="10"/>
      <name val="Courier"/>
      <family val="3"/>
    </font>
    <font>
      <i/>
      <sz val="9"/>
      <name val="Times New Roman"/>
      <family val="1"/>
    </font>
    <font>
      <sz val="7"/>
      <name val="Small Fonts"/>
      <family val="2"/>
    </font>
    <font>
      <sz val="10"/>
      <name val="Tms Rmn"/>
      <family val="1"/>
    </font>
    <font>
      <sz val="10"/>
      <name val="MS Sans Serif"/>
      <family val="2"/>
    </font>
    <font>
      <b/>
      <sz val="8"/>
      <color indexed="8"/>
      <name val="Helv"/>
      <family val="2"/>
    </font>
    <font>
      <b/>
      <sz val="12"/>
      <name val="Helv"/>
      <family val="2"/>
    </font>
    <font>
      <b/>
      <sz val="12"/>
      <name val="MS Sans Serif"/>
      <family val="2"/>
    </font>
    <font>
      <sz val="12"/>
      <name val="楷体"/>
      <family val="3"/>
      <charset val="134"/>
    </font>
    <font>
      <b/>
      <sz val="14"/>
      <color indexed="9"/>
      <name val="Times New Roman"/>
      <family val="1"/>
    </font>
    <font>
      <sz val="12"/>
      <name val="바탕체"/>
      <family val="3"/>
    </font>
    <font>
      <u/>
      <sz val="10"/>
      <color indexed="12"/>
      <name val="Times New Roman"/>
      <family val="1"/>
    </font>
    <font>
      <sz val="12"/>
      <name val="Times New Roman"/>
      <family val="1"/>
    </font>
    <font>
      <sz val="12"/>
      <color rgb="FF000000"/>
      <name val="宋体"/>
      <family val="1"/>
      <charset val="134"/>
    </font>
    <font>
      <sz val="10"/>
      <color rgb="FF000000"/>
      <name val="Times New Roman"/>
      <family val="1"/>
    </font>
    <font>
      <b/>
      <sz val="10"/>
      <color rgb="FF000000"/>
      <name val="宋体"/>
      <family val="3"/>
      <charset val="134"/>
    </font>
    <font>
      <b/>
      <sz val="10"/>
      <color rgb="FF000000"/>
      <name val="Times New Roman"/>
      <family val="1"/>
    </font>
    <font>
      <u/>
      <sz val="9"/>
      <color indexed="12"/>
      <name val="宋体"/>
      <family val="3"/>
      <charset val="134"/>
    </font>
    <font>
      <sz val="10"/>
      <color indexed="12"/>
      <name val="宋体"/>
      <family val="3"/>
      <charset val="134"/>
      <scheme val="minor"/>
    </font>
    <font>
      <sz val="10"/>
      <name val="宋体"/>
      <family val="3"/>
      <charset val="134"/>
      <scheme val="minor"/>
    </font>
    <font>
      <b/>
      <sz val="16"/>
      <color theme="1"/>
      <name val="宋体"/>
      <family val="3"/>
      <charset val="134"/>
      <scheme val="minor"/>
    </font>
    <font>
      <sz val="10"/>
      <color theme="1"/>
      <name val="宋体"/>
      <family val="3"/>
      <charset val="134"/>
    </font>
    <font>
      <sz val="10"/>
      <color theme="1"/>
      <name val="Times New Roman"/>
      <family val="1"/>
    </font>
    <font>
      <b/>
      <sz val="10"/>
      <color theme="1"/>
      <name val="宋体"/>
      <family val="3"/>
      <charset val="134"/>
    </font>
    <font>
      <b/>
      <sz val="12"/>
      <color theme="1"/>
      <name val="宋体"/>
      <family val="3"/>
      <charset val="134"/>
    </font>
    <font>
      <b/>
      <sz val="8"/>
      <name val="Times New Roman"/>
      <family val="1"/>
    </font>
    <font>
      <sz val="11"/>
      <color theme="1"/>
      <name val="宋体"/>
      <family val="3"/>
      <charset val="134"/>
      <scheme val="minor"/>
    </font>
    <font>
      <sz val="10"/>
      <color rgb="FFFF0000"/>
      <name val="Times New Roman"/>
      <family val="1"/>
    </font>
    <font>
      <sz val="12"/>
      <color theme="1"/>
      <name val="Times New Roman"/>
      <family val="1"/>
    </font>
    <font>
      <sz val="12"/>
      <color theme="1"/>
      <name val="宋体"/>
      <family val="3"/>
      <charset val="134"/>
    </font>
    <font>
      <sz val="9"/>
      <name val="宋体"/>
      <family val="3"/>
      <charset val="134"/>
      <scheme val="minor"/>
    </font>
    <font>
      <sz val="10"/>
      <color indexed="8"/>
      <name val="宋体"/>
      <family val="3"/>
      <charset val="134"/>
      <scheme val="minor"/>
    </font>
    <font>
      <sz val="10"/>
      <color theme="1"/>
      <name val="Calibri"/>
      <family val="2"/>
    </font>
    <font>
      <sz val="10"/>
      <name val="Arial Unicode MS"/>
      <family val="2"/>
      <charset val="134"/>
    </font>
    <font>
      <sz val="10"/>
      <name val="Calibri"/>
      <family val="2"/>
    </font>
    <font>
      <b/>
      <sz val="9"/>
      <color indexed="81"/>
      <name val="宋体"/>
      <family val="3"/>
      <charset val="134"/>
    </font>
    <font>
      <sz val="9"/>
      <color indexed="81"/>
      <name val="宋体"/>
      <family val="3"/>
      <charset val="134"/>
    </font>
    <font>
      <sz val="10"/>
      <color rgb="FF000000"/>
      <name val="宋体"/>
      <family val="3"/>
      <charset val="134"/>
    </font>
    <font>
      <sz val="11"/>
      <color theme="1"/>
      <name val="宋体"/>
      <family val="2"/>
      <scheme val="minor"/>
    </font>
    <font>
      <sz val="10"/>
      <name val="宋体"/>
      <family val="1"/>
      <charset val="134"/>
    </font>
    <font>
      <sz val="11"/>
      <color theme="0"/>
      <name val="宋体"/>
      <family val="2"/>
      <charset val="134"/>
      <scheme val="minor"/>
    </font>
    <font>
      <sz val="12"/>
      <name val="宋体"/>
      <family val="2"/>
      <charset val="134"/>
    </font>
    <font>
      <u/>
      <sz val="8"/>
      <color indexed="12"/>
      <name val="宋体"/>
      <family val="3"/>
      <charset val="134"/>
    </font>
    <font>
      <sz val="11"/>
      <name val="宋体"/>
      <family val="1"/>
      <charset val="134"/>
    </font>
    <font>
      <u/>
      <sz val="8"/>
      <color indexed="12"/>
      <name val="Times New Roman"/>
      <family val="1"/>
    </font>
    <font>
      <sz val="8"/>
      <color rgb="FFFF0000"/>
      <name val="Times New Roman"/>
      <family val="1"/>
    </font>
    <font>
      <sz val="10"/>
      <name val="Times New Roman"/>
      <family val="3"/>
      <charset val="134"/>
    </font>
    <font>
      <u/>
      <sz val="8"/>
      <name val="Times New Roman"/>
      <family val="1"/>
    </font>
    <font>
      <sz val="12"/>
      <color rgb="FF000000"/>
      <name val="Times New Roman"/>
      <family val="1"/>
      <charset val="134"/>
    </font>
    <font>
      <sz val="10"/>
      <color theme="1"/>
      <name val="宋体"/>
      <family val="3"/>
      <charset val="134"/>
      <scheme val="minor"/>
    </font>
    <font>
      <sz val="10"/>
      <name val="Times New Roman"/>
      <family val="3"/>
    </font>
    <font>
      <sz val="10"/>
      <color rgb="FFFFFFFF"/>
      <name val="宋体"/>
      <family val="3"/>
      <charset val="134"/>
    </font>
    <font>
      <sz val="10"/>
      <name val="宋体"/>
      <family val="3"/>
      <charset val="134"/>
      <scheme val="major"/>
    </font>
    <font>
      <b/>
      <sz val="20"/>
      <name val="宋体"/>
      <family val="3"/>
      <charset val="134"/>
    </font>
    <font>
      <b/>
      <sz val="12"/>
      <color rgb="FF000000"/>
      <name val="宋体"/>
      <family val="1"/>
      <charset val="134"/>
    </font>
    <font>
      <sz val="18"/>
      <name val="宋体"/>
      <family val="3"/>
      <charset val="134"/>
    </font>
    <font>
      <b/>
      <sz val="10"/>
      <name val="宋体"/>
      <family val="3"/>
      <charset val="134"/>
      <scheme val="minor"/>
    </font>
    <font>
      <b/>
      <sz val="18"/>
      <name val="宋体"/>
      <family val="3"/>
      <charset val="134"/>
    </font>
    <font>
      <sz val="12"/>
      <color theme="0"/>
      <name val="Times New Roman"/>
      <family val="1"/>
    </font>
    <font>
      <i/>
      <sz val="10"/>
      <name val="宋体"/>
      <family val="3"/>
      <charset val="134"/>
    </font>
    <font>
      <b/>
      <sz val="12"/>
      <name val="宋体"/>
      <family val="1"/>
      <charset val="134"/>
    </font>
    <font>
      <sz val="11"/>
      <color rgb="FF000000"/>
      <name val="等线"/>
      <family val="3"/>
      <charset val="134"/>
    </font>
    <font>
      <sz val="8"/>
      <name val="宋体"/>
      <family val="1"/>
      <charset val="134"/>
    </font>
    <font>
      <sz val="10"/>
      <color rgb="FF000000"/>
      <name val="宋体"/>
      <family val="1"/>
      <charset val="134"/>
    </font>
    <font>
      <sz val="10"/>
      <name val="Times New Roman"/>
      <family val="1"/>
      <charset val="134"/>
    </font>
    <font>
      <sz val="10"/>
      <color theme="1"/>
      <name val="宋体"/>
      <family val="1"/>
      <charset val="134"/>
    </font>
    <font>
      <b/>
      <sz val="11"/>
      <color theme="1"/>
      <name val="Times New Roman"/>
      <family val="1"/>
    </font>
    <font>
      <b/>
      <sz val="11"/>
      <color theme="1"/>
      <name val="宋体"/>
      <family val="1"/>
      <charset val="134"/>
    </font>
    <font>
      <b/>
      <sz val="10"/>
      <color theme="1"/>
      <name val="Times New Roman"/>
      <family val="1"/>
    </font>
    <font>
      <b/>
      <sz val="11"/>
      <name val="宋体"/>
      <family val="1"/>
      <charset val="134"/>
    </font>
    <font>
      <b/>
      <sz val="11"/>
      <name val="Times New Roman"/>
      <family val="1"/>
    </font>
    <font>
      <sz val="10"/>
      <color theme="1"/>
      <name val="Times New Roman"/>
      <family val="3"/>
      <charset val="134"/>
    </font>
    <font>
      <sz val="11"/>
      <color theme="1"/>
      <name val="宋体"/>
      <family val="3"/>
      <charset val="134"/>
    </font>
    <font>
      <sz val="12"/>
      <color rgb="FF000000"/>
      <name val="Times New Roman"/>
      <family val="3"/>
      <charset val="134"/>
    </font>
    <font>
      <sz val="10.5"/>
      <name val="宋体"/>
      <family val="3"/>
      <charset val="134"/>
    </font>
    <font>
      <sz val="10"/>
      <name val="微软雅黑"/>
      <family val="3"/>
      <charset val="134"/>
    </font>
    <font>
      <sz val="10"/>
      <color theme="1"/>
      <name val="微软雅黑"/>
      <family val="1"/>
      <charset val="134"/>
    </font>
    <font>
      <sz val="12"/>
      <name val="Times New Roman"/>
      <family val="3"/>
      <charset val="134"/>
    </font>
    <font>
      <sz val="10.5"/>
      <name val="等线"/>
      <family val="3"/>
      <charset val="134"/>
    </font>
    <font>
      <sz val="12"/>
      <color rgb="FF9C0006"/>
      <name val="宋体"/>
      <family val="3"/>
      <charset val="134"/>
    </font>
    <font>
      <u/>
      <sz val="10"/>
      <color rgb="FF000000"/>
      <name val="宋体"/>
      <family val="3"/>
      <charset val="134"/>
    </font>
    <font>
      <sz val="18"/>
      <color rgb="FF000000"/>
      <name val="黑体"/>
      <family val="3"/>
      <charset val="134"/>
    </font>
    <font>
      <sz val="18"/>
      <color rgb="FF000000"/>
      <name val="Times New Roman"/>
      <family val="1"/>
    </font>
    <font>
      <sz val="10"/>
      <color rgb="FF000000"/>
      <name val="Times New Roman"/>
      <family val="1"/>
      <charset val="134"/>
    </font>
    <font>
      <b/>
      <sz val="16"/>
      <name val="宋体"/>
      <family val="1"/>
      <charset val="134"/>
    </font>
  </fonts>
  <fills count="12">
    <fill>
      <patternFill patternType="none"/>
    </fill>
    <fill>
      <patternFill patternType="gray125"/>
    </fill>
    <fill>
      <patternFill patternType="solid">
        <fgColor indexed="9"/>
        <bgColor indexed="64"/>
      </patternFill>
    </fill>
    <fill>
      <patternFill patternType="solid">
        <fgColor indexed="13"/>
        <bgColor indexed="64"/>
      </patternFill>
    </fill>
    <fill>
      <patternFill patternType="solid">
        <fgColor indexed="15"/>
        <bgColor indexed="64"/>
      </patternFill>
    </fill>
    <fill>
      <patternFill patternType="solid">
        <fgColor indexed="22"/>
        <bgColor indexed="64"/>
      </patternFill>
    </fill>
    <fill>
      <patternFill patternType="solid">
        <fgColor indexed="31"/>
        <bgColor indexed="64"/>
      </patternFill>
    </fill>
    <fill>
      <patternFill patternType="solid">
        <fgColor indexed="12"/>
        <bgColor indexed="64"/>
      </patternFill>
    </fill>
    <fill>
      <patternFill patternType="solid">
        <fgColor indexed="54"/>
        <bgColor indexed="64"/>
      </patternFill>
    </fill>
    <fill>
      <patternFill patternType="solid">
        <fgColor theme="0"/>
        <bgColor indexed="64"/>
      </patternFill>
    </fill>
    <fill>
      <patternFill patternType="solid">
        <fgColor theme="0" tint="-4.9989318521683403E-2"/>
        <bgColor indexed="64"/>
      </patternFill>
    </fill>
    <fill>
      <patternFill patternType="solid">
        <fgColor theme="4"/>
        <bgColor indexed="64"/>
      </patternFill>
    </fill>
  </fills>
  <borders count="9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top style="thin">
        <color auto="1"/>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double">
        <color auto="1"/>
      </right>
      <top style="thin">
        <color auto="1"/>
      </top>
      <bottom style="thin">
        <color auto="1"/>
      </bottom>
      <diagonal/>
    </border>
    <border>
      <left style="thin">
        <color auto="1"/>
      </left>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thin">
        <color auto="1"/>
      </right>
      <top/>
      <bottom/>
      <diagonal/>
    </border>
    <border>
      <left style="double">
        <color auto="1"/>
      </left>
      <right style="thin">
        <color auto="1"/>
      </right>
      <top style="thin">
        <color auto="1"/>
      </top>
      <bottom style="thin">
        <color auto="1"/>
      </bottom>
      <diagonal/>
    </border>
    <border>
      <left style="double">
        <color auto="1"/>
      </left>
      <right style="thin">
        <color auto="1"/>
      </right>
      <top style="thin">
        <color auto="1"/>
      </top>
      <bottom/>
      <diagonal/>
    </border>
    <border>
      <left style="medium">
        <color auto="1"/>
      </left>
      <right style="thin">
        <color auto="1"/>
      </right>
      <top style="medium">
        <color auto="1"/>
      </top>
      <bottom/>
      <diagonal/>
    </border>
    <border>
      <left/>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diagonal/>
    </border>
    <border>
      <left style="medium">
        <color auto="1"/>
      </left>
      <right/>
      <top style="medium">
        <color auto="1"/>
      </top>
      <bottom/>
      <diagonal/>
    </border>
    <border>
      <left/>
      <right/>
      <top style="medium">
        <color auto="1"/>
      </top>
      <bottom/>
      <diagonal/>
    </border>
    <border>
      <left/>
      <right style="thin">
        <color auto="1"/>
      </right>
      <top style="medium">
        <color auto="1"/>
      </top>
      <bottom/>
      <diagonal/>
    </border>
    <border>
      <left style="medium">
        <color auto="1"/>
      </left>
      <right/>
      <top/>
      <bottom style="thin">
        <color auto="1"/>
      </bottom>
      <diagonal/>
    </border>
    <border>
      <left style="medium">
        <color auto="1"/>
      </left>
      <right/>
      <top style="medium">
        <color auto="1"/>
      </top>
      <bottom style="thin">
        <color auto="1"/>
      </bottom>
      <diagonal/>
    </border>
    <border>
      <left style="medium">
        <color auto="1"/>
      </left>
      <right/>
      <top style="thin">
        <color auto="1"/>
      </top>
      <bottom style="thin">
        <color auto="1"/>
      </bottom>
      <diagonal/>
    </border>
    <border>
      <left style="medium">
        <color auto="1"/>
      </left>
      <right style="thin">
        <color auto="1"/>
      </right>
      <top style="thin">
        <color auto="1"/>
      </top>
      <bottom style="double">
        <color auto="1"/>
      </bottom>
      <diagonal/>
    </border>
    <border>
      <left style="thin">
        <color auto="1"/>
      </left>
      <right style="thin">
        <color auto="1"/>
      </right>
      <top style="thin">
        <color auto="1"/>
      </top>
      <bottom style="double">
        <color auto="1"/>
      </bottom>
      <diagonal/>
    </border>
    <border>
      <left style="thin">
        <color auto="1"/>
      </left>
      <right/>
      <top style="thin">
        <color auto="1"/>
      </top>
      <bottom style="double">
        <color auto="1"/>
      </bottom>
      <diagonal/>
    </border>
    <border>
      <left/>
      <right/>
      <top style="thin">
        <color auto="1"/>
      </top>
      <bottom style="double">
        <color auto="1"/>
      </bottom>
      <diagonal/>
    </border>
    <border>
      <left/>
      <right/>
      <top/>
      <bottom style="double">
        <color auto="1"/>
      </bottom>
      <diagonal/>
    </border>
    <border>
      <left style="thin">
        <color auto="1"/>
      </left>
      <right style="thin">
        <color auto="1"/>
      </right>
      <top style="double">
        <color auto="1"/>
      </top>
      <bottom style="thin">
        <color auto="1"/>
      </bottom>
      <diagonal/>
    </border>
    <border>
      <left style="medium">
        <color auto="1"/>
      </left>
      <right/>
      <top style="thin">
        <color auto="1"/>
      </top>
      <bottom style="medium">
        <color auto="1"/>
      </bottom>
      <diagonal/>
    </border>
    <border>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style="medium">
        <color auto="1"/>
      </right>
      <top/>
      <bottom style="thin">
        <color auto="1"/>
      </bottom>
      <diagonal/>
    </border>
    <border>
      <left style="thin">
        <color auto="1"/>
      </left>
      <right style="medium">
        <color auto="1"/>
      </right>
      <top style="thin">
        <color auto="1"/>
      </top>
      <bottom style="thin">
        <color auto="1"/>
      </bottom>
      <diagonal/>
    </border>
    <border>
      <left/>
      <right style="medium">
        <color auto="1"/>
      </right>
      <top style="thin">
        <color auto="1"/>
      </top>
      <bottom style="thin">
        <color auto="1"/>
      </bottom>
      <diagonal/>
    </border>
    <border>
      <left/>
      <right style="medium">
        <color auto="1"/>
      </right>
      <top style="thin">
        <color auto="1"/>
      </top>
      <bottom/>
      <diagonal/>
    </border>
    <border>
      <left/>
      <right style="medium">
        <color auto="1"/>
      </right>
      <top style="medium">
        <color auto="1"/>
      </top>
      <bottom style="thin">
        <color auto="1"/>
      </bottom>
      <diagonal/>
    </border>
    <border>
      <left style="thin">
        <color auto="1"/>
      </left>
      <right style="medium">
        <color auto="1"/>
      </right>
      <top style="thin">
        <color auto="1"/>
      </top>
      <bottom/>
      <diagonal/>
    </border>
    <border>
      <left/>
      <right style="medium">
        <color auto="1"/>
      </right>
      <top style="thin">
        <color auto="1"/>
      </top>
      <bottom style="double">
        <color auto="1"/>
      </bottom>
      <diagonal/>
    </border>
    <border>
      <left style="thin">
        <color auto="1"/>
      </left>
      <right style="medium">
        <color auto="1"/>
      </right>
      <top style="thin">
        <color auto="1"/>
      </top>
      <bottom style="medium">
        <color auto="1"/>
      </bottom>
      <diagonal/>
    </border>
    <border>
      <left/>
      <right/>
      <top/>
      <bottom style="double">
        <color indexed="9"/>
      </bottom>
      <diagonal/>
    </border>
    <border>
      <left style="double">
        <color indexed="9"/>
      </left>
      <right/>
      <top style="double">
        <color indexed="9"/>
      </top>
      <bottom/>
      <diagonal/>
    </border>
    <border>
      <left/>
      <right/>
      <top style="double">
        <color indexed="9"/>
      </top>
      <bottom/>
      <diagonal/>
    </border>
    <border>
      <left style="double">
        <color indexed="9"/>
      </left>
      <right style="double">
        <color indexed="8"/>
      </right>
      <top/>
      <bottom/>
      <diagonal/>
    </border>
    <border>
      <left style="double">
        <color indexed="8"/>
      </left>
      <right/>
      <top style="double">
        <color indexed="8"/>
      </top>
      <bottom/>
      <diagonal/>
    </border>
    <border>
      <left/>
      <right/>
      <top style="double">
        <color indexed="8"/>
      </top>
      <bottom/>
      <diagonal/>
    </border>
    <border>
      <left style="double">
        <color indexed="8"/>
      </left>
      <right/>
      <top/>
      <bottom/>
      <diagonal/>
    </border>
    <border>
      <left/>
      <right/>
      <top style="thin">
        <color auto="1"/>
      </top>
      <bottom style="medium">
        <color auto="1"/>
      </bottom>
      <diagonal/>
    </border>
    <border>
      <left style="double">
        <color indexed="8"/>
      </left>
      <right/>
      <top/>
      <bottom style="double">
        <color indexed="9"/>
      </bottom>
      <diagonal/>
    </border>
    <border>
      <left style="double">
        <color indexed="9"/>
      </left>
      <right/>
      <top/>
      <bottom style="double">
        <color indexed="8"/>
      </bottom>
      <diagonal/>
    </border>
    <border>
      <left/>
      <right/>
      <top/>
      <bottom style="double">
        <color indexed="8"/>
      </bottom>
      <diagonal/>
    </border>
    <border>
      <left/>
      <right style="thin">
        <color auto="1"/>
      </right>
      <top style="double">
        <color indexed="9"/>
      </top>
      <bottom/>
      <diagonal/>
    </border>
    <border>
      <left/>
      <right style="double">
        <color indexed="9"/>
      </right>
      <top style="double">
        <color indexed="8"/>
      </top>
      <bottom/>
      <diagonal/>
    </border>
    <border>
      <left style="double">
        <color indexed="9"/>
      </left>
      <right style="thin">
        <color auto="1"/>
      </right>
      <top/>
      <bottom/>
      <diagonal/>
    </border>
    <border>
      <left/>
      <right style="double">
        <color indexed="9"/>
      </right>
      <top/>
      <bottom/>
      <diagonal/>
    </border>
    <border>
      <left/>
      <right style="medium">
        <color auto="1"/>
      </right>
      <top style="thin">
        <color auto="1"/>
      </top>
      <bottom style="medium">
        <color auto="1"/>
      </bottom>
      <diagonal/>
    </border>
    <border>
      <left/>
      <right style="double">
        <color indexed="9"/>
      </right>
      <top/>
      <bottom style="double">
        <color indexed="9"/>
      </bottom>
      <diagonal/>
    </border>
    <border>
      <left/>
      <right style="thin">
        <color auto="1"/>
      </right>
      <top/>
      <bottom style="double">
        <color indexed="8"/>
      </bottom>
      <diagonal/>
    </border>
    <border>
      <left/>
      <right/>
      <top/>
      <bottom style="medium">
        <color auto="1"/>
      </bottom>
      <diagonal/>
    </border>
    <border>
      <left/>
      <right/>
      <top style="medium">
        <color auto="1"/>
      </top>
      <bottom style="medium">
        <color auto="1"/>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auto="1"/>
      </right>
      <top style="thin">
        <color auto="1"/>
      </top>
      <bottom style="medium">
        <color indexed="64"/>
      </bottom>
      <diagonal/>
    </border>
    <border>
      <left style="thin">
        <color theme="1"/>
      </left>
      <right/>
      <top style="thin">
        <color theme="1"/>
      </top>
      <bottom style="thin">
        <color theme="1"/>
      </bottom>
      <diagonal/>
    </border>
    <border>
      <left style="thin">
        <color theme="1"/>
      </left>
      <right style="thin">
        <color theme="1"/>
      </right>
      <top style="thin">
        <color theme="1"/>
      </top>
      <bottom style="thin">
        <color theme="1"/>
      </bottom>
      <diagonal/>
    </border>
    <border>
      <left/>
      <right style="thin">
        <color theme="1"/>
      </right>
      <top style="thin">
        <color theme="1"/>
      </top>
      <bottom style="thin">
        <color theme="1"/>
      </bottom>
      <diagonal/>
    </border>
    <border>
      <left style="thin">
        <color theme="1"/>
      </left>
      <right/>
      <top style="thin">
        <color theme="1"/>
      </top>
      <bottom/>
      <diagonal/>
    </border>
    <border>
      <left/>
      <right style="thin">
        <color theme="1"/>
      </right>
      <top style="thin">
        <color theme="1"/>
      </top>
      <bottom/>
      <diagonal/>
    </border>
    <border>
      <left/>
      <right/>
      <top style="thin">
        <color theme="1"/>
      </top>
      <bottom/>
      <diagonal/>
    </border>
    <border>
      <left style="thin">
        <color theme="1"/>
      </left>
      <right style="thin">
        <color theme="1"/>
      </right>
      <top/>
      <bottom style="thin">
        <color theme="1"/>
      </bottom>
      <diagonal/>
    </border>
    <border>
      <left style="thin">
        <color theme="1"/>
      </left>
      <right/>
      <top/>
      <bottom style="thin">
        <color theme="1"/>
      </bottom>
      <diagonal/>
    </border>
    <border>
      <left/>
      <right style="thin">
        <color theme="1"/>
      </right>
      <top/>
      <bottom style="thin">
        <color theme="1"/>
      </bottom>
      <diagonal/>
    </border>
    <border>
      <left/>
      <right/>
      <top/>
      <bottom style="thin">
        <color theme="1"/>
      </bottom>
      <diagonal/>
    </border>
    <border>
      <left style="thin">
        <color indexed="64"/>
      </left>
      <right/>
      <top style="thin">
        <color theme="1"/>
      </top>
      <bottom/>
      <diagonal/>
    </border>
    <border>
      <left style="thin">
        <color indexed="64"/>
      </left>
      <right/>
      <top/>
      <bottom style="thin">
        <color theme="1"/>
      </bottom>
      <diagonal/>
    </border>
  </borders>
  <cellStyleXfs count="236">
    <xf numFmtId="0" fontId="0" fillId="0" borderId="0">
      <alignment vertical="center"/>
    </xf>
    <xf numFmtId="0" fontId="73" fillId="0" borderId="0">
      <alignment vertical="center"/>
    </xf>
    <xf numFmtId="0" fontId="74" fillId="0" borderId="0">
      <alignment horizontal="center" vertical="center" wrapText="1"/>
      <protection locked="0"/>
    </xf>
    <xf numFmtId="177" fontId="99" fillId="0" borderId="0" applyFont="0" applyFill="0" applyBorder="0" applyAlignment="0" applyProtection="0">
      <alignment vertical="center"/>
    </xf>
    <xf numFmtId="0" fontId="19" fillId="0" borderId="0" applyNumberFormat="0" applyFill="0" applyBorder="0" applyAlignment="0" applyProtection="0">
      <alignment vertical="top"/>
      <protection locked="0"/>
    </xf>
    <xf numFmtId="9" fontId="99" fillId="0" borderId="0" applyFont="0" applyFill="0" applyBorder="0" applyAlignment="0" applyProtection="0">
      <alignment vertical="center"/>
    </xf>
    <xf numFmtId="0" fontId="78" fillId="0" borderId="0" applyNumberFormat="0" applyAlignment="0">
      <alignment horizontal="left" vertical="center"/>
    </xf>
    <xf numFmtId="0" fontId="99" fillId="0" borderId="0" applyFont="0" applyFill="0" applyBorder="0" applyAlignment="0" applyProtection="0">
      <alignment vertical="center"/>
    </xf>
    <xf numFmtId="0" fontId="99" fillId="0" borderId="0" applyFont="0" applyFill="0" applyBorder="0" applyProtection="0">
      <alignment vertical="center"/>
    </xf>
    <xf numFmtId="0" fontId="99" fillId="0" borderId="0">
      <alignment vertical="center"/>
    </xf>
    <xf numFmtId="0" fontId="45" fillId="0" borderId="0">
      <alignment vertical="center"/>
    </xf>
    <xf numFmtId="0" fontId="99" fillId="0" borderId="0">
      <alignment vertical="center"/>
    </xf>
    <xf numFmtId="0" fontId="45" fillId="0" borderId="0">
      <alignment vertical="center"/>
      <protection locked="0"/>
    </xf>
    <xf numFmtId="0" fontId="81" fillId="0" borderId="0">
      <alignment vertical="center"/>
    </xf>
    <xf numFmtId="210" fontId="99" fillId="0" borderId="0" applyFont="0" applyFill="0" applyBorder="0" applyAlignment="0" applyProtection="0">
      <alignment vertical="center"/>
    </xf>
    <xf numFmtId="49" fontId="18" fillId="0" borderId="0" applyProtection="0">
      <alignment horizontal="left" vertical="center"/>
    </xf>
    <xf numFmtId="0" fontId="45" fillId="0" borderId="0">
      <alignment vertical="center"/>
      <protection locked="0"/>
    </xf>
    <xf numFmtId="0" fontId="45" fillId="0" borderId="0">
      <alignment vertical="center"/>
      <protection locked="0"/>
    </xf>
    <xf numFmtId="0" fontId="45" fillId="0" borderId="0">
      <alignment vertical="center"/>
    </xf>
    <xf numFmtId="0" fontId="99" fillId="0" borderId="0" applyNumberFormat="0" applyFont="0" applyFill="0" applyBorder="0" applyAlignment="0" applyProtection="0">
      <alignment horizontal="left" vertical="center"/>
    </xf>
    <xf numFmtId="0" fontId="99" fillId="0" borderId="0" applyFont="0" applyFill="0" applyBorder="0" applyAlignment="0" applyProtection="0">
      <alignment vertical="center"/>
    </xf>
    <xf numFmtId="0" fontId="45" fillId="0" borderId="0">
      <alignment vertical="center"/>
      <protection locked="0"/>
    </xf>
    <xf numFmtId="0" fontId="45" fillId="0" borderId="0">
      <alignment vertical="center"/>
      <protection locked="0"/>
    </xf>
    <xf numFmtId="0" fontId="45" fillId="0" borderId="0">
      <alignment vertical="center"/>
      <protection locked="0"/>
    </xf>
    <xf numFmtId="0" fontId="99" fillId="0" borderId="0" applyFont="0" applyFill="0" applyBorder="0" applyAlignment="0" applyProtection="0">
      <alignment vertical="center"/>
    </xf>
    <xf numFmtId="0" fontId="99" fillId="0" borderId="0" applyFont="0" applyFill="0" applyBorder="0" applyAlignment="0" applyProtection="0">
      <alignment vertical="center"/>
    </xf>
    <xf numFmtId="0" fontId="45" fillId="0" borderId="0">
      <alignment vertical="center"/>
      <protection locked="0"/>
    </xf>
    <xf numFmtId="0" fontId="8" fillId="0" borderId="0">
      <alignment vertical="center"/>
    </xf>
    <xf numFmtId="211" fontId="99" fillId="0" borderId="0" applyFont="0" applyFill="0" applyBorder="0" applyAlignment="0" applyProtection="0">
      <alignment vertical="center"/>
    </xf>
    <xf numFmtId="0" fontId="99" fillId="0" borderId="0">
      <alignment vertical="center"/>
    </xf>
    <xf numFmtId="0" fontId="45" fillId="0" borderId="0">
      <alignment vertical="center"/>
      <protection locked="0"/>
    </xf>
    <xf numFmtId="0" fontId="45" fillId="0" borderId="0">
      <alignment vertical="center"/>
      <protection locked="0"/>
    </xf>
    <xf numFmtId="0" fontId="45" fillId="0" borderId="0">
      <alignment vertical="center"/>
      <protection locked="0"/>
    </xf>
    <xf numFmtId="0" fontId="25" fillId="0" borderId="0">
      <alignment vertical="center"/>
    </xf>
    <xf numFmtId="0" fontId="45" fillId="0" borderId="0">
      <alignment vertical="center"/>
      <protection locked="0"/>
    </xf>
    <xf numFmtId="0" fontId="45" fillId="0" borderId="0">
      <alignment vertical="center"/>
      <protection locked="0"/>
    </xf>
    <xf numFmtId="204" fontId="18" fillId="0" borderId="0" applyFill="0" applyBorder="0" applyProtection="0">
      <alignment horizontal="right" vertical="center"/>
    </xf>
    <xf numFmtId="0" fontId="45" fillId="0" borderId="0">
      <alignment vertical="center"/>
      <protection locked="0"/>
    </xf>
    <xf numFmtId="0" fontId="45" fillId="0" borderId="0">
      <alignment vertical="center"/>
      <protection locked="0"/>
    </xf>
    <xf numFmtId="0" fontId="45" fillId="0" borderId="0">
      <alignment vertical="center"/>
    </xf>
    <xf numFmtId="0" fontId="45" fillId="0" borderId="0">
      <alignment vertical="center"/>
    </xf>
    <xf numFmtId="0" fontId="45" fillId="0" borderId="0">
      <alignment vertical="center"/>
    </xf>
    <xf numFmtId="0" fontId="45" fillId="0" borderId="0">
      <alignment vertical="center"/>
    </xf>
    <xf numFmtId="0" fontId="45" fillId="0" borderId="0">
      <alignment vertical="center"/>
    </xf>
    <xf numFmtId="0" fontId="45" fillId="0" borderId="0">
      <alignment vertical="center"/>
    </xf>
    <xf numFmtId="0" fontId="45" fillId="0" borderId="0">
      <alignment vertical="center"/>
    </xf>
    <xf numFmtId="0" fontId="76" fillId="3" borderId="1">
      <alignment vertical="center"/>
    </xf>
    <xf numFmtId="0" fontId="45" fillId="0" borderId="0">
      <alignment vertical="center"/>
    </xf>
    <xf numFmtId="0" fontId="45" fillId="0" borderId="0">
      <alignment vertical="center"/>
    </xf>
    <xf numFmtId="0" fontId="99" fillId="0" borderId="0" applyFont="0" applyFill="0" applyBorder="0" applyAlignment="0" applyProtection="0">
      <alignment vertical="center"/>
    </xf>
    <xf numFmtId="0" fontId="45" fillId="0" borderId="0">
      <alignment vertical="center"/>
      <protection locked="0"/>
    </xf>
    <xf numFmtId="0" fontId="45" fillId="0" borderId="0">
      <alignment vertical="center"/>
      <protection locked="0"/>
    </xf>
    <xf numFmtId="0" fontId="45" fillId="0" borderId="0">
      <alignment vertical="center"/>
      <protection locked="0"/>
    </xf>
    <xf numFmtId="0" fontId="45" fillId="0" borderId="0">
      <alignment vertical="center"/>
      <protection locked="0"/>
    </xf>
    <xf numFmtId="0" fontId="45" fillId="0" borderId="0">
      <alignment vertical="center"/>
      <protection locked="0"/>
    </xf>
    <xf numFmtId="0" fontId="45" fillId="0" borderId="0">
      <alignment vertical="center"/>
      <protection locked="0"/>
    </xf>
    <xf numFmtId="0" fontId="45" fillId="0" borderId="0">
      <alignment vertical="center"/>
    </xf>
    <xf numFmtId="198" fontId="18" fillId="0" borderId="0" applyFill="0" applyBorder="0" applyProtection="0">
      <alignment horizontal="right" vertical="center"/>
    </xf>
    <xf numFmtId="0" fontId="45" fillId="0" borderId="0">
      <alignment vertical="center"/>
    </xf>
    <xf numFmtId="205" fontId="18" fillId="0" borderId="0" applyFill="0" applyBorder="0" applyProtection="0">
      <alignment horizontal="right" vertical="center"/>
    </xf>
    <xf numFmtId="203" fontId="77" fillId="0" borderId="0" applyFill="0" applyBorder="0" applyProtection="0">
      <alignment horizontal="center" vertical="center"/>
    </xf>
    <xf numFmtId="209" fontId="77" fillId="0" borderId="0" applyFill="0" applyBorder="0" applyProtection="0">
      <alignment horizontal="center" vertical="center"/>
    </xf>
    <xf numFmtId="186" fontId="18" fillId="0" borderId="0" applyFill="0" applyBorder="0" applyProtection="0">
      <alignment horizontal="right" vertical="center"/>
    </xf>
    <xf numFmtId="14" fontId="74" fillId="0" borderId="0">
      <alignment horizontal="center" vertical="center" wrapText="1"/>
      <protection locked="0"/>
    </xf>
    <xf numFmtId="0" fontId="71" fillId="0" borderId="0">
      <alignment vertical="center"/>
    </xf>
    <xf numFmtId="187" fontId="88" fillId="0" borderId="0" applyFill="0" applyBorder="0" applyProtection="0">
      <alignment horizontal="right" vertical="center"/>
    </xf>
    <xf numFmtId="197" fontId="18" fillId="0" borderId="0" applyFill="0" applyBorder="0" applyProtection="0">
      <alignment horizontal="right" vertical="center"/>
    </xf>
    <xf numFmtId="202" fontId="18" fillId="0" borderId="0" applyFill="0" applyBorder="0" applyProtection="0">
      <alignment horizontal="right" vertical="center"/>
    </xf>
    <xf numFmtId="206" fontId="99" fillId="0" borderId="0" applyFill="0" applyBorder="0" applyAlignment="0">
      <alignment vertical="center"/>
    </xf>
    <xf numFmtId="0" fontId="82" fillId="0" borderId="0">
      <alignment vertical="center"/>
    </xf>
    <xf numFmtId="184" fontId="45" fillId="0" borderId="0">
      <alignment vertical="center"/>
    </xf>
    <xf numFmtId="0" fontId="86" fillId="0" borderId="0" applyNumberFormat="0" applyFill="0" applyBorder="0" applyAlignment="0" applyProtection="0">
      <alignment vertical="center"/>
    </xf>
    <xf numFmtId="0" fontId="99" fillId="0" borderId="0" applyFont="0" applyFill="0">
      <alignment horizontal="fill" vertical="center"/>
    </xf>
    <xf numFmtId="0" fontId="83" fillId="0" borderId="0" applyFill="0" applyBorder="0">
      <alignment horizontal="right" vertical="center"/>
    </xf>
    <xf numFmtId="0" fontId="99" fillId="0" borderId="0" applyFill="0" applyBorder="0">
      <alignment horizontal="right" vertical="center"/>
    </xf>
    <xf numFmtId="0" fontId="69" fillId="0" borderId="69">
      <alignment vertical="center"/>
    </xf>
    <xf numFmtId="0" fontId="75" fillId="0" borderId="4">
      <alignment horizontal="center" vertical="center"/>
    </xf>
    <xf numFmtId="0" fontId="76" fillId="5" borderId="0" applyNumberFormat="0" applyBorder="0" applyAlignment="0" applyProtection="0">
      <alignment vertical="center"/>
    </xf>
    <xf numFmtId="184" fontId="45" fillId="0" borderId="0">
      <alignment vertical="center"/>
    </xf>
    <xf numFmtId="184" fontId="45" fillId="0" borderId="0">
      <alignment vertical="center"/>
    </xf>
    <xf numFmtId="179" fontId="99" fillId="0" borderId="0" applyFont="0" applyFill="0" applyBorder="0" applyAlignment="0" applyProtection="0">
      <alignment vertical="center"/>
    </xf>
    <xf numFmtId="184" fontId="45" fillId="0" borderId="0">
      <alignment vertical="center"/>
    </xf>
    <xf numFmtId="184" fontId="45" fillId="0" borderId="0">
      <alignment vertical="center"/>
    </xf>
    <xf numFmtId="184" fontId="45" fillId="0" borderId="0">
      <alignment vertical="center"/>
    </xf>
    <xf numFmtId="184" fontId="45" fillId="0" borderId="0">
      <alignment vertical="center"/>
    </xf>
    <xf numFmtId="184" fontId="45" fillId="0" borderId="0">
      <alignment vertical="center"/>
    </xf>
    <xf numFmtId="178" fontId="99" fillId="0" borderId="0" applyFont="0" applyFill="0" applyBorder="0" applyAlignment="0" applyProtection="0">
      <alignment vertical="center"/>
    </xf>
    <xf numFmtId="181" fontId="99" fillId="0" borderId="0" applyFont="0" applyFill="0" applyBorder="0" applyAlignment="0" applyProtection="0">
      <alignment vertical="center"/>
    </xf>
    <xf numFmtId="195" fontId="18" fillId="0" borderId="0">
      <alignment vertical="center"/>
    </xf>
    <xf numFmtId="0" fontId="72" fillId="0" borderId="0" applyNumberFormat="0" applyAlignment="0">
      <alignment horizontal="left" vertical="center"/>
    </xf>
    <xf numFmtId="0" fontId="87" fillId="0" borderId="0" applyNumberFormat="0" applyAlignment="0">
      <alignment vertical="center"/>
    </xf>
    <xf numFmtId="213" fontId="99" fillId="0" borderId="0" applyFont="0" applyFill="0" applyBorder="0" applyAlignment="0" applyProtection="0">
      <alignment vertical="center"/>
    </xf>
    <xf numFmtId="183" fontId="99" fillId="0" borderId="0" applyFont="0" applyFill="0" applyBorder="0" applyAlignment="0" applyProtection="0">
      <alignment vertical="center"/>
    </xf>
    <xf numFmtId="208" fontId="99" fillId="0" borderId="0" applyFont="0" applyFill="0" applyBorder="0" applyAlignment="0" applyProtection="0">
      <alignment vertical="center"/>
    </xf>
    <xf numFmtId="15" fontId="91" fillId="0" borderId="0">
      <alignment vertical="center"/>
    </xf>
    <xf numFmtId="188" fontId="99" fillId="0" borderId="0" applyFont="0" applyFill="0" applyBorder="0" applyAlignment="0" applyProtection="0">
      <alignment vertical="center"/>
    </xf>
    <xf numFmtId="0" fontId="8" fillId="0" borderId="0">
      <alignment vertical="center"/>
    </xf>
    <xf numFmtId="0" fontId="45" fillId="0" borderId="0">
      <alignment vertical="center"/>
      <protection locked="0"/>
    </xf>
    <xf numFmtId="185" fontId="37" fillId="0" borderId="0">
      <alignment horizontal="right" vertical="center"/>
    </xf>
    <xf numFmtId="0" fontId="45" fillId="0" borderId="0">
      <alignment vertical="center"/>
    </xf>
    <xf numFmtId="0" fontId="93" fillId="0" borderId="0">
      <alignment horizontal="left" vertical="center"/>
    </xf>
    <xf numFmtId="0" fontId="99" fillId="0" borderId="0" applyFont="0" applyFill="0" applyBorder="0" applyAlignment="0" applyProtection="0">
      <alignment vertical="center"/>
    </xf>
    <xf numFmtId="0" fontId="80" fillId="0" borderId="70" applyNumberFormat="0" applyAlignment="0" applyProtection="0">
      <alignment horizontal="left" vertical="center"/>
    </xf>
    <xf numFmtId="0" fontId="80" fillId="0" borderId="9">
      <alignment horizontal="left" vertical="center"/>
    </xf>
    <xf numFmtId="0" fontId="76" fillId="2" borderId="1" applyNumberFormat="0" applyBorder="0" applyAlignment="0" applyProtection="0">
      <alignment vertical="center"/>
    </xf>
    <xf numFmtId="193" fontId="8" fillId="4" borderId="0">
      <alignment vertical="center"/>
    </xf>
    <xf numFmtId="0" fontId="99" fillId="6" borderId="0" applyNumberFormat="0" applyFont="0" applyBorder="0" applyAlignment="0" applyProtection="0">
      <alignment horizontal="right" vertical="center"/>
    </xf>
    <xf numFmtId="38" fontId="17" fillId="0" borderId="0">
      <alignment vertical="center"/>
    </xf>
    <xf numFmtId="38" fontId="85" fillId="0" borderId="0">
      <alignment vertical="center"/>
    </xf>
    <xf numFmtId="38" fontId="79" fillId="0" borderId="0">
      <alignment vertical="center"/>
    </xf>
    <xf numFmtId="38" fontId="83" fillId="0" borderId="0">
      <alignment vertical="center"/>
    </xf>
    <xf numFmtId="0" fontId="37" fillId="0" borderId="0">
      <alignment vertical="center"/>
    </xf>
    <xf numFmtId="0" fontId="37" fillId="0" borderId="0">
      <alignment vertical="center"/>
    </xf>
    <xf numFmtId="193" fontId="8" fillId="7" borderId="0">
      <alignment vertical="center"/>
    </xf>
    <xf numFmtId="180" fontId="99" fillId="0" borderId="0" applyFont="0" applyFill="0" applyBorder="0" applyAlignment="0" applyProtection="0">
      <alignment vertical="center"/>
    </xf>
    <xf numFmtId="0" fontId="8" fillId="0" borderId="0">
      <alignment vertical="center"/>
    </xf>
    <xf numFmtId="190" fontId="99" fillId="0" borderId="0" applyFont="0" applyFill="0" applyBorder="0" applyAlignment="0" applyProtection="0">
      <alignment vertical="center"/>
    </xf>
    <xf numFmtId="0" fontId="18" fillId="0" borderId="0">
      <alignment vertical="center"/>
    </xf>
    <xf numFmtId="37" fontId="89" fillId="0" borderId="0">
      <alignment vertical="center"/>
    </xf>
    <xf numFmtId="39" fontId="8" fillId="0" borderId="0">
      <alignment vertical="center"/>
    </xf>
    <xf numFmtId="0" fontId="18" fillId="0" borderId="0">
      <alignment vertical="center"/>
    </xf>
    <xf numFmtId="0" fontId="18" fillId="0" borderId="0">
      <alignment vertical="center"/>
    </xf>
    <xf numFmtId="0" fontId="18" fillId="0" borderId="0">
      <alignment vertical="center"/>
    </xf>
    <xf numFmtId="0" fontId="99" fillId="0" borderId="0" applyFont="0" applyFill="0" applyBorder="0" applyAlignment="0" applyProtection="0">
      <alignment vertical="center"/>
    </xf>
    <xf numFmtId="181" fontId="99" fillId="0" borderId="0" applyFont="0" applyFill="0" applyBorder="0" applyAlignment="0" applyProtection="0">
      <alignment vertical="center"/>
    </xf>
    <xf numFmtId="201" fontId="99" fillId="0" borderId="0" applyFont="0" applyFill="0" applyBorder="0" applyAlignment="0" applyProtection="0">
      <alignment vertical="center"/>
    </xf>
    <xf numFmtId="10" fontId="99" fillId="0" borderId="0" applyFont="0" applyFill="0" applyBorder="0" applyAlignment="0" applyProtection="0">
      <alignment vertical="center"/>
    </xf>
    <xf numFmtId="9" fontId="99" fillId="0" borderId="0" applyFont="0" applyFill="0" applyBorder="0" applyAlignment="0" applyProtection="0">
      <alignment vertical="center"/>
    </xf>
    <xf numFmtId="0" fontId="76" fillId="5" borderId="1">
      <alignment vertical="center"/>
    </xf>
    <xf numFmtId="0" fontId="45" fillId="0" borderId="0" applyNumberFormat="0" applyFill="0" applyBorder="0" applyAlignment="0" applyProtection="0">
      <alignment vertical="center"/>
    </xf>
    <xf numFmtId="207" fontId="90" fillId="0" borderId="0">
      <alignment vertical="center"/>
    </xf>
    <xf numFmtId="0" fontId="8" fillId="0" borderId="0" applyNumberFormat="0" applyFill="0" applyBorder="0" applyAlignment="0" applyProtection="0">
      <alignment horizontal="left" vertical="center"/>
    </xf>
    <xf numFmtId="0" fontId="86" fillId="0" borderId="0" applyNumberFormat="0" applyFill="0" applyBorder="0" applyAlignment="0" applyProtection="0">
      <alignment vertical="center"/>
    </xf>
    <xf numFmtId="0" fontId="96" fillId="8" borderId="0" applyNumberFormat="0">
      <alignment vertical="center"/>
    </xf>
    <xf numFmtId="0" fontId="94" fillId="0" borderId="1">
      <alignment horizontal="center" vertical="center"/>
    </xf>
    <xf numFmtId="0" fontId="94" fillId="0" borderId="0">
      <alignment horizontal="center" vertical="center"/>
    </xf>
    <xf numFmtId="0" fontId="84" fillId="0" borderId="0" applyNumberFormat="0" applyFill="0">
      <alignment horizontal="left" vertical="center"/>
    </xf>
    <xf numFmtId="0" fontId="69" fillId="0" borderId="0">
      <alignment vertical="center"/>
    </xf>
    <xf numFmtId="40" fontId="92" fillId="0" borderId="0" applyBorder="0">
      <alignment horizontal="right" vertical="center"/>
    </xf>
    <xf numFmtId="9" fontId="99" fillId="0" borderId="0" applyFont="0" applyFill="0" applyBorder="0" applyAlignment="0" applyProtection="0">
      <alignment vertical="center"/>
    </xf>
    <xf numFmtId="200" fontId="8" fillId="0" borderId="0">
      <alignment vertical="center"/>
    </xf>
    <xf numFmtId="0" fontId="95" fillId="0" borderId="0">
      <alignment vertical="center"/>
    </xf>
    <xf numFmtId="0" fontId="8" fillId="0" borderId="0">
      <alignment vertical="center"/>
    </xf>
    <xf numFmtId="0" fontId="99" fillId="0" borderId="0">
      <alignment vertical="center"/>
    </xf>
    <xf numFmtId="0" fontId="8" fillId="0" borderId="0">
      <alignment vertical="center"/>
    </xf>
    <xf numFmtId="0" fontId="99" fillId="0" borderId="0">
      <alignment vertical="center"/>
    </xf>
    <xf numFmtId="200" fontId="8" fillId="0" borderId="0">
      <alignment vertical="center"/>
    </xf>
    <xf numFmtId="0" fontId="99" fillId="0" borderId="0">
      <alignment vertical="center"/>
    </xf>
    <xf numFmtId="0" fontId="99" fillId="0" borderId="0" applyNumberFormat="0" applyFill="0" applyBorder="0" applyAlignment="0" applyProtection="0">
      <alignment vertical="center"/>
    </xf>
    <xf numFmtId="0" fontId="86" fillId="0" borderId="0" applyNumberFormat="0" applyFill="0" applyBorder="0" applyAlignment="0" applyProtection="0">
      <alignment vertical="center"/>
    </xf>
    <xf numFmtId="0" fontId="22" fillId="0" borderId="0" applyFill="0" applyBorder="0" applyAlignment="0">
      <alignment vertical="center"/>
    </xf>
    <xf numFmtId="191" fontId="99" fillId="0" borderId="0" applyFont="0" applyFill="0" applyBorder="0" applyAlignment="0" applyProtection="0">
      <alignment vertical="center"/>
    </xf>
    <xf numFmtId="194" fontId="99" fillId="0" borderId="0" applyFont="0" applyFill="0" applyBorder="0" applyAlignment="0" applyProtection="0">
      <alignment vertical="center"/>
    </xf>
    <xf numFmtId="0" fontId="18" fillId="0" borderId="0">
      <alignment vertical="center"/>
    </xf>
    <xf numFmtId="178" fontId="99" fillId="0" borderId="0" applyFont="0" applyFill="0" applyBorder="0" applyAlignment="0" applyProtection="0">
      <alignment vertical="center"/>
    </xf>
    <xf numFmtId="178" fontId="99" fillId="0" borderId="0" applyFont="0" applyFill="0" applyBorder="0" applyAlignment="0" applyProtection="0">
      <alignment vertical="center"/>
    </xf>
    <xf numFmtId="0" fontId="70" fillId="0" borderId="0">
      <alignment vertical="center"/>
    </xf>
    <xf numFmtId="0" fontId="45" fillId="0" borderId="1" applyNumberFormat="0">
      <alignment vertical="center"/>
    </xf>
    <xf numFmtId="38" fontId="99" fillId="0" borderId="0" applyFont="0" applyFill="0" applyBorder="0" applyAlignment="0" applyProtection="0">
      <alignment vertical="center"/>
    </xf>
    <xf numFmtId="40" fontId="99" fillId="0" borderId="0" applyFont="0" applyFill="0" applyBorder="0" applyAlignment="0" applyProtection="0">
      <alignment vertical="center"/>
    </xf>
    <xf numFmtId="0" fontId="99" fillId="0" borderId="0" applyFont="0" applyFill="0" applyBorder="0" applyAlignment="0" applyProtection="0">
      <alignment vertical="center"/>
    </xf>
    <xf numFmtId="0" fontId="97" fillId="0" borderId="0">
      <alignment vertical="center"/>
    </xf>
    <xf numFmtId="0" fontId="99" fillId="0" borderId="0">
      <alignment vertical="center"/>
    </xf>
    <xf numFmtId="0" fontId="99" fillId="0" borderId="0"/>
    <xf numFmtId="0" fontId="8" fillId="0" borderId="0"/>
    <xf numFmtId="0" fontId="99" fillId="0" borderId="0"/>
    <xf numFmtId="0" fontId="8" fillId="0" borderId="0"/>
    <xf numFmtId="0" fontId="45" fillId="0" borderId="0" applyNumberFormat="0" applyFill="0" applyBorder="0" applyAlignment="0" applyProtection="0"/>
    <xf numFmtId="0" fontId="99" fillId="0" borderId="0" applyNumberFormat="0" applyFill="0" applyBorder="0" applyAlignment="0" applyProtection="0"/>
    <xf numFmtId="0" fontId="69" fillId="0" borderId="0"/>
    <xf numFmtId="0" fontId="99" fillId="0" borderId="0"/>
    <xf numFmtId="188" fontId="99" fillId="0" borderId="0"/>
    <xf numFmtId="0" fontId="99" fillId="0" borderId="0" applyFont="0" applyFill="0" applyBorder="0" applyAlignment="0" applyProtection="0"/>
    <xf numFmtId="188" fontId="8" fillId="0" borderId="0" applyNumberFormat="0" applyFill="0" applyBorder="0" applyAlignment="0" applyProtection="0">
      <alignment vertical="center"/>
    </xf>
    <xf numFmtId="188" fontId="99" fillId="0" borderId="0"/>
    <xf numFmtId="188" fontId="29" fillId="0" borderId="0">
      <alignment vertical="center"/>
    </xf>
    <xf numFmtId="0" fontId="99" fillId="0" borderId="0" applyFont="0" applyFill="0" applyBorder="0" applyAlignment="0" applyProtection="0"/>
    <xf numFmtId="188" fontId="113" fillId="0" borderId="0">
      <alignment vertical="center"/>
    </xf>
    <xf numFmtId="0" fontId="99" fillId="0" borderId="0" applyFont="0" applyFill="0" applyBorder="0" applyAlignment="0" applyProtection="0">
      <alignment vertical="center"/>
    </xf>
    <xf numFmtId="0" fontId="113" fillId="0" borderId="0" applyFont="0" applyFill="0" applyBorder="0" applyAlignment="0" applyProtection="0">
      <alignment vertical="center"/>
    </xf>
    <xf numFmtId="9" fontId="113" fillId="0" borderId="0" applyFont="0" applyFill="0" applyBorder="0" applyAlignment="0" applyProtection="0">
      <alignment vertical="center"/>
    </xf>
    <xf numFmtId="0" fontId="99" fillId="0" borderId="0" applyFont="0" applyFill="0" applyBorder="0" applyAlignment="0" applyProtection="0"/>
    <xf numFmtId="188" fontId="45" fillId="0" borderId="0"/>
    <xf numFmtId="188" fontId="45" fillId="0" borderId="0"/>
    <xf numFmtId="188" fontId="45" fillId="0" borderId="0"/>
    <xf numFmtId="0" fontId="8" fillId="0" borderId="0">
      <alignment vertical="center"/>
    </xf>
    <xf numFmtId="0" fontId="8" fillId="0" borderId="0"/>
    <xf numFmtId="0" fontId="125" fillId="0" borderId="0"/>
    <xf numFmtId="0" fontId="19" fillId="0" borderId="0" applyNumberFormat="0" applyFill="0" applyBorder="0" applyAlignment="0" applyProtection="0">
      <alignment vertical="top"/>
      <protection locked="0"/>
    </xf>
    <xf numFmtId="0" fontId="99" fillId="0" borderId="0" applyFont="0" applyFill="0" applyBorder="0" applyAlignment="0" applyProtection="0"/>
    <xf numFmtId="0" fontId="99" fillId="0" borderId="0" applyFont="0" applyFill="0" applyBorder="0" applyAlignment="0" applyProtection="0"/>
    <xf numFmtId="0" fontId="99" fillId="0" borderId="0"/>
    <xf numFmtId="0" fontId="5" fillId="0" borderId="0">
      <alignment vertical="center"/>
    </xf>
    <xf numFmtId="0" fontId="5" fillId="0" borderId="0" applyFont="0" applyFill="0" applyBorder="0" applyAlignment="0" applyProtection="0">
      <alignment vertical="center"/>
    </xf>
    <xf numFmtId="0" fontId="25" fillId="0" borderId="0"/>
    <xf numFmtId="0" fontId="25" fillId="0" borderId="0" applyFont="0" applyFill="0" applyBorder="0" applyAlignment="0" applyProtection="0"/>
    <xf numFmtId="0" fontId="25" fillId="0" borderId="0"/>
    <xf numFmtId="0" fontId="25" fillId="0" borderId="0" applyFont="0" applyFill="0" applyBorder="0" applyAlignment="0" applyProtection="0"/>
    <xf numFmtId="0" fontId="4" fillId="0" borderId="0"/>
    <xf numFmtId="0" fontId="4" fillId="0" borderId="0" applyFont="0" applyFill="0" applyBorder="0" applyProtection="0"/>
    <xf numFmtId="0" fontId="127" fillId="11" borderId="0" applyNumberFormat="0" applyBorder="0" applyProtection="0"/>
    <xf numFmtId="0" fontId="128" fillId="0" borderId="0"/>
    <xf numFmtId="0" fontId="4" fillId="0" borderId="0"/>
    <xf numFmtId="0" fontId="4" fillId="0" borderId="0"/>
    <xf numFmtId="0" fontId="99" fillId="0" borderId="0"/>
    <xf numFmtId="0" fontId="45" fillId="0" borderId="0" applyNumberFormat="0" applyFill="0" applyBorder="0" applyAlignment="0" applyProtection="0"/>
    <xf numFmtId="0" fontId="19" fillId="0" borderId="0" applyNumberFormat="0" applyFill="0" applyBorder="0" applyAlignment="0" applyProtection="0">
      <alignment vertical="top"/>
      <protection locked="0"/>
    </xf>
    <xf numFmtId="0" fontId="8" fillId="0" borderId="0"/>
    <xf numFmtId="177" fontId="99" fillId="0" borderId="0" applyFont="0" applyFill="0" applyBorder="0" applyAlignment="0" applyProtection="0"/>
    <xf numFmtId="0" fontId="113" fillId="0" borderId="0"/>
    <xf numFmtId="0" fontId="99" fillId="0" borderId="0"/>
    <xf numFmtId="177" fontId="99" fillId="0" borderId="0" applyFont="0" applyFill="0" applyBorder="0" applyAlignment="0" applyProtection="0"/>
    <xf numFmtId="177" fontId="99" fillId="0" borderId="0" applyFont="0" applyFill="0" applyBorder="0" applyAlignment="0" applyProtection="0"/>
    <xf numFmtId="225" fontId="25" fillId="0" borderId="0"/>
    <xf numFmtId="225" fontId="18" fillId="0" borderId="0">
      <alignment vertical="center"/>
    </xf>
    <xf numFmtId="225" fontId="99" fillId="0" borderId="0">
      <alignment vertical="center"/>
    </xf>
    <xf numFmtId="225" fontId="99" fillId="0" borderId="0">
      <alignment vertical="center"/>
    </xf>
    <xf numFmtId="225" fontId="19" fillId="0" borderId="0" applyNumberFormat="0" applyFill="0" applyBorder="0" applyAlignment="0" applyProtection="0">
      <alignment vertical="top"/>
      <protection locked="0"/>
    </xf>
    <xf numFmtId="225" fontId="8" fillId="0" borderId="0">
      <alignment vertical="center"/>
    </xf>
    <xf numFmtId="225" fontId="3" fillId="0" borderId="0" applyProtection="0">
      <alignment horizontal="left" vertical="center" wrapText="1" indent="1"/>
    </xf>
    <xf numFmtId="225" fontId="113" fillId="0" borderId="0">
      <alignment vertical="center"/>
    </xf>
    <xf numFmtId="225" fontId="45" fillId="0" borderId="0" applyNumberFormat="0" applyFill="0" applyBorder="0" applyAlignment="0" applyProtection="0">
      <alignment vertical="center"/>
    </xf>
    <xf numFmtId="225" fontId="99" fillId="0" borderId="0">
      <alignment vertical="center"/>
    </xf>
    <xf numFmtId="177" fontId="99" fillId="0" borderId="0" applyFont="0" applyFill="0" applyBorder="0" applyAlignment="0" applyProtection="0">
      <alignment vertical="center"/>
    </xf>
    <xf numFmtId="225" fontId="8" fillId="0" borderId="0"/>
    <xf numFmtId="225" fontId="2" fillId="0" borderId="0"/>
    <xf numFmtId="225" fontId="8" fillId="0" borderId="0">
      <alignment vertical="center"/>
    </xf>
    <xf numFmtId="225" fontId="99" fillId="0" borderId="0"/>
    <xf numFmtId="0" fontId="99" fillId="0" borderId="0"/>
    <xf numFmtId="0" fontId="45" fillId="0" borderId="0" applyNumberFormat="0" applyFill="0" applyBorder="0" applyAlignment="0" applyProtection="0"/>
    <xf numFmtId="0" fontId="99" fillId="0" borderId="0" applyNumberFormat="0" applyFill="0" applyBorder="0" applyAlignment="0" applyProtection="0"/>
    <xf numFmtId="9" fontId="99" fillId="0" borderId="0" applyFont="0" applyFill="0" applyBorder="0" applyAlignment="0" applyProtection="0"/>
    <xf numFmtId="0" fontId="99" fillId="0" borderId="0"/>
    <xf numFmtId="0" fontId="8" fillId="0" borderId="0"/>
    <xf numFmtId="177" fontId="8" fillId="0" borderId="0" applyFont="0" applyFill="0" applyBorder="0" applyAlignment="0" applyProtection="0"/>
    <xf numFmtId="225" fontId="1" fillId="0" borderId="0" applyProtection="0">
      <alignment horizontal="left" vertical="center" wrapText="1" indent="1"/>
    </xf>
  </cellStyleXfs>
  <cellXfs count="2253">
    <xf numFmtId="0" fontId="0" fillId="0" borderId="0" xfId="0" applyAlignment="1"/>
    <xf numFmtId="0" fontId="0" fillId="0" borderId="1" xfId="0" applyBorder="1" applyAlignment="1">
      <alignment wrapText="1"/>
    </xf>
    <xf numFmtId="0" fontId="17" fillId="0" borderId="0" xfId="0" applyFont="1">
      <alignment vertical="center"/>
    </xf>
    <xf numFmtId="0" fontId="18" fillId="0" borderId="0" xfId="0" applyFont="1" applyAlignment="1">
      <alignment horizontal="center" vertical="center"/>
    </xf>
    <xf numFmtId="0" fontId="18" fillId="0" borderId="0" xfId="0" applyFont="1">
      <alignment vertical="center"/>
    </xf>
    <xf numFmtId="0" fontId="18" fillId="0" borderId="0" xfId="0" applyFont="1" applyAlignment="1">
      <alignment horizontal="center" vertical="center" wrapText="1"/>
    </xf>
    <xf numFmtId="0" fontId="23" fillId="0" borderId="0" xfId="0" applyFont="1">
      <alignment vertical="center"/>
    </xf>
    <xf numFmtId="0" fontId="22" fillId="0" borderId="0" xfId="0" applyFont="1" applyAlignment="1">
      <alignment horizontal="center" vertical="center"/>
    </xf>
    <xf numFmtId="0" fontId="18" fillId="0" borderId="0" xfId="148" applyFont="1" applyAlignment="1">
      <alignment vertical="center"/>
    </xf>
    <xf numFmtId="0" fontId="17" fillId="0" borderId="0" xfId="148" applyFont="1" applyAlignment="1">
      <alignment vertical="center"/>
    </xf>
    <xf numFmtId="0" fontId="18" fillId="0" borderId="0" xfId="148" applyNumberFormat="1" applyFont="1" applyAlignment="1">
      <alignment vertical="center"/>
    </xf>
    <xf numFmtId="0" fontId="22" fillId="0" borderId="0" xfId="0" applyFont="1">
      <alignment vertical="center"/>
    </xf>
    <xf numFmtId="0" fontId="38" fillId="0" borderId="0" xfId="0" applyFont="1">
      <alignment vertical="center"/>
    </xf>
    <xf numFmtId="0" fontId="43" fillId="0" borderId="0" xfId="58" applyFont="1">
      <alignment vertical="center"/>
    </xf>
    <xf numFmtId="0" fontId="44" fillId="0" borderId="0" xfId="58" applyFont="1" applyAlignment="1">
      <alignment horizontal="left" vertical="center"/>
    </xf>
    <xf numFmtId="0" fontId="44" fillId="0" borderId="0" xfId="58" applyFont="1">
      <alignment vertical="center"/>
    </xf>
    <xf numFmtId="214" fontId="46" fillId="0" borderId="0" xfId="122" applyNumberFormat="1" applyFont="1" applyAlignment="1" applyProtection="1">
      <alignment horizontal="left" vertical="center"/>
      <protection locked="0"/>
    </xf>
    <xf numFmtId="214" fontId="23" fillId="0" borderId="0" xfId="122" applyNumberFormat="1" applyFont="1" applyAlignment="1" applyProtection="1">
      <alignment horizontal="center" vertical="center"/>
      <protection locked="0"/>
    </xf>
    <xf numFmtId="214" fontId="18" fillId="0" borderId="0" xfId="122" applyNumberFormat="1" applyAlignment="1" applyProtection="1">
      <alignment horizontal="center" vertical="center"/>
      <protection locked="0"/>
    </xf>
    <xf numFmtId="214" fontId="18" fillId="0" borderId="0" xfId="122" applyNumberFormat="1" applyAlignment="1" applyProtection="1">
      <alignment horizontal="left" vertical="center"/>
      <protection locked="0"/>
    </xf>
    <xf numFmtId="192" fontId="18" fillId="0" borderId="0" xfId="122" applyNumberFormat="1" applyAlignment="1" applyProtection="1">
      <alignment horizontal="left" vertical="center"/>
      <protection locked="0"/>
    </xf>
    <xf numFmtId="214" fontId="18" fillId="0" borderId="0" xfId="122" applyNumberFormat="1" applyAlignment="1" applyProtection="1">
      <alignment horizontal="right" vertical="center"/>
      <protection locked="0"/>
    </xf>
    <xf numFmtId="214" fontId="20" fillId="0" borderId="0" xfId="4" applyNumberFormat="1" applyFont="1" applyFill="1" applyBorder="1" applyAlignment="1" applyProtection="1">
      <alignment horizontal="left" vertical="center"/>
      <protection locked="0"/>
    </xf>
    <xf numFmtId="0" fontId="46" fillId="0" borderId="0" xfId="96" applyFont="1" applyProtection="1">
      <alignment vertical="center"/>
      <protection locked="0"/>
    </xf>
    <xf numFmtId="0" fontId="18" fillId="0" borderId="0" xfId="96" applyFont="1" applyAlignment="1" applyProtection="1">
      <alignment horizontal="center" vertical="center"/>
      <protection locked="0"/>
    </xf>
    <xf numFmtId="0" fontId="23" fillId="0" borderId="0" xfId="142" applyFont="1" applyProtection="1">
      <alignment vertical="center"/>
      <protection locked="0"/>
    </xf>
    <xf numFmtId="0" fontId="18" fillId="0" borderId="0" xfId="142" applyFont="1" applyProtection="1">
      <alignment vertical="center"/>
      <protection locked="0"/>
    </xf>
    <xf numFmtId="0" fontId="18" fillId="0" borderId="0" xfId="142" applyFont="1" applyAlignment="1" applyProtection="1">
      <alignment horizontal="left" vertical="center"/>
      <protection locked="0"/>
    </xf>
    <xf numFmtId="0" fontId="18" fillId="0" borderId="0" xfId="96" applyFont="1" applyProtection="1">
      <alignment vertical="center"/>
      <protection locked="0"/>
    </xf>
    <xf numFmtId="0" fontId="0" fillId="0" borderId="0" xfId="0">
      <alignment vertical="center"/>
    </xf>
    <xf numFmtId="0" fontId="50" fillId="0" borderId="0" xfId="4" applyNumberFormat="1" applyFont="1" applyFill="1" applyBorder="1" applyAlignment="1" applyProtection="1">
      <alignment vertical="center"/>
      <protection locked="0"/>
    </xf>
    <xf numFmtId="0" fontId="20" fillId="0" borderId="51" xfId="4" applyFont="1" applyFill="1" applyBorder="1" applyAlignment="1" applyProtection="1">
      <alignment vertical="center"/>
    </xf>
    <xf numFmtId="0" fontId="0" fillId="10" borderId="1" xfId="0" applyFill="1" applyBorder="1" applyAlignment="1">
      <alignment wrapText="1"/>
    </xf>
    <xf numFmtId="0" fontId="0" fillId="0" borderId="1" xfId="0" applyBorder="1" applyAlignment="1">
      <alignment horizontal="center" wrapText="1"/>
    </xf>
    <xf numFmtId="0" fontId="99" fillId="0" borderId="0" xfId="162" applyAlignment="1"/>
    <xf numFmtId="196" fontId="0" fillId="0" borderId="1" xfId="0" applyNumberFormat="1" applyBorder="1" applyAlignment="1">
      <alignment horizontal="right" wrapText="1"/>
    </xf>
    <xf numFmtId="0" fontId="18" fillId="0" borderId="0" xfId="162" applyFont="1">
      <alignment vertical="center"/>
    </xf>
    <xf numFmtId="0" fontId="18" fillId="0" borderId="0" xfId="0" applyFont="1" applyAlignment="1">
      <alignment vertical="center" shrinkToFit="1"/>
    </xf>
    <xf numFmtId="0" fontId="24" fillId="0" borderId="0" xfId="0" applyFont="1">
      <alignment vertical="center"/>
    </xf>
    <xf numFmtId="0" fontId="20" fillId="0" borderId="0" xfId="4" applyFont="1" applyFill="1" applyAlignment="1" applyProtection="1">
      <alignment horizontal="center" vertical="center"/>
    </xf>
    <xf numFmtId="0" fontId="20" fillId="0" borderId="0" xfId="4" applyFont="1" applyFill="1" applyAlignment="1" applyProtection="1">
      <alignment horizontal="left" vertical="center"/>
    </xf>
    <xf numFmtId="0" fontId="18" fillId="9" borderId="0" xfId="162" applyFont="1" applyFill="1">
      <alignment vertical="center"/>
    </xf>
    <xf numFmtId="0" fontId="17" fillId="9" borderId="0" xfId="162" applyFont="1" applyFill="1">
      <alignment vertical="center"/>
    </xf>
    <xf numFmtId="0" fontId="18" fillId="9" borderId="0" xfId="162" applyFont="1" applyFill="1" applyAlignment="1">
      <alignment horizontal="center" vertical="center"/>
    </xf>
    <xf numFmtId="0" fontId="104" fillId="0" borderId="0" xfId="4" applyFont="1" applyFill="1" applyAlignment="1" applyProtection="1">
      <alignment horizontal="left" vertical="center" shrinkToFit="1"/>
      <protection locked="0" hidden="1"/>
    </xf>
    <xf numFmtId="0" fontId="105" fillId="0" borderId="0" xfId="4" applyFont="1" applyFill="1" applyAlignment="1" applyProtection="1">
      <alignment horizontal="left" vertical="center" wrapText="1"/>
    </xf>
    <xf numFmtId="0" fontId="0" fillId="0" borderId="0" xfId="164" applyFont="1" applyAlignment="1">
      <alignment vertical="center"/>
    </xf>
    <xf numFmtId="0" fontId="30" fillId="0" borderId="0" xfId="166" applyFont="1" applyAlignment="1">
      <alignment vertical="center"/>
    </xf>
    <xf numFmtId="0" fontId="99" fillId="9" borderId="0" xfId="164" applyFont="1" applyFill="1" applyAlignment="1">
      <alignment vertical="center"/>
    </xf>
    <xf numFmtId="0" fontId="8" fillId="0" borderId="0" xfId="166" applyAlignment="1">
      <alignment horizontal="left" vertical="center"/>
    </xf>
    <xf numFmtId="0" fontId="8" fillId="0" borderId="0" xfId="166" applyAlignment="1">
      <alignment vertical="center"/>
    </xf>
    <xf numFmtId="0" fontId="115" fillId="0" borderId="0" xfId="164" applyFont="1" applyAlignment="1">
      <alignment vertical="center"/>
    </xf>
    <xf numFmtId="0" fontId="99" fillId="0" borderId="0" xfId="148" applyAlignment="1"/>
    <xf numFmtId="14" fontId="18" fillId="0" borderId="0" xfId="0" applyNumberFormat="1" applyFont="1">
      <alignment vertical="center"/>
    </xf>
    <xf numFmtId="0" fontId="104" fillId="0" borderId="0" xfId="4" applyNumberFormat="1" applyFont="1" applyFill="1" applyAlignment="1" applyProtection="1">
      <alignment horizontal="left" vertical="center" shrinkToFit="1"/>
      <protection locked="0" hidden="1"/>
    </xf>
    <xf numFmtId="0" fontId="99" fillId="0" borderId="0" xfId="148" applyNumberFormat="1" applyAlignment="1"/>
    <xf numFmtId="188" fontId="18" fillId="0" borderId="0" xfId="177" applyFont="1" applyAlignment="1">
      <alignment horizontal="center" vertical="center" wrapText="1"/>
    </xf>
    <xf numFmtId="188" fontId="18" fillId="0" borderId="0" xfId="177" applyFont="1">
      <alignment vertical="center"/>
    </xf>
    <xf numFmtId="188" fontId="17" fillId="0" borderId="0" xfId="177" applyFont="1">
      <alignment vertical="center"/>
    </xf>
    <xf numFmtId="0" fontId="18" fillId="0" borderId="0" xfId="144" applyFont="1">
      <alignment vertical="center"/>
    </xf>
    <xf numFmtId="49" fontId="18" fillId="0" borderId="0" xfId="177" applyNumberFormat="1" applyFont="1" applyAlignment="1">
      <alignment horizontal="center" vertical="center"/>
    </xf>
    <xf numFmtId="0" fontId="20" fillId="0" borderId="0" xfId="4" applyFont="1" applyFill="1" applyAlignment="1" applyProtection="1">
      <alignment horizontal="left" vertical="center" wrapText="1"/>
    </xf>
    <xf numFmtId="0" fontId="18" fillId="0" borderId="0" xfId="162" applyFont="1" applyAlignment="1">
      <alignment horizontal="center" vertical="center" wrapText="1"/>
    </xf>
    <xf numFmtId="0" fontId="17" fillId="0" borderId="0" xfId="162" applyFont="1">
      <alignment vertical="center"/>
    </xf>
    <xf numFmtId="189" fontId="18" fillId="0" borderId="0" xfId="162" applyNumberFormat="1" applyFont="1">
      <alignment vertical="center"/>
    </xf>
    <xf numFmtId="49" fontId="18" fillId="0" borderId="0" xfId="162" applyNumberFormat="1" applyFont="1" applyAlignment="1">
      <alignment horizontal="center" vertical="center"/>
    </xf>
    <xf numFmtId="0" fontId="0" fillId="0" borderId="72" xfId="0" applyBorder="1" applyAlignment="1">
      <alignment wrapText="1"/>
    </xf>
    <xf numFmtId="217" fontId="22" fillId="0" borderId="72" xfId="4" applyNumberFormat="1" applyFont="1" applyFill="1" applyBorder="1" applyAlignment="1" applyProtection="1">
      <alignment horizontal="left" vertical="center"/>
    </xf>
    <xf numFmtId="217" fontId="22" fillId="0" borderId="72" xfId="4" applyNumberFormat="1" applyFont="1" applyFill="1" applyBorder="1" applyAlignment="1" applyProtection="1">
      <alignment vertical="center"/>
    </xf>
    <xf numFmtId="177" fontId="18" fillId="0" borderId="0" xfId="3" applyFont="1" applyAlignment="1">
      <alignment vertical="center"/>
    </xf>
    <xf numFmtId="14" fontId="18" fillId="0" borderId="0" xfId="148" applyNumberFormat="1" applyFont="1" applyAlignment="1">
      <alignment vertical="center"/>
    </xf>
    <xf numFmtId="0" fontId="33" fillId="0" borderId="0" xfId="0" applyFont="1">
      <alignment vertical="center"/>
    </xf>
    <xf numFmtId="0" fontId="18" fillId="0" borderId="0" xfId="49" applyFont="1" applyFill="1" applyBorder="1" applyAlignment="1">
      <alignment vertical="center"/>
    </xf>
    <xf numFmtId="212" fontId="98" fillId="0" borderId="0" xfId="206" applyNumberFormat="1" applyFont="1" applyFill="1" applyAlignment="1" applyProtection="1">
      <alignment horizontal="left" vertical="center" shrinkToFit="1"/>
      <protection hidden="1"/>
    </xf>
    <xf numFmtId="0" fontId="98" fillId="0" borderId="0" xfId="206" applyFont="1" applyFill="1" applyAlignment="1" applyProtection="1">
      <alignment horizontal="left" vertical="center" wrapText="1"/>
      <protection hidden="1"/>
    </xf>
    <xf numFmtId="212" fontId="18" fillId="0" borderId="0" xfId="0" applyNumberFormat="1" applyFont="1">
      <alignment vertical="center"/>
    </xf>
    <xf numFmtId="212" fontId="18" fillId="0" borderId="0" xfId="208" applyNumberFormat="1" applyFont="1" applyFill="1" applyAlignment="1">
      <alignment vertical="center"/>
    </xf>
    <xf numFmtId="177" fontId="18" fillId="0" borderId="0" xfId="3" applyFont="1" applyFill="1">
      <alignment vertical="center"/>
    </xf>
    <xf numFmtId="177" fontId="18" fillId="0" borderId="0" xfId="3" applyFont="1" applyFill="1" applyAlignment="1">
      <alignment horizontal="right" vertical="center"/>
    </xf>
    <xf numFmtId="212" fontId="131" fillId="0" borderId="0" xfId="4" applyNumberFormat="1" applyFont="1" applyFill="1" applyAlignment="1" applyProtection="1">
      <alignment horizontal="left" vertical="center" shrinkToFit="1"/>
      <protection hidden="1"/>
    </xf>
    <xf numFmtId="0" fontId="131" fillId="0" borderId="0" xfId="4" applyFont="1" applyFill="1" applyAlignment="1" applyProtection="1">
      <alignment horizontal="left" vertical="center" shrinkToFit="1"/>
      <protection hidden="1"/>
    </xf>
    <xf numFmtId="177" fontId="18" fillId="0" borderId="0" xfId="0" applyNumberFormat="1" applyFont="1">
      <alignment vertical="center"/>
    </xf>
    <xf numFmtId="0" fontId="18" fillId="0" borderId="0" xfId="0" applyFont="1" applyProtection="1">
      <alignment vertical="center"/>
      <protection hidden="1"/>
    </xf>
    <xf numFmtId="212" fontId="18" fillId="0" borderId="0" xfId="0" applyNumberFormat="1" applyFont="1" applyProtection="1">
      <alignment vertical="center"/>
      <protection hidden="1"/>
    </xf>
    <xf numFmtId="0" fontId="114" fillId="0" borderId="0" xfId="0" applyFont="1" applyProtection="1">
      <alignment vertical="center"/>
      <protection hidden="1"/>
    </xf>
    <xf numFmtId="189" fontId="18" fillId="0" borderId="0" xfId="208" applyNumberFormat="1" applyFont="1" applyFill="1" applyAlignment="1" applyProtection="1">
      <alignment horizontal="right" vertical="center"/>
      <protection hidden="1"/>
    </xf>
    <xf numFmtId="177" fontId="18" fillId="0" borderId="0" xfId="0" applyNumberFormat="1" applyFont="1" applyProtection="1">
      <alignment vertical="center"/>
      <protection hidden="1"/>
    </xf>
    <xf numFmtId="177" fontId="114" fillId="0" borderId="0" xfId="0" applyNumberFormat="1" applyFont="1" applyProtection="1">
      <alignment vertical="center"/>
      <protection hidden="1"/>
    </xf>
    <xf numFmtId="177" fontId="18" fillId="0" borderId="0" xfId="208" applyFont="1" applyFill="1" applyAlignment="1" applyProtection="1">
      <alignment horizontal="right" vertical="center"/>
      <protection hidden="1"/>
    </xf>
    <xf numFmtId="177" fontId="18" fillId="0" borderId="0" xfId="208" applyFont="1" applyFill="1" applyAlignment="1" applyProtection="1">
      <alignment vertical="center"/>
      <protection hidden="1"/>
    </xf>
    <xf numFmtId="212" fontId="134" fillId="0" borderId="0" xfId="4" applyNumberFormat="1" applyFont="1" applyFill="1" applyAlignment="1" applyProtection="1">
      <alignment horizontal="left" vertical="center" shrinkToFit="1"/>
      <protection hidden="1"/>
    </xf>
    <xf numFmtId="0" fontId="134" fillId="0" borderId="0" xfId="4" applyFont="1" applyFill="1" applyAlignment="1" applyProtection="1">
      <alignment horizontal="left" vertical="center" shrinkToFit="1"/>
      <protection hidden="1"/>
    </xf>
    <xf numFmtId="0" fontId="131" fillId="0" borderId="0" xfId="4" applyFont="1" applyFill="1" applyAlignment="1" applyProtection="1">
      <alignment horizontal="left" vertical="center" wrapText="1"/>
      <protection hidden="1"/>
    </xf>
    <xf numFmtId="0" fontId="99" fillId="0" borderId="0" xfId="0" applyFont="1" applyAlignment="1"/>
    <xf numFmtId="212" fontId="131" fillId="0" borderId="0" xfId="4" applyNumberFormat="1" applyFont="1" applyFill="1" applyAlignment="1" applyProtection="1">
      <alignment horizontal="left" vertical="center" wrapText="1"/>
      <protection hidden="1"/>
    </xf>
    <xf numFmtId="177" fontId="18" fillId="0" borderId="0" xfId="3" applyFont="1" applyAlignment="1" applyProtection="1">
      <alignment vertical="center"/>
    </xf>
    <xf numFmtId="9" fontId="18" fillId="0" borderId="0" xfId="5" applyFont="1" applyFill="1" applyBorder="1" applyAlignment="1">
      <alignment horizontal="center" vertical="center"/>
    </xf>
    <xf numFmtId="0" fontId="0" fillId="0" borderId="0" xfId="5" applyNumberFormat="1" applyFont="1" applyAlignment="1">
      <alignment vertical="center"/>
    </xf>
    <xf numFmtId="177" fontId="18" fillId="0" borderId="72" xfId="3" applyFont="1" applyFill="1" applyBorder="1" applyAlignment="1">
      <alignment vertical="center"/>
    </xf>
    <xf numFmtId="177" fontId="18" fillId="0" borderId="72" xfId="3" applyFont="1" applyFill="1" applyBorder="1" applyAlignment="1">
      <alignment horizontal="left" vertical="center"/>
    </xf>
    <xf numFmtId="0" fontId="113" fillId="0" borderId="0" xfId="209"/>
    <xf numFmtId="223" fontId="18" fillId="0" borderId="1" xfId="49" applyNumberFormat="1" applyFont="1" applyFill="1" applyBorder="1" applyAlignment="1">
      <alignment horizontal="center" vertical="center" wrapText="1"/>
    </xf>
    <xf numFmtId="223" fontId="27" fillId="0" borderId="1" xfId="49" applyNumberFormat="1" applyFont="1" applyFill="1" applyBorder="1" applyAlignment="1">
      <alignment horizontal="center" vertical="center" wrapText="1"/>
    </xf>
    <xf numFmtId="223" fontId="18" fillId="0" borderId="1" xfId="167" applyNumberFormat="1" applyFont="1" applyFill="1" applyBorder="1" applyAlignment="1">
      <alignment horizontal="right" vertical="center"/>
    </xf>
    <xf numFmtId="215" fontId="19" fillId="0" borderId="0" xfId="4" applyNumberFormat="1" applyFill="1" applyAlignment="1" applyProtection="1">
      <alignment horizontal="left" vertical="center" shrinkToFit="1"/>
      <protection locked="0" hidden="1"/>
    </xf>
    <xf numFmtId="0" fontId="98" fillId="0" borderId="0" xfId="4" applyFont="1" applyFill="1" applyAlignment="1" applyProtection="1">
      <alignment horizontal="left" vertical="center" wrapText="1"/>
    </xf>
    <xf numFmtId="0" fontId="18" fillId="0" borderId="0" xfId="210" applyFont="1" applyAlignment="1">
      <alignment horizontal="center" vertical="center" wrapText="1"/>
    </xf>
    <xf numFmtId="0" fontId="18" fillId="0" borderId="0" xfId="210" applyFont="1" applyAlignment="1">
      <alignment vertical="center"/>
    </xf>
    <xf numFmtId="0" fontId="17" fillId="0" borderId="0" xfId="210" applyFont="1" applyAlignment="1">
      <alignment vertical="center"/>
    </xf>
    <xf numFmtId="0" fontId="18" fillId="0" borderId="0" xfId="210" applyFont="1" applyAlignment="1">
      <alignment horizontal="center" vertical="center"/>
    </xf>
    <xf numFmtId="177" fontId="18" fillId="0" borderId="72" xfId="212" applyFont="1" applyFill="1" applyBorder="1" applyAlignment="1">
      <alignment horizontal="center" vertical="center"/>
    </xf>
    <xf numFmtId="224" fontId="18" fillId="0" borderId="0" xfId="210" applyNumberFormat="1" applyFont="1" applyAlignment="1">
      <alignment vertical="center"/>
    </xf>
    <xf numFmtId="177" fontId="18" fillId="0" borderId="0" xfId="210" applyNumberFormat="1" applyFont="1" applyAlignment="1">
      <alignment vertical="center"/>
    </xf>
    <xf numFmtId="177" fontId="18" fillId="0" borderId="0" xfId="0" applyNumberFormat="1" applyFont="1" applyAlignment="1">
      <alignment horizontal="center" vertical="center"/>
    </xf>
    <xf numFmtId="177" fontId="18" fillId="0" borderId="0" xfId="0" applyNumberFormat="1" applyFont="1" applyAlignment="1" applyProtection="1">
      <alignment horizontal="center" vertical="center"/>
      <protection locked="0"/>
    </xf>
    <xf numFmtId="223" fontId="18" fillId="0" borderId="72" xfId="3" applyNumberFormat="1" applyFont="1" applyFill="1" applyBorder="1" applyAlignment="1" applyProtection="1">
      <protection locked="0"/>
    </xf>
    <xf numFmtId="177" fontId="18" fillId="0" borderId="0" xfId="0" applyNumberFormat="1" applyFont="1" applyProtection="1">
      <alignment vertical="center"/>
      <protection locked="0"/>
    </xf>
    <xf numFmtId="177" fontId="18" fillId="0" borderId="0" xfId="210" applyNumberFormat="1" applyFont="1" applyAlignment="1">
      <alignment horizontal="center" vertical="center"/>
    </xf>
    <xf numFmtId="0" fontId="99" fillId="0" borderId="0" xfId="216" applyNumberFormat="1" applyAlignment="1">
      <alignment horizontal="center" vertical="center"/>
    </xf>
    <xf numFmtId="0" fontId="99" fillId="0" borderId="0" xfId="216" applyNumberFormat="1" applyAlignment="1"/>
    <xf numFmtId="225" fontId="99" fillId="0" borderId="0" xfId="216" applyAlignment="1"/>
    <xf numFmtId="0" fontId="99" fillId="0" borderId="0" xfId="216" applyNumberFormat="1">
      <alignment vertical="center"/>
    </xf>
    <xf numFmtId="223" fontId="20" fillId="0" borderId="0" xfId="217" applyNumberFormat="1" applyFont="1" applyFill="1" applyAlignment="1" applyProtection="1">
      <alignment horizontal="left" vertical="center" wrapText="1"/>
      <protection locked="0"/>
    </xf>
    <xf numFmtId="0" fontId="20" fillId="0" borderId="0" xfId="217" applyNumberFormat="1" applyFont="1" applyFill="1" applyAlignment="1" applyProtection="1">
      <alignment horizontal="center" vertical="center" wrapText="1"/>
      <protection locked="0"/>
    </xf>
    <xf numFmtId="177" fontId="18" fillId="0" borderId="0" xfId="216" applyNumberFormat="1" applyFont="1" applyProtection="1">
      <alignment vertical="center"/>
      <protection locked="0"/>
    </xf>
    <xf numFmtId="177" fontId="17" fillId="0" borderId="0" xfId="216" applyNumberFormat="1" applyFont="1" applyProtection="1">
      <alignment vertical="center"/>
      <protection locked="0"/>
    </xf>
    <xf numFmtId="0" fontId="18" fillId="0" borderId="0" xfId="216" applyNumberFormat="1" applyFont="1" applyProtection="1">
      <alignment vertical="center"/>
      <protection locked="0"/>
    </xf>
    <xf numFmtId="0" fontId="18" fillId="0" borderId="0" xfId="216" applyNumberFormat="1" applyFont="1" applyAlignment="1" applyProtection="1">
      <alignment horizontal="center" vertical="center"/>
      <protection locked="0"/>
    </xf>
    <xf numFmtId="14" fontId="18" fillId="0" borderId="0" xfId="216" applyNumberFormat="1" applyFont="1" applyProtection="1">
      <alignment vertical="center"/>
      <protection locked="0"/>
    </xf>
    <xf numFmtId="177" fontId="18" fillId="0" borderId="0" xfId="216" applyNumberFormat="1" applyFont="1" applyAlignment="1" applyProtection="1">
      <alignment horizontal="center" vertical="center"/>
      <protection locked="0"/>
    </xf>
    <xf numFmtId="223" fontId="18" fillId="0" borderId="72" xfId="3" applyNumberFormat="1" applyFont="1" applyFill="1" applyBorder="1" applyAlignment="1">
      <alignment horizontal="right" vertical="center"/>
    </xf>
    <xf numFmtId="223" fontId="22" fillId="0" borderId="0" xfId="3" applyNumberFormat="1" applyFont="1" applyFill="1" applyProtection="1">
      <alignment vertical="center"/>
      <protection locked="0"/>
    </xf>
    <xf numFmtId="10" fontId="18" fillId="0" borderId="0" xfId="5" applyNumberFormat="1" applyFont="1" applyFill="1" applyProtection="1">
      <alignment vertical="center"/>
      <protection locked="0"/>
    </xf>
    <xf numFmtId="177" fontId="18" fillId="0" borderId="0" xfId="216" applyNumberFormat="1" applyFont="1">
      <alignment vertical="center"/>
    </xf>
    <xf numFmtId="0" fontId="18" fillId="0" borderId="0" xfId="216" applyNumberFormat="1" applyFont="1" applyAlignment="1">
      <alignment horizontal="center" vertical="center"/>
    </xf>
    <xf numFmtId="0" fontId="18" fillId="0" borderId="0" xfId="216" applyNumberFormat="1" applyFont="1">
      <alignment vertical="center"/>
    </xf>
    <xf numFmtId="177" fontId="17" fillId="0" borderId="0" xfId="216" applyNumberFormat="1" applyFont="1">
      <alignment vertical="center"/>
    </xf>
    <xf numFmtId="14" fontId="18" fillId="0" borderId="0" xfId="216" applyNumberFormat="1" applyFont="1">
      <alignment vertical="center"/>
    </xf>
    <xf numFmtId="189" fontId="18" fillId="0" borderId="0" xfId="216" applyNumberFormat="1" applyFont="1">
      <alignment vertical="center"/>
    </xf>
    <xf numFmtId="223" fontId="18" fillId="0" borderId="0" xfId="3" applyNumberFormat="1" applyFont="1" applyFill="1" applyAlignment="1">
      <alignment vertical="center"/>
    </xf>
    <xf numFmtId="177" fontId="18" fillId="0" borderId="0" xfId="216" applyNumberFormat="1" applyFont="1" applyAlignment="1">
      <alignment horizontal="center" vertical="center"/>
    </xf>
    <xf numFmtId="177" fontId="18" fillId="0" borderId="0" xfId="216" applyNumberFormat="1" applyFont="1" applyAlignment="1">
      <alignment vertical="center" shrinkToFit="1"/>
    </xf>
    <xf numFmtId="225" fontId="18" fillId="0" borderId="0" xfId="216" applyFont="1">
      <alignment vertical="center"/>
    </xf>
    <xf numFmtId="177" fontId="18" fillId="0" borderId="0" xfId="162" applyNumberFormat="1" applyFont="1">
      <alignment vertical="center"/>
    </xf>
    <xf numFmtId="177" fontId="17" fillId="0" borderId="0" xfId="162" applyNumberFormat="1" applyFont="1">
      <alignment vertical="center"/>
    </xf>
    <xf numFmtId="14" fontId="18" fillId="0" borderId="0" xfId="162" applyNumberFormat="1" applyFont="1">
      <alignment vertical="center"/>
    </xf>
    <xf numFmtId="0" fontId="18" fillId="0" borderId="0" xfId="162" applyFont="1" applyAlignment="1">
      <alignment horizontal="center" vertical="center"/>
    </xf>
    <xf numFmtId="177" fontId="18" fillId="0" borderId="0" xfId="162" applyNumberFormat="1" applyFont="1" applyAlignment="1">
      <alignment horizontal="center" vertical="center" wrapText="1"/>
    </xf>
    <xf numFmtId="177" fontId="18" fillId="0" borderId="0" xfId="162" applyNumberFormat="1" applyFont="1" applyAlignment="1">
      <alignment horizontal="center" vertical="center"/>
    </xf>
    <xf numFmtId="177" fontId="18" fillId="0" borderId="72" xfId="3" applyFont="1" applyFill="1" applyBorder="1" applyAlignment="1" applyProtection="1">
      <alignment horizontal="center" vertical="center" shrinkToFit="1"/>
      <protection hidden="1"/>
    </xf>
    <xf numFmtId="177" fontId="18" fillId="0" borderId="72" xfId="3" applyFont="1" applyFill="1" applyBorder="1" applyAlignment="1" applyProtection="1">
      <alignment horizontal="right" vertical="center" shrinkToFit="1"/>
      <protection hidden="1"/>
    </xf>
    <xf numFmtId="177" fontId="18" fillId="0" borderId="72" xfId="3" applyFont="1" applyFill="1" applyBorder="1" applyAlignment="1" applyProtection="1">
      <alignment vertical="center" shrinkToFit="1"/>
      <protection hidden="1"/>
    </xf>
    <xf numFmtId="177" fontId="114" fillId="0" borderId="72" xfId="3" applyFont="1" applyFill="1" applyBorder="1" applyAlignment="1" applyProtection="1">
      <alignment horizontal="right" vertical="center" shrinkToFit="1"/>
      <protection hidden="1"/>
    </xf>
    <xf numFmtId="223" fontId="18" fillId="0" borderId="72" xfId="212" applyNumberFormat="1" applyFont="1" applyFill="1" applyBorder="1" applyAlignment="1">
      <alignment horizontal="right" vertical="center"/>
    </xf>
    <xf numFmtId="225" fontId="29" fillId="0" borderId="0" xfId="224" applyFont="1"/>
    <xf numFmtId="230" fontId="29" fillId="0" borderId="0" xfId="224" applyNumberFormat="1" applyFont="1"/>
    <xf numFmtId="219" fontId="29" fillId="0" borderId="0" xfId="224" applyNumberFormat="1" applyFont="1"/>
    <xf numFmtId="225" fontId="142" fillId="0" borderId="0" xfId="224" applyFont="1"/>
    <xf numFmtId="177" fontId="29" fillId="0" borderId="0" xfId="224" applyNumberFormat="1" applyFont="1"/>
    <xf numFmtId="225" fontId="28" fillId="0" borderId="0" xfId="224" applyFont="1" applyAlignment="1">
      <alignment horizontal="center" vertical="center" wrapText="1"/>
    </xf>
    <xf numFmtId="225" fontId="8" fillId="0" borderId="0" xfId="224" applyAlignment="1">
      <alignment vertical="center"/>
    </xf>
    <xf numFmtId="225" fontId="8" fillId="0" borderId="0" xfId="224"/>
    <xf numFmtId="225" fontId="8" fillId="0" borderId="0" xfId="224" applyAlignment="1">
      <alignment horizontal="right" vertical="center"/>
    </xf>
    <xf numFmtId="177" fontId="18" fillId="0" borderId="0" xfId="216" applyNumberFormat="1" applyFont="1" applyAlignment="1">
      <alignment horizontal="center" vertical="center" shrinkToFit="1"/>
    </xf>
    <xf numFmtId="177" fontId="18" fillId="0" borderId="0" xfId="226" applyNumberFormat="1" applyFont="1">
      <alignment vertical="center"/>
    </xf>
    <xf numFmtId="177" fontId="18" fillId="0" borderId="0" xfId="226" applyNumberFormat="1" applyFont="1" applyAlignment="1">
      <alignment horizontal="center" vertical="center"/>
    </xf>
    <xf numFmtId="9" fontId="18" fillId="0" borderId="72" xfId="5" applyFont="1" applyFill="1" applyBorder="1" applyAlignment="1">
      <alignment horizontal="center" vertical="center"/>
    </xf>
    <xf numFmtId="225" fontId="29" fillId="0" borderId="0" xfId="224" applyFont="1" applyAlignment="1">
      <alignment vertical="center"/>
    </xf>
    <xf numFmtId="177" fontId="17" fillId="0" borderId="0" xfId="0" applyNumberFormat="1" applyFont="1">
      <alignment vertical="center"/>
    </xf>
    <xf numFmtId="225" fontId="18" fillId="0" borderId="0" xfId="0" applyNumberFormat="1" applyFont="1">
      <alignment vertical="center"/>
    </xf>
    <xf numFmtId="232" fontId="18" fillId="0" borderId="72" xfId="223" applyNumberFormat="1" applyFont="1" applyFill="1" applyBorder="1" applyAlignment="1">
      <alignment vertical="center"/>
    </xf>
    <xf numFmtId="231" fontId="18" fillId="0" borderId="0" xfId="5" applyNumberFormat="1" applyFont="1" applyFill="1" applyBorder="1" applyAlignment="1">
      <alignment horizontal="center" vertical="center"/>
    </xf>
    <xf numFmtId="232" fontId="18" fillId="0" borderId="24" xfId="223" applyNumberFormat="1" applyFont="1" applyFill="1" applyBorder="1" applyAlignment="1">
      <alignment vertical="center"/>
    </xf>
    <xf numFmtId="232" fontId="18" fillId="0" borderId="44" xfId="223" applyNumberFormat="1" applyFont="1" applyFill="1" applyBorder="1" applyAlignment="1">
      <alignment vertical="center"/>
    </xf>
    <xf numFmtId="233" fontId="18" fillId="0" borderId="40" xfId="5" applyNumberFormat="1" applyFont="1" applyFill="1" applyBorder="1" applyAlignment="1">
      <alignment horizontal="center" vertical="center"/>
    </xf>
    <xf numFmtId="233" fontId="18" fillId="0" borderId="50" xfId="5" applyNumberFormat="1" applyFont="1" applyFill="1" applyBorder="1" applyAlignment="1">
      <alignment horizontal="center" vertical="center"/>
    </xf>
    <xf numFmtId="177" fontId="18" fillId="0" borderId="72" xfId="3" applyFont="1" applyFill="1" applyBorder="1" applyAlignment="1">
      <alignment horizontal="right" vertical="center"/>
    </xf>
    <xf numFmtId="0" fontId="29" fillId="0" borderId="0" xfId="224" applyNumberFormat="1" applyFont="1"/>
    <xf numFmtId="189" fontId="9" fillId="0" borderId="1" xfId="3" applyNumberFormat="1" applyFont="1" applyFill="1" applyBorder="1" applyAlignment="1">
      <alignment horizontal="right" vertical="center"/>
    </xf>
    <xf numFmtId="189" fontId="9" fillId="0" borderId="1" xfId="3" applyNumberFormat="1" applyFont="1" applyFill="1" applyBorder="1" applyAlignment="1">
      <alignment horizontal="right" vertical="center" wrapText="1"/>
    </xf>
    <xf numFmtId="223" fontId="18" fillId="0" borderId="72" xfId="3" applyNumberFormat="1" applyFont="1" applyFill="1" applyBorder="1" applyAlignment="1" applyProtection="1">
      <alignment vertical="center"/>
      <protection locked="0"/>
    </xf>
    <xf numFmtId="223" fontId="18" fillId="0" borderId="72" xfId="3" applyNumberFormat="1" applyFont="1" applyFill="1" applyBorder="1" applyAlignment="1">
      <alignment vertical="center"/>
    </xf>
    <xf numFmtId="223" fontId="18" fillId="0" borderId="72" xfId="3" applyNumberFormat="1" applyFont="1" applyFill="1" applyBorder="1" applyAlignment="1"/>
    <xf numFmtId="0" fontId="18" fillId="0" borderId="0" xfId="162" applyFont="1" applyAlignment="1">
      <alignment vertical="center" shrinkToFit="1"/>
    </xf>
    <xf numFmtId="225" fontId="99" fillId="0" borderId="0" xfId="215" applyAlignment="1"/>
    <xf numFmtId="0" fontId="20" fillId="0" borderId="0" xfId="206" applyFont="1" applyFill="1" applyAlignment="1" applyProtection="1">
      <alignment horizontal="left" vertical="center" wrapText="1"/>
    </xf>
    <xf numFmtId="0" fontId="18" fillId="0" borderId="0" xfId="228" applyFont="1" applyAlignment="1">
      <alignment horizontal="center" vertical="center" wrapText="1"/>
    </xf>
    <xf numFmtId="0" fontId="18" fillId="0" borderId="0" xfId="228" applyFont="1" applyAlignment="1">
      <alignment vertical="center"/>
    </xf>
    <xf numFmtId="0" fontId="17" fillId="0" borderId="0" xfId="228" applyFont="1" applyAlignment="1">
      <alignment vertical="center"/>
    </xf>
    <xf numFmtId="0" fontId="18" fillId="0" borderId="0" xfId="228" applyFont="1" applyAlignment="1">
      <alignment vertical="center" wrapText="1"/>
    </xf>
    <xf numFmtId="0" fontId="18" fillId="0" borderId="0" xfId="208" applyNumberFormat="1" applyFont="1" applyAlignment="1">
      <alignment vertical="center"/>
    </xf>
    <xf numFmtId="0" fontId="18" fillId="0" borderId="0" xfId="228" applyFont="1" applyAlignment="1">
      <alignment horizontal="center" vertical="center"/>
    </xf>
    <xf numFmtId="177" fontId="18" fillId="0" borderId="72" xfId="208" applyFont="1" applyFill="1" applyBorder="1" applyAlignment="1">
      <alignment horizontal="center" vertical="center" shrinkToFit="1"/>
    </xf>
    <xf numFmtId="0" fontId="18" fillId="0" borderId="72" xfId="208" applyNumberFormat="1" applyFont="1" applyFill="1" applyBorder="1" applyAlignment="1">
      <alignment horizontal="center" vertical="center" shrinkToFit="1"/>
    </xf>
    <xf numFmtId="177" fontId="18" fillId="0" borderId="72" xfId="3" applyFont="1" applyFill="1" applyBorder="1" applyAlignment="1"/>
    <xf numFmtId="231" fontId="18" fillId="0" borderId="72" xfId="5" applyNumberFormat="1" applyFont="1" applyFill="1" applyBorder="1" applyAlignment="1">
      <alignment horizontal="center" vertical="center"/>
    </xf>
    <xf numFmtId="14" fontId="18" fillId="0" borderId="0" xfId="216" applyNumberFormat="1" applyFont="1" applyAlignment="1" applyProtection="1">
      <alignment horizontal="center" vertical="center"/>
      <protection locked="0"/>
    </xf>
    <xf numFmtId="177" fontId="18" fillId="0" borderId="0" xfId="216" applyNumberFormat="1" applyFont="1" applyAlignment="1" applyProtection="1">
      <alignment vertical="center" shrinkToFit="1"/>
      <protection locked="0"/>
    </xf>
    <xf numFmtId="0" fontId="30" fillId="0" borderId="0" xfId="49" applyFont="1" applyFill="1" applyAlignment="1">
      <alignment vertical="center"/>
    </xf>
    <xf numFmtId="0" fontId="99" fillId="0" borderId="0" xfId="58" applyFont="1">
      <alignment vertical="center"/>
    </xf>
    <xf numFmtId="0" fontId="99" fillId="0" borderId="0" xfId="49" applyFont="1" applyFill="1" applyAlignment="1">
      <alignment vertical="center"/>
    </xf>
    <xf numFmtId="189" fontId="109" fillId="0" borderId="72" xfId="3" applyNumberFormat="1" applyFont="1" applyFill="1" applyBorder="1" applyAlignment="1">
      <alignment horizontal="right" vertical="center"/>
    </xf>
    <xf numFmtId="189" fontId="18" fillId="0" borderId="72" xfId="3" applyNumberFormat="1" applyFont="1" applyFill="1" applyBorder="1" applyAlignment="1">
      <alignment horizontal="right" vertical="center" wrapText="1"/>
    </xf>
    <xf numFmtId="10" fontId="18" fillId="0" borderId="72" xfId="5" applyNumberFormat="1" applyFont="1" applyFill="1" applyBorder="1" applyAlignment="1">
      <alignment horizontal="right" vertical="center" wrapText="1"/>
    </xf>
    <xf numFmtId="10" fontId="18" fillId="0" borderId="72" xfId="5" applyNumberFormat="1" applyFont="1" applyFill="1" applyBorder="1" applyAlignment="1">
      <alignment horizontal="right" vertical="center" shrinkToFit="1"/>
    </xf>
    <xf numFmtId="10" fontId="109" fillId="0" borderId="72" xfId="5" applyNumberFormat="1" applyFont="1" applyFill="1" applyBorder="1" applyAlignment="1">
      <alignment horizontal="right" vertical="center"/>
    </xf>
    <xf numFmtId="189" fontId="18" fillId="0" borderId="72" xfId="3" applyNumberFormat="1" applyFont="1" applyFill="1" applyBorder="1" applyAlignment="1">
      <alignment horizontal="right" vertical="center"/>
    </xf>
    <xf numFmtId="0" fontId="109" fillId="0" borderId="72" xfId="5" applyNumberFormat="1" applyFont="1" applyFill="1" applyBorder="1" applyAlignment="1">
      <alignment horizontal="right" vertical="center"/>
    </xf>
    <xf numFmtId="221" fontId="109" fillId="0" borderId="72" xfId="3" applyNumberFormat="1" applyFont="1" applyFill="1" applyBorder="1" applyAlignment="1">
      <alignment horizontal="right" vertical="center"/>
    </xf>
    <xf numFmtId="177" fontId="18" fillId="0" borderId="1" xfId="3" applyFont="1" applyFill="1" applyBorder="1" applyAlignment="1">
      <alignment horizontal="right" vertical="center"/>
    </xf>
    <xf numFmtId="223" fontId="18" fillId="0" borderId="1" xfId="3" applyNumberFormat="1" applyFont="1" applyFill="1" applyBorder="1" applyAlignment="1">
      <alignment horizontal="right" vertical="center"/>
    </xf>
    <xf numFmtId="189" fontId="9" fillId="0" borderId="72" xfId="3" applyNumberFormat="1" applyFont="1" applyFill="1" applyBorder="1" applyAlignment="1">
      <alignment horizontal="right" vertical="center"/>
    </xf>
    <xf numFmtId="0" fontId="19" fillId="0" borderId="0" xfId="4" applyFill="1" applyAlignment="1" applyProtection="1">
      <alignment vertical="center"/>
    </xf>
    <xf numFmtId="0" fontId="0" fillId="0" borderId="0" xfId="0" applyAlignment="1">
      <alignment horizontal="center"/>
    </xf>
    <xf numFmtId="9" fontId="0" fillId="0" borderId="0" xfId="5" applyFont="1" applyAlignment="1">
      <alignment horizontal="center"/>
    </xf>
    <xf numFmtId="0" fontId="18" fillId="0" borderId="0" xfId="0" applyFont="1" applyAlignment="1">
      <alignment horizontal="left"/>
    </xf>
    <xf numFmtId="0" fontId="131" fillId="0" borderId="0" xfId="4" applyFont="1" applyFill="1" applyAlignment="1" applyProtection="1">
      <alignment horizontal="left" vertical="center" wrapText="1" shrinkToFit="1"/>
      <protection hidden="1"/>
    </xf>
    <xf numFmtId="0" fontId="18" fillId="0" borderId="0" xfId="0" applyFont="1" applyAlignment="1" applyProtection="1">
      <alignment vertical="center" wrapText="1"/>
      <protection hidden="1"/>
    </xf>
    <xf numFmtId="0" fontId="131" fillId="0" borderId="0" xfId="4" applyFont="1" applyFill="1" applyAlignment="1" applyProtection="1">
      <alignment horizontal="center" vertical="center" wrapText="1" shrinkToFit="1"/>
      <protection hidden="1"/>
    </xf>
    <xf numFmtId="0" fontId="18" fillId="0" borderId="0" xfId="0" applyFont="1" applyAlignment="1" applyProtection="1">
      <alignment horizontal="center" vertical="center" wrapText="1"/>
      <protection hidden="1"/>
    </xf>
    <xf numFmtId="14" fontId="18" fillId="0" borderId="72" xfId="208" applyNumberFormat="1" applyFont="1" applyFill="1" applyBorder="1" applyAlignment="1" applyProtection="1">
      <alignment horizontal="center" vertical="center" shrinkToFit="1"/>
      <protection hidden="1"/>
    </xf>
    <xf numFmtId="189" fontId="9" fillId="0" borderId="72" xfId="3" applyNumberFormat="1" applyFont="1" applyFill="1" applyBorder="1" applyAlignment="1">
      <alignment horizontal="right" vertical="center" wrapText="1"/>
    </xf>
    <xf numFmtId="0" fontId="99" fillId="0" borderId="0" xfId="162" applyAlignment="1">
      <alignment horizontal="center" vertical="center"/>
    </xf>
    <xf numFmtId="49" fontId="113" fillId="0" borderId="0" xfId="209" applyNumberFormat="1"/>
    <xf numFmtId="10" fontId="18" fillId="0" borderId="72" xfId="5" applyNumberFormat="1" applyFont="1" applyFill="1" applyBorder="1" applyAlignment="1">
      <alignment horizontal="center" vertical="center"/>
    </xf>
    <xf numFmtId="177" fontId="18" fillId="0" borderId="0" xfId="3" applyFont="1" applyFill="1" applyAlignment="1">
      <alignment horizontal="center" vertical="center"/>
    </xf>
    <xf numFmtId="0" fontId="18" fillId="0" borderId="0" xfId="216" applyNumberFormat="1" applyFont="1" applyAlignment="1">
      <alignment horizontal="left" vertical="center"/>
    </xf>
    <xf numFmtId="223" fontId="18" fillId="0" borderId="0" xfId="216" applyNumberFormat="1" applyFont="1">
      <alignment vertical="center"/>
    </xf>
    <xf numFmtId="177" fontId="22" fillId="0" borderId="72" xfId="3" applyFont="1" applyFill="1" applyBorder="1" applyAlignment="1">
      <alignment horizontal="center" vertical="center"/>
    </xf>
    <xf numFmtId="177" fontId="18" fillId="0" borderId="72" xfId="3" applyFont="1" applyFill="1" applyBorder="1" applyAlignment="1">
      <alignment horizontal="center" vertical="center"/>
    </xf>
    <xf numFmtId="0" fontId="20" fillId="0" borderId="0" xfId="4" applyFont="1" applyFill="1" applyAlignment="1" applyProtection="1">
      <alignment horizontal="left" vertical="center"/>
      <protection locked="0"/>
    </xf>
    <xf numFmtId="0" fontId="46" fillId="0" borderId="0" xfId="142" applyFont="1" applyAlignment="1" applyProtection="1">
      <alignment horizontal="center" vertical="center"/>
      <protection locked="0"/>
    </xf>
    <xf numFmtId="0" fontId="36" fillId="0" borderId="0" xfId="142" applyFont="1" applyAlignment="1" applyProtection="1">
      <alignment horizontal="left" vertical="center"/>
      <protection locked="0"/>
    </xf>
    <xf numFmtId="0" fontId="18" fillId="0" borderId="0" xfId="142" applyFont="1" applyAlignment="1" applyProtection="1">
      <alignment horizontal="center" vertical="center"/>
      <protection locked="0"/>
    </xf>
    <xf numFmtId="0" fontId="22" fillId="0" borderId="0" xfId="142" applyFont="1" applyAlignment="1" applyProtection="1">
      <alignment horizontal="right" vertical="center"/>
      <protection locked="0"/>
    </xf>
    <xf numFmtId="0" fontId="28" fillId="0" borderId="15" xfId="142" applyFont="1" applyBorder="1" applyAlignment="1" applyProtection="1">
      <alignment horizontal="center" vertical="center"/>
      <protection locked="0"/>
    </xf>
    <xf numFmtId="0" fontId="28" fillId="0" borderId="1" xfId="142" applyFont="1" applyBorder="1" applyAlignment="1" applyProtection="1">
      <alignment horizontal="center" vertical="center"/>
      <protection locked="0"/>
    </xf>
    <xf numFmtId="0" fontId="28" fillId="0" borderId="24" xfId="142" applyFont="1" applyBorder="1" applyAlignment="1" applyProtection="1">
      <alignment horizontal="center" vertical="center"/>
      <protection locked="0"/>
    </xf>
    <xf numFmtId="0" fontId="28" fillId="0" borderId="1" xfId="96" applyFont="1" applyBorder="1" applyAlignment="1" applyProtection="1">
      <alignment horizontal="center" vertical="center"/>
      <protection locked="0"/>
    </xf>
    <xf numFmtId="0" fontId="18" fillId="0" borderId="1" xfId="96" applyFont="1" applyBorder="1" applyProtection="1">
      <alignment vertical="center"/>
      <protection locked="0"/>
    </xf>
    <xf numFmtId="0" fontId="22" fillId="0" borderId="1" xfId="96" applyFont="1" applyBorder="1" applyAlignment="1" applyProtection="1">
      <alignment horizontal="center" vertical="center"/>
      <protection locked="0"/>
    </xf>
    <xf numFmtId="0" fontId="18" fillId="0" borderId="44" xfId="96" applyFont="1" applyBorder="1" applyAlignment="1" applyProtection="1">
      <alignment horizontal="center" vertical="center"/>
      <protection locked="0"/>
    </xf>
    <xf numFmtId="0" fontId="28" fillId="0" borderId="24" xfId="96" applyFont="1" applyBorder="1" applyAlignment="1" applyProtection="1">
      <alignment horizontal="center" vertical="center"/>
      <protection locked="0"/>
    </xf>
    <xf numFmtId="0" fontId="18" fillId="0" borderId="1" xfId="96" applyFont="1" applyBorder="1" applyAlignment="1" applyProtection="1">
      <alignment horizontal="center" vertical="center"/>
      <protection locked="0"/>
    </xf>
    <xf numFmtId="0" fontId="23" fillId="0" borderId="1" xfId="96" applyFont="1" applyBorder="1" applyAlignment="1" applyProtection="1">
      <alignment horizontal="center" vertical="center"/>
      <protection locked="0"/>
    </xf>
    <xf numFmtId="0" fontId="18" fillId="0" borderId="44" xfId="142" applyFont="1" applyBorder="1" applyAlignment="1" applyProtection="1">
      <alignment horizontal="center" vertical="center"/>
      <protection locked="0"/>
    </xf>
    <xf numFmtId="0" fontId="22" fillId="0" borderId="1" xfId="96" applyFont="1" applyBorder="1" applyProtection="1">
      <alignment vertical="center"/>
      <protection locked="0"/>
    </xf>
    <xf numFmtId="0" fontId="28" fillId="0" borderId="1" xfId="96" applyFont="1" applyBorder="1" applyProtection="1">
      <alignment vertical="center"/>
      <protection locked="0"/>
    </xf>
    <xf numFmtId="0" fontId="18" fillId="0" borderId="44" xfId="96" applyFont="1" applyBorder="1" applyProtection="1">
      <alignment vertical="center"/>
      <protection locked="0"/>
    </xf>
    <xf numFmtId="0" fontId="28" fillId="0" borderId="25" xfId="96" applyFont="1" applyBorder="1" applyAlignment="1" applyProtection="1">
      <alignment horizontal="center" vertical="center"/>
      <protection locked="0"/>
    </xf>
    <xf numFmtId="0" fontId="18" fillId="0" borderId="4" xfId="96" applyFont="1" applyBorder="1" applyProtection="1">
      <alignment vertical="center"/>
      <protection locked="0"/>
    </xf>
    <xf numFmtId="0" fontId="28" fillId="0" borderId="4" xfId="142" applyFont="1" applyBorder="1" applyAlignment="1" applyProtection="1">
      <alignment horizontal="center" vertical="center"/>
      <protection locked="0"/>
    </xf>
    <xf numFmtId="49" fontId="18" fillId="0" borderId="4" xfId="96" applyNumberFormat="1" applyFont="1" applyBorder="1" applyProtection="1">
      <alignment vertical="center"/>
      <protection locked="0"/>
    </xf>
    <xf numFmtId="0" fontId="28" fillId="0" borderId="4" xfId="96" applyFont="1" applyBorder="1" applyProtection="1">
      <alignment vertical="center"/>
      <protection locked="0"/>
    </xf>
    <xf numFmtId="0" fontId="28" fillId="0" borderId="4" xfId="96" applyFont="1" applyBorder="1" applyAlignment="1" applyProtection="1">
      <alignment horizontal="center" vertical="center"/>
      <protection locked="0"/>
    </xf>
    <xf numFmtId="0" fontId="28" fillId="0" borderId="44" xfId="142" applyFont="1" applyBorder="1" applyAlignment="1" applyProtection="1">
      <alignment horizontal="center" vertical="center"/>
      <protection locked="0"/>
    </xf>
    <xf numFmtId="0" fontId="18" fillId="0" borderId="24" xfId="96" applyFont="1" applyBorder="1" applyAlignment="1" applyProtection="1">
      <alignment horizontal="center" vertical="center"/>
      <protection locked="0"/>
    </xf>
    <xf numFmtId="4" fontId="18" fillId="0" borderId="1" xfId="141" applyNumberFormat="1" applyFont="1" applyBorder="1" applyAlignment="1" applyProtection="1">
      <alignment horizontal="right"/>
      <protection locked="0"/>
    </xf>
    <xf numFmtId="9" fontId="18" fillId="0" borderId="1" xfId="5" applyFont="1" applyFill="1" applyBorder="1" applyAlignment="1" applyProtection="1">
      <alignment horizontal="right"/>
      <protection locked="0"/>
    </xf>
    <xf numFmtId="9" fontId="18" fillId="0" borderId="44" xfId="5" applyFont="1" applyFill="1" applyBorder="1" applyAlignment="1" applyProtection="1">
      <alignment horizontal="right"/>
      <protection locked="0"/>
    </xf>
    <xf numFmtId="0" fontId="18" fillId="0" borderId="3" xfId="96" applyFont="1" applyBorder="1" applyProtection="1">
      <alignment vertical="center"/>
      <protection locked="0"/>
    </xf>
    <xf numFmtId="0" fontId="22" fillId="0" borderId="25" xfId="96" applyFont="1" applyBorder="1" applyAlignment="1" applyProtection="1">
      <alignment horizontal="center" vertical="center"/>
      <protection locked="0"/>
    </xf>
    <xf numFmtId="4" fontId="18" fillId="0" borderId="8" xfId="96" applyNumberFormat="1" applyFont="1" applyBorder="1" applyProtection="1">
      <alignment vertical="center"/>
      <protection locked="0"/>
    </xf>
    <xf numFmtId="4" fontId="18" fillId="0" borderId="4" xfId="96" applyNumberFormat="1" applyFont="1" applyBorder="1" applyProtection="1">
      <alignment vertical="center"/>
      <protection locked="0"/>
    </xf>
    <xf numFmtId="0" fontId="18" fillId="0" borderId="48" xfId="96" applyFont="1" applyBorder="1" applyProtection="1">
      <alignment vertical="center"/>
      <protection locked="0"/>
    </xf>
    <xf numFmtId="0" fontId="28" fillId="0" borderId="15" xfId="96" applyFont="1" applyBorder="1" applyAlignment="1" applyProtection="1">
      <alignment horizontal="center" vertical="center"/>
      <protection locked="0"/>
    </xf>
    <xf numFmtId="0" fontId="28" fillId="0" borderId="16" xfId="96" applyFont="1" applyBorder="1" applyAlignment="1" applyProtection="1">
      <alignment horizontal="center" vertical="center"/>
      <protection locked="0"/>
    </xf>
    <xf numFmtId="10" fontId="18" fillId="0" borderId="1" xfId="5" applyNumberFormat="1" applyFont="1" applyFill="1" applyBorder="1" applyAlignment="1" applyProtection="1">
      <alignment horizontal="center"/>
      <protection locked="0"/>
    </xf>
    <xf numFmtId="0" fontId="22" fillId="0" borderId="44" xfId="96" applyFont="1" applyBorder="1" applyAlignment="1" applyProtection="1">
      <alignment horizontal="center" vertical="center"/>
      <protection locked="0"/>
    </xf>
    <xf numFmtId="0" fontId="18" fillId="0" borderId="25" xfId="96" applyFont="1" applyBorder="1" applyAlignment="1" applyProtection="1">
      <alignment horizontal="center" vertical="center"/>
      <protection locked="0"/>
    </xf>
    <xf numFmtId="0" fontId="18" fillId="0" borderId="7" xfId="96" applyFont="1" applyBorder="1" applyProtection="1">
      <alignment vertical="center"/>
      <protection locked="0"/>
    </xf>
    <xf numFmtId="0" fontId="49" fillId="0" borderId="36" xfId="96" applyFont="1" applyBorder="1" applyAlignment="1" applyProtection="1">
      <alignment horizontal="left" vertical="center"/>
      <protection locked="0"/>
    </xf>
    <xf numFmtId="0" fontId="23" fillId="0" borderId="36" xfId="96" applyFont="1" applyBorder="1" applyAlignment="1" applyProtection="1">
      <alignment horizontal="center" vertical="center"/>
      <protection locked="0"/>
    </xf>
    <xf numFmtId="0" fontId="18" fillId="0" borderId="36" xfId="96" applyFont="1" applyBorder="1" applyAlignment="1" applyProtection="1">
      <alignment horizontal="center" vertical="center"/>
      <protection locked="0"/>
    </xf>
    <xf numFmtId="0" fontId="28" fillId="0" borderId="5" xfId="96" applyFont="1" applyBorder="1" applyAlignment="1" applyProtection="1">
      <alignment horizontal="center" vertical="center"/>
      <protection locked="0"/>
    </xf>
    <xf numFmtId="0" fontId="28" fillId="0" borderId="37" xfId="96" applyFont="1" applyBorder="1" applyAlignment="1" applyProtection="1">
      <alignment horizontal="center" vertical="center"/>
      <protection locked="0"/>
    </xf>
    <xf numFmtId="0" fontId="28" fillId="0" borderId="24" xfId="96" applyFont="1" applyBorder="1" applyAlignment="1" applyProtection="1">
      <alignment horizontal="left" vertical="center"/>
      <protection locked="0"/>
    </xf>
    <xf numFmtId="0" fontId="23" fillId="0" borderId="1" xfId="96" applyFont="1" applyBorder="1" applyAlignment="1" applyProtection="1">
      <alignment horizontal="left" vertical="center"/>
      <protection locked="0"/>
    </xf>
    <xf numFmtId="0" fontId="28" fillId="0" borderId="38" xfId="96" applyFont="1" applyBorder="1" applyAlignment="1" applyProtection="1">
      <alignment horizontal="left" vertical="center"/>
      <protection locked="0"/>
    </xf>
    <xf numFmtId="0" fontId="23" fillId="0" borderId="39" xfId="96" applyFont="1" applyBorder="1" applyAlignment="1" applyProtection="1">
      <alignment horizontal="left" vertical="center"/>
      <protection locked="0"/>
    </xf>
    <xf numFmtId="0" fontId="18" fillId="0" borderId="40" xfId="96" applyFont="1" applyBorder="1" applyAlignment="1" applyProtection="1">
      <alignment horizontal="center" vertical="center"/>
      <protection locked="0"/>
    </xf>
    <xf numFmtId="0" fontId="18" fillId="0" borderId="50" xfId="96" applyFont="1" applyBorder="1" applyProtection="1">
      <alignment vertical="center"/>
      <protection locked="0"/>
    </xf>
    <xf numFmtId="0" fontId="23" fillId="0" borderId="0" xfId="96" applyFont="1" applyAlignment="1" applyProtection="1">
      <alignment horizontal="center" vertical="center"/>
      <protection locked="0"/>
    </xf>
    <xf numFmtId="188" fontId="22" fillId="0" borderId="72" xfId="177" applyFont="1" applyBorder="1" applyAlignment="1">
      <alignment horizontal="center" vertical="center"/>
    </xf>
    <xf numFmtId="0" fontId="41" fillId="0" borderId="0" xfId="33" applyFont="1" applyAlignment="1">
      <alignment horizontal="center" vertical="center"/>
    </xf>
    <xf numFmtId="0" fontId="66" fillId="0" borderId="0" xfId="33" applyFont="1" applyAlignment="1">
      <alignment horizontal="center" vertical="center"/>
    </xf>
    <xf numFmtId="182" fontId="52" fillId="0" borderId="0" xfId="33" applyNumberFormat="1" applyFont="1" applyAlignment="1" applyProtection="1">
      <alignment horizontal="center" vertical="center"/>
      <protection hidden="1"/>
    </xf>
    <xf numFmtId="0" fontId="52" fillId="0" borderId="0" xfId="33" applyFont="1">
      <alignment vertical="center"/>
    </xf>
    <xf numFmtId="216" fontId="41" fillId="0" borderId="0" xfId="33" applyNumberFormat="1" applyFont="1" applyAlignment="1">
      <alignment horizontal="center" vertical="center"/>
    </xf>
    <xf numFmtId="0" fontId="67" fillId="0" borderId="0" xfId="33" applyFont="1">
      <alignment vertical="center"/>
    </xf>
    <xf numFmtId="49" fontId="25" fillId="0" borderId="30" xfId="33" applyNumberFormat="1" applyBorder="1" applyProtection="1">
      <alignment vertical="center"/>
      <protection locked="0"/>
    </xf>
    <xf numFmtId="49" fontId="37" fillId="0" borderId="21" xfId="33" applyNumberFormat="1" applyFont="1" applyBorder="1" applyProtection="1">
      <alignment vertical="center"/>
      <protection locked="0"/>
    </xf>
    <xf numFmtId="0" fontId="60" fillId="0" borderId="31" xfId="33" applyFont="1" applyBorder="1">
      <alignment vertical="center"/>
    </xf>
    <xf numFmtId="0" fontId="60" fillId="0" borderId="9" xfId="33" applyFont="1" applyBorder="1">
      <alignment vertical="center"/>
    </xf>
    <xf numFmtId="0" fontId="60" fillId="0" borderId="45" xfId="33" applyFont="1" applyBorder="1">
      <alignment vertical="center"/>
    </xf>
    <xf numFmtId="49" fontId="61" fillId="0" borderId="9" xfId="33" applyNumberFormat="1" applyFont="1" applyBorder="1" applyAlignment="1" applyProtection="1">
      <alignment horizontal="center" vertical="center"/>
      <protection locked="0"/>
    </xf>
    <xf numFmtId="49" fontId="61" fillId="0" borderId="9" xfId="33" applyNumberFormat="1" applyFont="1" applyBorder="1" applyAlignment="1">
      <alignment horizontal="center" vertical="center"/>
    </xf>
    <xf numFmtId="49" fontId="61" fillId="0" borderId="9" xfId="33" applyNumberFormat="1" applyFont="1" applyBorder="1">
      <alignment vertical="center"/>
    </xf>
    <xf numFmtId="49" fontId="61" fillId="0" borderId="45" xfId="33" applyNumberFormat="1" applyFont="1" applyBorder="1">
      <alignment vertical="center"/>
    </xf>
    <xf numFmtId="0" fontId="62" fillId="0" borderId="31" xfId="33" applyFont="1" applyBorder="1">
      <alignment vertical="center"/>
    </xf>
    <xf numFmtId="0" fontId="62" fillId="0" borderId="9" xfId="33" applyFont="1" applyBorder="1">
      <alignment vertical="center"/>
    </xf>
    <xf numFmtId="0" fontId="62" fillId="0" borderId="11" xfId="33" applyFont="1" applyBorder="1">
      <alignment vertical="center"/>
    </xf>
    <xf numFmtId="0" fontId="62" fillId="0" borderId="45" xfId="33" applyFont="1" applyBorder="1">
      <alignment vertical="center"/>
    </xf>
    <xf numFmtId="0" fontId="63" fillId="0" borderId="31" xfId="33" applyFont="1" applyBorder="1">
      <alignment vertical="center"/>
    </xf>
    <xf numFmtId="0" fontId="63" fillId="0" borderId="9" xfId="33" applyFont="1" applyBorder="1">
      <alignment vertical="center"/>
    </xf>
    <xf numFmtId="0" fontId="63" fillId="0" borderId="45" xfId="33" applyFont="1" applyBorder="1">
      <alignment vertical="center"/>
    </xf>
    <xf numFmtId="49" fontId="61" fillId="0" borderId="58" xfId="33" applyNumberFormat="1" applyFont="1" applyBorder="1" applyAlignment="1" applyProtection="1">
      <alignment horizontal="center" vertical="center"/>
      <protection locked="0"/>
    </xf>
    <xf numFmtId="49" fontId="61" fillId="0" borderId="58" xfId="33" applyNumberFormat="1" applyFont="1" applyBorder="1" applyAlignment="1">
      <alignment horizontal="center" vertical="center"/>
    </xf>
    <xf numFmtId="49" fontId="61" fillId="0" borderId="58" xfId="33" applyNumberFormat="1" applyFont="1" applyBorder="1">
      <alignment vertical="center"/>
    </xf>
    <xf numFmtId="49" fontId="61" fillId="0" borderId="66" xfId="33" applyNumberFormat="1" applyFont="1" applyBorder="1">
      <alignment vertical="center"/>
    </xf>
    <xf numFmtId="0" fontId="37" fillId="0" borderId="31" xfId="33" applyFont="1" applyBorder="1">
      <alignment vertical="center"/>
    </xf>
    <xf numFmtId="0" fontId="37" fillId="0" borderId="9" xfId="33" applyFont="1" applyBorder="1">
      <alignment vertical="center"/>
    </xf>
    <xf numFmtId="0" fontId="37" fillId="0" borderId="45" xfId="33" applyFont="1" applyBorder="1">
      <alignment vertical="center"/>
    </xf>
    <xf numFmtId="49" fontId="18" fillId="0" borderId="0" xfId="33" applyNumberFormat="1" applyFont="1" applyAlignment="1">
      <alignment horizontal="left" vertical="center"/>
    </xf>
    <xf numFmtId="0" fontId="65" fillId="0" borderId="60" xfId="33" applyFont="1" applyBorder="1" applyAlignment="1">
      <alignment horizontal="center" vertical="center"/>
    </xf>
    <xf numFmtId="0" fontId="65" fillId="0" borderId="61" xfId="33" applyFont="1" applyBorder="1" applyAlignment="1">
      <alignment horizontal="center" vertical="center"/>
    </xf>
    <xf numFmtId="0" fontId="65" fillId="0" borderId="68" xfId="33" applyFont="1" applyBorder="1" applyAlignment="1">
      <alignment horizontal="center" vertical="center"/>
    </xf>
    <xf numFmtId="0" fontId="68" fillId="0" borderId="0" xfId="33" applyFont="1">
      <alignment vertical="center"/>
    </xf>
    <xf numFmtId="0" fontId="37" fillId="0" borderId="56" xfId="33" applyFont="1" applyBorder="1" applyAlignment="1">
      <alignment horizontal="center" vertical="center"/>
    </xf>
    <xf numFmtId="214" fontId="46" fillId="0" borderId="0" xfId="122" applyNumberFormat="1" applyFont="1" applyAlignment="1" applyProtection="1">
      <alignment horizontal="center" vertical="center"/>
      <protection locked="0"/>
    </xf>
    <xf numFmtId="214" fontId="23" fillId="0" borderId="0" xfId="122" applyNumberFormat="1" applyFont="1" applyAlignment="1" applyProtection="1">
      <alignment horizontal="left" vertical="center"/>
      <protection locked="0"/>
    </xf>
    <xf numFmtId="214" fontId="28" fillId="0" borderId="0" xfId="122" applyNumberFormat="1" applyFont="1" applyAlignment="1" applyProtection="1">
      <alignment horizontal="left" vertical="center"/>
      <protection locked="0"/>
    </xf>
    <xf numFmtId="214" fontId="28" fillId="0" borderId="1" xfId="122" applyNumberFormat="1" applyFont="1" applyBorder="1" applyAlignment="1" applyProtection="1">
      <alignment horizontal="center" vertical="center"/>
      <protection locked="0"/>
    </xf>
    <xf numFmtId="214" fontId="28" fillId="0" borderId="13" xfId="122" applyNumberFormat="1" applyFont="1" applyBorder="1" applyAlignment="1" applyProtection="1">
      <alignment horizontal="center" vertical="center"/>
      <protection locked="0"/>
    </xf>
    <xf numFmtId="214" fontId="28" fillId="0" borderId="3" xfId="122" applyNumberFormat="1" applyFont="1" applyBorder="1" applyAlignment="1" applyProtection="1">
      <alignment horizontal="center" vertical="center"/>
      <protection locked="0"/>
    </xf>
    <xf numFmtId="214" fontId="18" fillId="0" borderId="2" xfId="96" applyNumberFormat="1" applyFont="1" applyBorder="1" applyProtection="1">
      <alignment vertical="center"/>
      <protection locked="0"/>
    </xf>
    <xf numFmtId="192" fontId="18" fillId="0" borderId="1" xfId="122" applyNumberFormat="1" applyBorder="1" applyAlignment="1" applyProtection="1">
      <alignment horizontal="center" vertical="center"/>
      <protection locked="0"/>
    </xf>
    <xf numFmtId="189" fontId="18" fillId="0" borderId="5" xfId="122" applyNumberFormat="1" applyBorder="1" applyAlignment="1" applyProtection="1">
      <alignment horizontal="right" vertical="center"/>
      <protection locked="0"/>
    </xf>
    <xf numFmtId="189" fontId="18" fillId="0" borderId="13" xfId="122" applyNumberFormat="1" applyBorder="1" applyAlignment="1" applyProtection="1">
      <alignment horizontal="left" vertical="center"/>
      <protection locked="0"/>
    </xf>
    <xf numFmtId="189" fontId="22" fillId="0" borderId="3" xfId="122" applyNumberFormat="1" applyFont="1" applyBorder="1" applyAlignment="1" applyProtection="1">
      <alignment horizontal="left" vertical="center"/>
      <protection locked="0"/>
    </xf>
    <xf numFmtId="189" fontId="18" fillId="0" borderId="1" xfId="122" applyNumberFormat="1" applyBorder="1" applyAlignment="1" applyProtection="1">
      <alignment horizontal="right" vertical="center"/>
      <protection locked="0"/>
    </xf>
    <xf numFmtId="189" fontId="18" fillId="0" borderId="1" xfId="122" applyNumberFormat="1" applyBorder="1" applyAlignment="1" applyProtection="1">
      <alignment horizontal="left" vertical="center"/>
      <protection locked="0"/>
    </xf>
    <xf numFmtId="214" fontId="18" fillId="0" borderId="18" xfId="122" applyNumberFormat="1" applyBorder="1" applyAlignment="1" applyProtection="1">
      <alignment horizontal="left" vertical="center" indent="1"/>
      <protection locked="0"/>
    </xf>
    <xf numFmtId="189" fontId="18" fillId="0" borderId="1" xfId="120" applyNumberFormat="1" applyBorder="1" applyAlignment="1" applyProtection="1">
      <alignment horizontal="right" vertical="center"/>
      <protection locked="0"/>
    </xf>
    <xf numFmtId="214" fontId="22" fillId="0" borderId="18" xfId="122" applyNumberFormat="1" applyFont="1" applyBorder="1" applyAlignment="1" applyProtection="1">
      <alignment horizontal="left" vertical="center" indent="1"/>
      <protection locked="0"/>
    </xf>
    <xf numFmtId="0" fontId="26" fillId="0" borderId="1" xfId="4" applyFont="1" applyFill="1" applyBorder="1" applyAlignment="1" applyProtection="1">
      <alignment horizontal="left" vertical="center" indent="1"/>
    </xf>
    <xf numFmtId="214" fontId="126" fillId="0" borderId="18" xfId="122" applyNumberFormat="1" applyFont="1" applyBorder="1" applyAlignment="1" applyProtection="1">
      <alignment horizontal="left" vertical="center" indent="1"/>
      <protection locked="0"/>
    </xf>
    <xf numFmtId="189" fontId="18" fillId="0" borderId="72" xfId="122" applyNumberFormat="1" applyBorder="1" applyAlignment="1" applyProtection="1">
      <alignment horizontal="left" vertical="center"/>
      <protection locked="0"/>
    </xf>
    <xf numFmtId="0" fontId="26" fillId="0" borderId="72" xfId="4" applyFont="1" applyFill="1" applyBorder="1" applyAlignment="1" applyProtection="1">
      <alignment horizontal="left" vertical="center" indent="1"/>
    </xf>
    <xf numFmtId="189" fontId="18" fillId="0" borderId="72" xfId="120" applyNumberFormat="1" applyBorder="1" applyAlignment="1" applyProtection="1">
      <alignment horizontal="right" vertical="center"/>
      <protection locked="0"/>
    </xf>
    <xf numFmtId="214" fontId="23" fillId="0" borderId="18" xfId="122" applyNumberFormat="1" applyFont="1" applyBorder="1" applyAlignment="1" applyProtection="1">
      <alignment horizontal="center" vertical="center"/>
      <protection locked="0"/>
    </xf>
    <xf numFmtId="189" fontId="23" fillId="0" borderId="3" xfId="122" applyNumberFormat="1" applyFont="1" applyBorder="1" applyAlignment="1" applyProtection="1">
      <alignment horizontal="center" vertical="center"/>
      <protection locked="0"/>
    </xf>
    <xf numFmtId="214" fontId="18" fillId="0" borderId="18" xfId="122" applyNumberFormat="1" applyBorder="1" applyAlignment="1" applyProtection="1">
      <alignment horizontal="left" vertical="center"/>
      <protection locked="0"/>
    </xf>
    <xf numFmtId="189" fontId="18" fillId="0" borderId="3" xfId="122" applyNumberFormat="1" applyBorder="1" applyAlignment="1" applyProtection="1">
      <alignment horizontal="left" vertical="center"/>
      <protection locked="0"/>
    </xf>
    <xf numFmtId="214" fontId="18" fillId="0" borderId="72" xfId="122" applyNumberFormat="1" applyBorder="1" applyAlignment="1" applyProtection="1">
      <alignment horizontal="right" vertical="center"/>
      <protection locked="0"/>
    </xf>
    <xf numFmtId="214" fontId="126" fillId="0" borderId="19" xfId="122" applyNumberFormat="1" applyFont="1" applyBorder="1" applyAlignment="1" applyProtection="1">
      <alignment horizontal="left" vertical="center" indent="1"/>
      <protection locked="0"/>
    </xf>
    <xf numFmtId="189" fontId="18" fillId="0" borderId="72" xfId="122" applyNumberFormat="1" applyBorder="1" applyAlignment="1" applyProtection="1">
      <alignment horizontal="right" vertical="center"/>
      <protection locked="0"/>
    </xf>
    <xf numFmtId="214" fontId="18" fillId="0" borderId="72" xfId="122" applyNumberFormat="1" applyBorder="1" applyAlignment="1" applyProtection="1">
      <alignment horizontal="left" vertical="center" indent="1"/>
      <protection locked="0"/>
    </xf>
    <xf numFmtId="192" fontId="18" fillId="0" borderId="72" xfId="122" applyNumberFormat="1" applyBorder="1" applyAlignment="1" applyProtection="1">
      <alignment horizontal="center" vertical="center"/>
      <protection locked="0"/>
    </xf>
    <xf numFmtId="189" fontId="28" fillId="0" borderId="3" xfId="122" applyNumberFormat="1" applyFont="1" applyBorder="1" applyAlignment="1" applyProtection="1">
      <alignment horizontal="center" vertical="center"/>
      <protection locked="0"/>
    </xf>
    <xf numFmtId="189" fontId="23" fillId="0" borderId="1" xfId="122" applyNumberFormat="1" applyFont="1" applyBorder="1" applyAlignment="1" applyProtection="1">
      <alignment horizontal="right" vertical="center"/>
      <protection locked="0"/>
    </xf>
    <xf numFmtId="189" fontId="22" fillId="0" borderId="1" xfId="122" applyNumberFormat="1" applyFont="1" applyBorder="1" applyAlignment="1" applyProtection="1">
      <alignment horizontal="left" vertical="center"/>
      <protection locked="0"/>
    </xf>
    <xf numFmtId="189" fontId="23" fillId="0" borderId="1" xfId="122" applyNumberFormat="1" applyFont="1" applyBorder="1" applyAlignment="1" applyProtection="1">
      <alignment horizontal="left" vertical="center"/>
      <protection locked="0"/>
    </xf>
    <xf numFmtId="189" fontId="18" fillId="0" borderId="2" xfId="122" applyNumberFormat="1" applyBorder="1" applyAlignment="1" applyProtection="1">
      <alignment horizontal="left" vertical="center"/>
      <protection locked="0"/>
    </xf>
    <xf numFmtId="189" fontId="28" fillId="0" borderId="9" xfId="96" applyNumberFormat="1" applyFont="1" applyBorder="1" applyAlignment="1" applyProtection="1">
      <alignment horizontal="center" vertical="center"/>
      <protection locked="0"/>
    </xf>
    <xf numFmtId="189" fontId="23" fillId="0" borderId="1" xfId="120" applyNumberFormat="1" applyFont="1" applyBorder="1" applyAlignment="1" applyProtection="1">
      <alignment horizontal="right" vertical="center"/>
      <protection locked="0"/>
    </xf>
    <xf numFmtId="214" fontId="18" fillId="0" borderId="1" xfId="122" applyNumberFormat="1" applyBorder="1" applyAlignment="1" applyProtection="1">
      <alignment horizontal="right" vertical="center"/>
      <protection locked="0"/>
    </xf>
    <xf numFmtId="189" fontId="23" fillId="0" borderId="1" xfId="120" applyNumberFormat="1" applyFont="1" applyBorder="1" applyAlignment="1" applyProtection="1">
      <alignment horizontal="left" vertical="center"/>
      <protection locked="0"/>
    </xf>
    <xf numFmtId="189" fontId="23" fillId="0" borderId="4" xfId="122" applyNumberFormat="1" applyFont="1" applyBorder="1" applyAlignment="1" applyProtection="1">
      <alignment horizontal="right" vertical="center"/>
      <protection locked="0"/>
    </xf>
    <xf numFmtId="214" fontId="18" fillId="0" borderId="2" xfId="122" applyNumberFormat="1" applyBorder="1" applyAlignment="1" applyProtection="1">
      <alignment horizontal="left" vertical="center"/>
      <protection locked="0"/>
    </xf>
    <xf numFmtId="214" fontId="22" fillId="0" borderId="0" xfId="122" applyNumberFormat="1" applyFont="1" applyAlignment="1" applyProtection="1">
      <alignment horizontal="left" vertical="center"/>
      <protection locked="0"/>
    </xf>
    <xf numFmtId="214" fontId="22" fillId="0" borderId="0" xfId="122" applyNumberFormat="1" applyFont="1" applyAlignment="1" applyProtection="1">
      <alignment horizontal="right" vertical="center"/>
      <protection locked="0"/>
    </xf>
    <xf numFmtId="0" fontId="29" fillId="0" borderId="0" xfId="145" applyFont="1" applyAlignment="1">
      <alignment horizontal="left" vertical="center"/>
    </xf>
    <xf numFmtId="0" fontId="30" fillId="0" borderId="0" xfId="58" applyFont="1">
      <alignment vertical="center"/>
    </xf>
    <xf numFmtId="0" fontId="30" fillId="0" borderId="0" xfId="58" applyFont="1" applyAlignment="1">
      <alignment horizontal="right" vertical="center"/>
    </xf>
    <xf numFmtId="200" fontId="35" fillId="0" borderId="1" xfId="146" applyFont="1" applyBorder="1" applyAlignment="1">
      <alignment horizontal="center" vertical="center"/>
    </xf>
    <xf numFmtId="200" fontId="23" fillId="0" borderId="1" xfId="146" applyFont="1" applyBorder="1" applyAlignment="1">
      <alignment horizontal="center" vertical="center"/>
    </xf>
    <xf numFmtId="0" fontId="143" fillId="0" borderId="1" xfId="8" applyFont="1" applyFill="1" applyBorder="1">
      <alignment vertical="center"/>
    </xf>
    <xf numFmtId="0" fontId="18" fillId="0" borderId="1" xfId="8" applyFont="1" applyFill="1" applyBorder="1" applyAlignment="1"/>
    <xf numFmtId="200" fontId="29" fillId="0" borderId="1" xfId="140" applyFont="1" applyBorder="1">
      <alignment vertical="center"/>
    </xf>
    <xf numFmtId="40" fontId="18" fillId="0" borderId="1" xfId="8" applyNumberFormat="1" applyFont="1" applyFill="1" applyBorder="1">
      <alignment vertical="center"/>
    </xf>
    <xf numFmtId="200" fontId="22" fillId="0" borderId="1" xfId="140" applyFont="1" applyBorder="1">
      <alignment vertical="center"/>
    </xf>
    <xf numFmtId="200" fontId="28" fillId="0" borderId="1" xfId="140" applyFont="1" applyBorder="1">
      <alignment vertical="center"/>
    </xf>
    <xf numFmtId="0" fontId="22" fillId="0" borderId="0" xfId="156" applyFont="1" applyAlignment="1">
      <alignment horizontal="left" vertical="center" shrinkToFit="1"/>
    </xf>
    <xf numFmtId="0" fontId="18" fillId="0" borderId="0" xfId="27" applyFont="1" applyAlignment="1">
      <alignment horizontal="center" vertical="center"/>
    </xf>
    <xf numFmtId="0" fontId="22" fillId="0" borderId="0" xfId="156" applyFont="1" applyAlignment="1">
      <alignment vertical="center" shrinkToFit="1"/>
    </xf>
    <xf numFmtId="0" fontId="18" fillId="0" borderId="0" xfId="156" applyFont="1" applyAlignment="1">
      <alignment horizontal="left" vertical="center" shrinkToFit="1"/>
    </xf>
    <xf numFmtId="0" fontId="43" fillId="0" borderId="0" xfId="58" applyFont="1" applyAlignment="1">
      <alignment horizontal="left" vertical="center"/>
    </xf>
    <xf numFmtId="0" fontId="22" fillId="0" borderId="1" xfId="0" applyFont="1" applyBorder="1" applyAlignment="1">
      <alignment horizontal="center" vertical="center"/>
    </xf>
    <xf numFmtId="0" fontId="26" fillId="0" borderId="1" xfId="0" applyFont="1" applyBorder="1" applyAlignment="1">
      <alignment horizontal="center" vertical="center"/>
    </xf>
    <xf numFmtId="0" fontId="27" fillId="0" borderId="1" xfId="0" applyFont="1" applyBorder="1" applyAlignment="1">
      <alignment horizontal="center" vertical="center"/>
    </xf>
    <xf numFmtId="0" fontId="18" fillId="0" borderId="1" xfId="0" applyFont="1" applyBorder="1" applyAlignment="1">
      <alignment horizontal="center" vertical="center"/>
    </xf>
    <xf numFmtId="0" fontId="35" fillId="0" borderId="1" xfId="4" applyFont="1" applyFill="1" applyBorder="1" applyAlignment="1" applyProtection="1">
      <alignment horizontal="left" vertical="center"/>
    </xf>
    <xf numFmtId="40" fontId="27" fillId="0" borderId="1" xfId="4" applyNumberFormat="1" applyFont="1" applyFill="1" applyBorder="1" applyAlignment="1" applyProtection="1">
      <alignment horizontal="center" vertical="center"/>
    </xf>
    <xf numFmtId="0" fontId="27" fillId="0" borderId="1" xfId="4" applyFont="1" applyFill="1" applyBorder="1" applyAlignment="1" applyProtection="1">
      <alignment horizontal="center" vertical="center"/>
    </xf>
    <xf numFmtId="0" fontId="35" fillId="0" borderId="1" xfId="0" applyFont="1" applyBorder="1" applyAlignment="1">
      <alignment horizontal="left" vertical="center"/>
    </xf>
    <xf numFmtId="215" fontId="20" fillId="0" borderId="0" xfId="4" applyNumberFormat="1" applyFont="1" applyFill="1" applyAlignment="1" applyProtection="1">
      <alignment horizontal="left" vertical="center" shrinkToFit="1"/>
      <protection locked="0" hidden="1"/>
    </xf>
    <xf numFmtId="223" fontId="18" fillId="0" borderId="0" xfId="0" applyNumberFormat="1" applyFont="1" applyAlignment="1">
      <alignment horizontal="center" vertical="center" wrapText="1"/>
    </xf>
    <xf numFmtId="223" fontId="18" fillId="0" borderId="0" xfId="0" applyNumberFormat="1" applyFont="1">
      <alignment vertical="center"/>
    </xf>
    <xf numFmtId="223" fontId="17" fillId="0" borderId="0" xfId="0" applyNumberFormat="1" applyFont="1">
      <alignment vertical="center"/>
    </xf>
    <xf numFmtId="196" fontId="17" fillId="0" borderId="0" xfId="0" applyNumberFormat="1" applyFont="1" applyAlignment="1">
      <alignment horizontal="center" vertical="center" wrapText="1"/>
    </xf>
    <xf numFmtId="196" fontId="17" fillId="0" borderId="0" xfId="0" applyNumberFormat="1" applyFont="1">
      <alignment vertical="center"/>
    </xf>
    <xf numFmtId="0" fontId="18" fillId="0" borderId="72" xfId="0" applyFont="1" applyBorder="1" applyAlignment="1">
      <alignment horizontal="center" vertical="center"/>
    </xf>
    <xf numFmtId="0" fontId="22" fillId="0" borderId="72" xfId="0" applyFont="1" applyBorder="1" applyAlignment="1">
      <alignment horizontal="center" vertical="center"/>
    </xf>
    <xf numFmtId="196" fontId="126" fillId="0" borderId="72" xfId="0" applyNumberFormat="1" applyFont="1" applyBorder="1" applyAlignment="1">
      <alignment horizontal="center" vertical="center"/>
    </xf>
    <xf numFmtId="196" fontId="18" fillId="0" borderId="0" xfId="0" applyNumberFormat="1" applyFont="1">
      <alignment vertical="center"/>
    </xf>
    <xf numFmtId="182" fontId="18" fillId="0" borderId="0" xfId="0" applyNumberFormat="1" applyFont="1">
      <alignment vertical="center"/>
    </xf>
    <xf numFmtId="223" fontId="22" fillId="0" borderId="0" xfId="0" applyNumberFormat="1" applyFont="1" applyAlignment="1">
      <alignment horizontal="right" vertical="center"/>
    </xf>
    <xf numFmtId="223" fontId="36" fillId="0" borderId="0" xfId="9" applyNumberFormat="1" applyFont="1" applyAlignment="1">
      <alignment horizontal="center" vertical="center"/>
    </xf>
    <xf numFmtId="217" fontId="18" fillId="0" borderId="72" xfId="0" applyNumberFormat="1" applyFont="1" applyBorder="1" applyAlignment="1">
      <alignment horizontal="center" vertical="center"/>
    </xf>
    <xf numFmtId="223" fontId="22" fillId="0" borderId="1" xfId="0" applyNumberFormat="1" applyFont="1" applyBorder="1" applyAlignment="1">
      <alignment horizontal="center" vertical="center"/>
    </xf>
    <xf numFmtId="223" fontId="22" fillId="0" borderId="1" xfId="3" applyNumberFormat="1" applyFont="1" applyFill="1" applyBorder="1" applyAlignment="1">
      <alignment horizontal="center" vertical="center"/>
    </xf>
    <xf numFmtId="196" fontId="18" fillId="0" borderId="0" xfId="0" applyNumberFormat="1" applyFont="1" applyAlignment="1">
      <alignment horizontal="center" vertical="center"/>
    </xf>
    <xf numFmtId="0" fontId="23" fillId="0" borderId="1" xfId="0" applyFont="1" applyBorder="1" applyAlignment="1">
      <alignment horizontal="center" vertical="center"/>
    </xf>
    <xf numFmtId="223" fontId="23" fillId="0" borderId="1" xfId="0" applyNumberFormat="1" applyFont="1" applyBorder="1" applyAlignment="1">
      <alignment horizontal="right" vertical="center"/>
    </xf>
    <xf numFmtId="223" fontId="23" fillId="0" borderId="74" xfId="0" applyNumberFormat="1" applyFont="1" applyBorder="1" applyAlignment="1">
      <alignment horizontal="right" vertical="center"/>
    </xf>
    <xf numFmtId="223" fontId="23" fillId="0" borderId="3" xfId="0" applyNumberFormat="1" applyFont="1" applyBorder="1" applyAlignment="1">
      <alignment horizontal="right" vertical="center"/>
    </xf>
    <xf numFmtId="223" fontId="23" fillId="0" borderId="1" xfId="3" applyNumberFormat="1" applyFont="1" applyFill="1" applyBorder="1" applyAlignment="1">
      <alignment vertical="center"/>
    </xf>
    <xf numFmtId="223" fontId="23" fillId="0" borderId="3" xfId="9" applyNumberFormat="1" applyFont="1" applyBorder="1" applyAlignment="1">
      <alignment horizontal="right" vertical="center"/>
    </xf>
    <xf numFmtId="196" fontId="23" fillId="0" borderId="0" xfId="0" applyNumberFormat="1" applyFont="1">
      <alignment vertical="center"/>
    </xf>
    <xf numFmtId="223" fontId="18" fillId="0" borderId="1" xfId="0" applyNumberFormat="1" applyFont="1" applyBorder="1" applyAlignment="1">
      <alignment horizontal="right" vertical="center"/>
    </xf>
    <xf numFmtId="0" fontId="23" fillId="0" borderId="72" xfId="0" applyFont="1" applyBorder="1">
      <alignment vertical="center"/>
    </xf>
    <xf numFmtId="196" fontId="18" fillId="0" borderId="0" xfId="3" applyNumberFormat="1" applyFont="1" applyFill="1" applyBorder="1" applyAlignment="1">
      <alignment vertical="center"/>
    </xf>
    <xf numFmtId="196" fontId="23" fillId="0" borderId="0" xfId="0" applyNumberFormat="1" applyFont="1" applyAlignment="1">
      <alignment horizontal="center" vertical="center"/>
    </xf>
    <xf numFmtId="0" fontId="23" fillId="0" borderId="0" xfId="0" applyFont="1" applyAlignment="1">
      <alignment horizontal="center" vertical="center"/>
    </xf>
    <xf numFmtId="223" fontId="18" fillId="0" borderId="74" xfId="0" applyNumberFormat="1" applyFont="1" applyBorder="1" applyAlignment="1">
      <alignment horizontal="right" vertical="center"/>
    </xf>
    <xf numFmtId="0" fontId="38" fillId="0" borderId="0" xfId="0" applyFont="1" applyAlignment="1">
      <alignment horizontal="center" vertical="center"/>
    </xf>
    <xf numFmtId="223" fontId="38" fillId="0" borderId="0" xfId="0" applyNumberFormat="1" applyFont="1">
      <alignment vertical="center"/>
    </xf>
    <xf numFmtId="223" fontId="42" fillId="0" borderId="0" xfId="0" applyNumberFormat="1" applyFont="1" applyAlignment="1">
      <alignment horizontal="centerContinuous" vertical="center"/>
    </xf>
    <xf numFmtId="223" fontId="38" fillId="0" borderId="0" xfId="0" applyNumberFormat="1" applyFont="1" applyAlignment="1">
      <alignment horizontal="centerContinuous" vertical="center"/>
    </xf>
    <xf numFmtId="223" fontId="28" fillId="0" borderId="9" xfId="0" applyNumberFormat="1" applyFont="1" applyBorder="1">
      <alignment vertical="center"/>
    </xf>
    <xf numFmtId="0" fontId="26" fillId="0" borderId="1" xfId="4" applyFont="1" applyFill="1" applyBorder="1" applyAlignment="1" applyProtection="1">
      <alignment horizontal="left" vertical="center"/>
    </xf>
    <xf numFmtId="223" fontId="18" fillId="0" borderId="3" xfId="0" applyNumberFormat="1" applyFont="1" applyBorder="1" applyAlignment="1">
      <alignment horizontal="right" vertical="center"/>
    </xf>
    <xf numFmtId="223" fontId="18" fillId="0" borderId="1" xfId="3" applyNumberFormat="1" applyFont="1" applyFill="1" applyBorder="1" applyAlignment="1">
      <alignment vertical="center"/>
    </xf>
    <xf numFmtId="223" fontId="18" fillId="0" borderId="3" xfId="9" applyNumberFormat="1" applyFont="1" applyBorder="1" applyAlignment="1">
      <alignment horizontal="right" vertical="center"/>
    </xf>
    <xf numFmtId="0" fontId="124" fillId="0" borderId="1" xfId="4" applyFont="1" applyFill="1" applyBorder="1" applyAlignment="1" applyProtection="1">
      <alignment horizontal="left" vertical="center" indent="1"/>
    </xf>
    <xf numFmtId="0" fontId="27" fillId="0" borderId="1" xfId="4" applyFont="1" applyFill="1" applyBorder="1" applyAlignment="1" applyProtection="1">
      <alignment horizontal="left" vertical="center" indent="2"/>
    </xf>
    <xf numFmtId="0" fontId="26" fillId="0" borderId="1" xfId="4" applyFont="1" applyFill="1" applyBorder="1" applyAlignment="1" applyProtection="1">
      <alignment horizontal="center" vertical="center"/>
    </xf>
    <xf numFmtId="49" fontId="148" fillId="0" borderId="0" xfId="0" applyNumberFormat="1" applyFont="1" applyAlignment="1"/>
    <xf numFmtId="49" fontId="148" fillId="0" borderId="0" xfId="0" applyNumberFormat="1" applyFont="1" applyAlignment="1">
      <alignment horizontal="right"/>
    </xf>
    <xf numFmtId="0" fontId="27" fillId="0" borderId="0" xfId="0" applyFont="1" applyAlignment="1">
      <alignment horizontal="left" vertical="center"/>
    </xf>
    <xf numFmtId="223" fontId="22" fillId="0" borderId="0" xfId="0" applyNumberFormat="1" applyFont="1">
      <alignment vertical="center"/>
    </xf>
    <xf numFmtId="223" fontId="27" fillId="0" borderId="0" xfId="0" applyNumberFormat="1" applyFont="1" applyAlignment="1">
      <alignment horizontal="right" vertical="center"/>
    </xf>
    <xf numFmtId="223" fontId="124" fillId="0" borderId="1" xfId="0" applyNumberFormat="1" applyFont="1" applyBorder="1" applyAlignment="1">
      <alignment horizontal="center" vertical="center"/>
    </xf>
    <xf numFmtId="223" fontId="27" fillId="0" borderId="1" xfId="0" applyNumberFormat="1" applyFont="1" applyBorder="1" applyAlignment="1">
      <alignment horizontal="center" vertical="center"/>
    </xf>
    <xf numFmtId="49" fontId="18" fillId="0" borderId="2" xfId="0" applyNumberFormat="1" applyFont="1" applyBorder="1" applyAlignment="1">
      <alignment horizontal="center" vertical="center"/>
    </xf>
    <xf numFmtId="0" fontId="27" fillId="0" borderId="2" xfId="0" applyFont="1" applyBorder="1" applyAlignment="1">
      <alignment horizontal="center" vertical="center"/>
    </xf>
    <xf numFmtId="0" fontId="27" fillId="0" borderId="9" xfId="0" applyFont="1" applyBorder="1" applyAlignment="1">
      <alignment horizontal="center" vertical="center"/>
    </xf>
    <xf numFmtId="0" fontId="27" fillId="0" borderId="3" xfId="0" applyFont="1" applyBorder="1" applyAlignment="1">
      <alignment horizontal="center" vertical="center"/>
    </xf>
    <xf numFmtId="49" fontId="18" fillId="0" borderId="1" xfId="0" applyNumberFormat="1" applyFont="1" applyBorder="1" applyAlignment="1">
      <alignment horizontal="center" vertical="center"/>
    </xf>
    <xf numFmtId="0" fontId="18" fillId="0" borderId="1" xfId="0" applyFont="1" applyBorder="1">
      <alignment vertical="center"/>
    </xf>
    <xf numFmtId="49" fontId="18" fillId="0" borderId="0" xfId="0" applyNumberFormat="1" applyFont="1">
      <alignment vertical="center"/>
    </xf>
    <xf numFmtId="0" fontId="20" fillId="0" borderId="0" xfId="4" applyNumberFormat="1" applyFont="1" applyFill="1" applyAlignment="1" applyProtection="1">
      <alignment horizontal="left" vertical="center" shrinkToFit="1"/>
      <protection hidden="1"/>
    </xf>
    <xf numFmtId="177" fontId="18" fillId="0" borderId="0" xfId="0" applyNumberFormat="1" applyFont="1" applyAlignment="1">
      <alignment horizontal="center" vertical="center" wrapText="1"/>
    </xf>
    <xf numFmtId="177" fontId="18" fillId="0" borderId="0" xfId="3" applyFont="1" applyFill="1" applyAlignment="1" applyProtection="1">
      <alignment horizontal="center" vertical="center" wrapText="1"/>
    </xf>
    <xf numFmtId="177" fontId="18" fillId="0" borderId="0" xfId="3" applyFont="1" applyFill="1" applyAlignment="1" applyProtection="1">
      <alignment vertical="center"/>
    </xf>
    <xf numFmtId="177" fontId="22" fillId="0" borderId="0" xfId="3" applyFont="1" applyFill="1" applyAlignment="1" applyProtection="1">
      <alignment horizontal="right" vertical="center"/>
    </xf>
    <xf numFmtId="223" fontId="22" fillId="0" borderId="72" xfId="210" applyNumberFormat="1" applyFont="1" applyBorder="1" applyAlignment="1">
      <alignment horizontal="center" vertical="center"/>
    </xf>
    <xf numFmtId="0" fontId="18" fillId="0" borderId="72" xfId="210" applyFont="1" applyBorder="1" applyAlignment="1">
      <alignment horizontal="center" vertical="center"/>
    </xf>
    <xf numFmtId="223" fontId="18" fillId="0" borderId="72" xfId="210" applyNumberFormat="1" applyFont="1" applyBorder="1" applyAlignment="1">
      <alignment horizontal="left" vertical="center" shrinkToFit="1"/>
    </xf>
    <xf numFmtId="223" fontId="18" fillId="0" borderId="72" xfId="210" applyNumberFormat="1" applyFont="1" applyBorder="1" applyAlignment="1">
      <alignment horizontal="right" vertical="center"/>
    </xf>
    <xf numFmtId="189" fontId="18" fillId="0" borderId="72" xfId="210" applyNumberFormat="1" applyFont="1" applyBorder="1" applyAlignment="1">
      <alignment horizontal="right" vertical="center"/>
    </xf>
    <xf numFmtId="223" fontId="18" fillId="0" borderId="72" xfId="162" applyNumberFormat="1" applyFont="1" applyBorder="1" applyAlignment="1">
      <alignment horizontal="center" vertical="center"/>
    </xf>
    <xf numFmtId="223" fontId="18" fillId="0" borderId="72" xfId="210" applyNumberFormat="1" applyFont="1" applyBorder="1" applyAlignment="1">
      <alignment horizontal="center" vertical="center" wrapText="1"/>
    </xf>
    <xf numFmtId="189" fontId="18" fillId="0" borderId="72" xfId="0" applyNumberFormat="1" applyFont="1" applyBorder="1" applyAlignment="1">
      <alignment vertical="center" shrinkToFit="1"/>
    </xf>
    <xf numFmtId="189" fontId="126" fillId="0" borderId="72" xfId="0" applyNumberFormat="1" applyFont="1" applyBorder="1" applyAlignment="1">
      <alignment vertical="center" shrinkToFit="1"/>
    </xf>
    <xf numFmtId="223" fontId="18" fillId="0" borderId="72" xfId="210" applyNumberFormat="1" applyFont="1" applyBorder="1" applyAlignment="1">
      <alignment vertical="center"/>
    </xf>
    <xf numFmtId="0" fontId="20" fillId="0" borderId="0" xfId="4" applyNumberFormat="1" applyFont="1" applyFill="1" applyAlignment="1" applyProtection="1">
      <alignment horizontal="left" vertical="center" shrinkToFit="1"/>
      <protection locked="0" hidden="1"/>
    </xf>
    <xf numFmtId="0" fontId="22" fillId="0" borderId="0" xfId="0" applyFont="1" applyAlignment="1">
      <alignment horizontal="right" vertical="center"/>
    </xf>
    <xf numFmtId="223" fontId="22" fillId="0" borderId="4" xfId="210" applyNumberFormat="1" applyFont="1" applyBorder="1" applyAlignment="1">
      <alignment horizontal="center" vertical="center"/>
    </xf>
    <xf numFmtId="0" fontId="22" fillId="0" borderId="72" xfId="210" applyFont="1" applyBorder="1" applyAlignment="1">
      <alignment horizontal="left" vertical="center"/>
    </xf>
    <xf numFmtId="49" fontId="18" fillId="0" borderId="72" xfId="212" applyNumberFormat="1" applyFont="1" applyFill="1" applyBorder="1" applyAlignment="1">
      <alignment horizontal="left" vertical="center"/>
    </xf>
    <xf numFmtId="223" fontId="18" fillId="0" borderId="72" xfId="3" applyNumberFormat="1" applyFont="1" applyFill="1" applyBorder="1" applyAlignment="1">
      <alignment horizontal="left" vertical="center"/>
    </xf>
    <xf numFmtId="223" fontId="18" fillId="0" borderId="72" xfId="162" applyNumberFormat="1" applyFont="1" applyBorder="1">
      <alignment vertical="center"/>
    </xf>
    <xf numFmtId="223" fontId="126" fillId="0" borderId="72" xfId="0" applyNumberFormat="1" applyFont="1" applyBorder="1" applyAlignment="1">
      <alignment vertical="center" shrinkToFit="1"/>
    </xf>
    <xf numFmtId="223" fontId="18" fillId="0" borderId="72" xfId="0" applyNumberFormat="1" applyFont="1" applyBorder="1" applyAlignment="1">
      <alignment vertical="center" shrinkToFit="1"/>
    </xf>
    <xf numFmtId="0" fontId="18" fillId="0" borderId="72" xfId="210" applyFont="1" applyBorder="1" applyAlignment="1">
      <alignment horizontal="left" vertical="center"/>
    </xf>
    <xf numFmtId="49" fontId="18" fillId="0" borderId="72" xfId="210" applyNumberFormat="1" applyFont="1" applyBorder="1" applyAlignment="1">
      <alignment horizontal="left" vertical="center"/>
    </xf>
    <xf numFmtId="223" fontId="18" fillId="0" borderId="72" xfId="210" applyNumberFormat="1" applyFont="1" applyBorder="1" applyAlignment="1">
      <alignment horizontal="left" vertical="center"/>
    </xf>
    <xf numFmtId="223" fontId="18" fillId="0" borderId="72" xfId="210" applyNumberFormat="1" applyFont="1" applyBorder="1" applyAlignment="1">
      <alignment horizontal="center" vertical="center"/>
    </xf>
    <xf numFmtId="223" fontId="22" fillId="0" borderId="72" xfId="0" applyNumberFormat="1" applyFont="1" applyBorder="1" applyAlignment="1">
      <alignment horizontal="center" vertical="center"/>
    </xf>
    <xf numFmtId="199" fontId="22" fillId="0" borderId="72" xfId="212" applyNumberFormat="1" applyFont="1" applyFill="1" applyBorder="1" applyAlignment="1">
      <alignment horizontal="center" vertical="center"/>
    </xf>
    <xf numFmtId="223" fontId="18" fillId="0" borderId="72" xfId="0" applyNumberFormat="1" applyFont="1" applyBorder="1" applyAlignment="1">
      <alignment horizontal="right" vertical="center"/>
    </xf>
    <xf numFmtId="223" fontId="18" fillId="0" borderId="72" xfId="0" applyNumberFormat="1" applyFont="1" applyBorder="1">
      <alignment vertical="center"/>
    </xf>
    <xf numFmtId="223" fontId="18" fillId="0" borderId="72" xfId="0" applyNumberFormat="1" applyFont="1" applyBorder="1" applyAlignment="1">
      <alignment horizontal="left" vertical="center"/>
    </xf>
    <xf numFmtId="49" fontId="18" fillId="0" borderId="72" xfId="0" applyNumberFormat="1" applyFont="1" applyBorder="1" applyAlignment="1">
      <alignment horizontal="left" vertical="center"/>
    </xf>
    <xf numFmtId="223" fontId="18" fillId="0" borderId="72" xfId="0" applyNumberFormat="1" applyFont="1" applyBorder="1" applyAlignment="1">
      <alignment horizontal="center" vertical="center"/>
    </xf>
    <xf numFmtId="223" fontId="22" fillId="0" borderId="74" xfId="0" applyNumberFormat="1" applyFont="1" applyBorder="1" applyAlignment="1">
      <alignment horizontal="center" vertical="center"/>
    </xf>
    <xf numFmtId="223" fontId="18" fillId="0" borderId="0" xfId="0" applyNumberFormat="1" applyFont="1" applyAlignment="1">
      <alignment horizontal="right" vertical="center"/>
    </xf>
    <xf numFmtId="223" fontId="18" fillId="0" borderId="1" xfId="0" applyNumberFormat="1" applyFont="1" applyBorder="1" applyAlignment="1">
      <alignment horizontal="center" vertical="center"/>
    </xf>
    <xf numFmtId="223" fontId="18" fillId="0" borderId="2" xfId="0" applyNumberFormat="1" applyFont="1" applyBorder="1" applyAlignment="1">
      <alignment horizontal="center" vertical="center"/>
    </xf>
    <xf numFmtId="49" fontId="18" fillId="0" borderId="1" xfId="0" applyNumberFormat="1" applyFont="1" applyBorder="1">
      <alignment vertical="center"/>
    </xf>
    <xf numFmtId="223" fontId="18" fillId="0" borderId="5" xfId="0" applyNumberFormat="1" applyFont="1" applyBorder="1" applyAlignment="1">
      <alignment horizontal="right" vertical="center"/>
    </xf>
    <xf numFmtId="49" fontId="18" fillId="0" borderId="2" xfId="0" applyNumberFormat="1" applyFont="1" applyBorder="1">
      <alignment vertical="center"/>
    </xf>
    <xf numFmtId="0" fontId="20" fillId="0" borderId="0" xfId="4" applyFont="1" applyFill="1" applyAlignment="1" applyProtection="1">
      <alignment horizontal="left" vertical="center" shrinkToFit="1"/>
    </xf>
    <xf numFmtId="0" fontId="18" fillId="0" borderId="1" xfId="0" applyFont="1" applyBorder="1" applyAlignment="1">
      <alignment horizontal="left" vertical="center" shrinkToFit="1"/>
    </xf>
    <xf numFmtId="14" fontId="18" fillId="0" borderId="1" xfId="0" applyNumberFormat="1" applyFont="1" applyBorder="1" applyAlignment="1">
      <alignment horizontal="center" vertical="center"/>
    </xf>
    <xf numFmtId="0" fontId="22" fillId="0" borderId="1" xfId="0" applyFont="1" applyBorder="1" applyAlignment="1">
      <alignment horizontal="left" vertical="center" shrinkToFit="1"/>
    </xf>
    <xf numFmtId="14" fontId="18" fillId="0" borderId="0" xfId="0" applyNumberFormat="1" applyFont="1" applyAlignment="1">
      <alignment horizontal="center" vertical="center" wrapText="1"/>
    </xf>
    <xf numFmtId="177" fontId="18" fillId="0" borderId="1" xfId="3" applyFont="1" applyFill="1" applyBorder="1" applyAlignment="1">
      <alignment horizontal="center" vertical="center"/>
    </xf>
    <xf numFmtId="223" fontId="18" fillId="0" borderId="1" xfId="0" applyNumberFormat="1" applyFont="1" applyBorder="1">
      <alignment vertical="center"/>
    </xf>
    <xf numFmtId="0" fontId="18" fillId="0" borderId="0" xfId="0" applyFont="1" applyAlignment="1">
      <alignment horizontal="center" vertical="center" shrinkToFit="1"/>
    </xf>
    <xf numFmtId="0" fontId="18" fillId="0" borderId="1" xfId="0" applyFont="1" applyBorder="1" applyAlignment="1">
      <alignment horizontal="center" vertical="center" shrinkToFit="1"/>
    </xf>
    <xf numFmtId="14" fontId="18" fillId="0" borderId="1" xfId="0" applyNumberFormat="1" applyFont="1" applyBorder="1" applyAlignment="1">
      <alignment horizontal="right" vertical="center"/>
    </xf>
    <xf numFmtId="0" fontId="18" fillId="0" borderId="1" xfId="0" applyFont="1" applyBorder="1" applyAlignment="1">
      <alignment vertical="center" shrinkToFit="1"/>
    </xf>
    <xf numFmtId="14" fontId="18" fillId="0" borderId="1" xfId="0" applyNumberFormat="1" applyFont="1" applyBorder="1">
      <alignment vertical="center"/>
    </xf>
    <xf numFmtId="0" fontId="18" fillId="0" borderId="72" xfId="0" applyFont="1" applyBorder="1">
      <alignment vertical="center"/>
    </xf>
    <xf numFmtId="14" fontId="22" fillId="0" borderId="0" xfId="0" applyNumberFormat="1" applyFont="1">
      <alignment vertical="center"/>
    </xf>
    <xf numFmtId="225" fontId="18" fillId="0" borderId="72" xfId="213" applyFont="1" applyBorder="1" applyAlignment="1">
      <alignment horizontal="center" vertical="center" wrapText="1"/>
    </xf>
    <xf numFmtId="225" fontId="22" fillId="0" borderId="72" xfId="213" applyFont="1" applyBorder="1" applyAlignment="1">
      <alignment horizontal="center" vertical="center" wrapText="1"/>
    </xf>
    <xf numFmtId="223" fontId="22" fillId="0" borderId="0" xfId="0" applyNumberFormat="1" applyFont="1" applyAlignment="1">
      <alignment horizontal="center" vertical="center"/>
    </xf>
    <xf numFmtId="223" fontId="18" fillId="0" borderId="72" xfId="0" applyNumberFormat="1" applyFont="1" applyBorder="1" applyAlignment="1">
      <alignment horizontal="left" vertical="center" shrinkToFit="1"/>
    </xf>
    <xf numFmtId="14" fontId="18" fillId="0" borderId="72" xfId="0" applyNumberFormat="1" applyFont="1" applyBorder="1" applyAlignment="1">
      <alignment horizontal="center" vertical="center"/>
    </xf>
    <xf numFmtId="14" fontId="139" fillId="0" borderId="72" xfId="0" applyNumberFormat="1" applyFont="1" applyBorder="1" applyAlignment="1">
      <alignment horizontal="center" vertical="center"/>
    </xf>
    <xf numFmtId="223" fontId="139" fillId="0" borderId="72" xfId="0" applyNumberFormat="1" applyFont="1" applyBorder="1" applyAlignment="1">
      <alignment horizontal="center" vertical="center"/>
    </xf>
    <xf numFmtId="223" fontId="22" fillId="0" borderId="72" xfId="0" applyNumberFormat="1" applyFont="1" applyBorder="1" applyAlignment="1">
      <alignment horizontal="left" vertical="center" shrinkToFit="1"/>
    </xf>
    <xf numFmtId="0" fontId="19" fillId="0" borderId="0" xfId="4" applyNumberFormat="1" applyFill="1" applyAlignment="1" applyProtection="1">
      <alignment horizontal="left" vertical="center" shrinkToFit="1"/>
      <protection locked="0" hidden="1"/>
    </xf>
    <xf numFmtId="223" fontId="33" fillId="0" borderId="0" xfId="0" applyNumberFormat="1" applyFont="1">
      <alignment vertical="center"/>
    </xf>
    <xf numFmtId="223" fontId="22" fillId="0" borderId="72" xfId="0" applyNumberFormat="1" applyFont="1" applyBorder="1" applyAlignment="1" applyProtection="1">
      <alignment horizontal="center" vertical="center"/>
      <protection locked="0"/>
    </xf>
    <xf numFmtId="223" fontId="22" fillId="0" borderId="72" xfId="162" applyNumberFormat="1" applyFont="1" applyBorder="1" applyAlignment="1" applyProtection="1">
      <alignment horizontal="center" vertical="center" wrapText="1"/>
      <protection locked="0"/>
    </xf>
    <xf numFmtId="223" fontId="18" fillId="0" borderId="72" xfId="0" applyNumberFormat="1" applyFont="1" applyBorder="1" applyAlignment="1" applyProtection="1">
      <alignment horizontal="center" vertical="center"/>
      <protection locked="0"/>
    </xf>
    <xf numFmtId="223" fontId="133" fillId="0" borderId="72" xfId="0" applyNumberFormat="1" applyFont="1" applyBorder="1" applyAlignment="1" applyProtection="1">
      <alignment horizontal="center" vertical="center"/>
      <protection locked="0"/>
    </xf>
    <xf numFmtId="223" fontId="108" fillId="0" borderId="72" xfId="0" applyNumberFormat="1" applyFont="1" applyBorder="1" applyAlignment="1" applyProtection="1">
      <alignment horizontal="center" vertical="center" wrapText="1"/>
      <protection locked="0"/>
    </xf>
    <xf numFmtId="0" fontId="18" fillId="0" borderId="72" xfId="0" applyFont="1" applyBorder="1" applyAlignment="1" applyProtection="1">
      <alignment horizontal="center" vertical="center"/>
      <protection locked="0"/>
    </xf>
    <xf numFmtId="0" fontId="106" fillId="0" borderId="72" xfId="0" applyFont="1" applyBorder="1" applyAlignment="1" applyProtection="1">
      <alignment horizontal="left" vertical="center" shrinkToFit="1"/>
      <protection locked="0"/>
    </xf>
    <xf numFmtId="0" fontId="106" fillId="0" borderId="72" xfId="0" applyFont="1" applyBorder="1" applyAlignment="1" applyProtection="1">
      <alignment horizontal="center" vertical="center" shrinkToFit="1"/>
      <protection locked="0"/>
    </xf>
    <xf numFmtId="14" fontId="18" fillId="0" borderId="72" xfId="0" applyNumberFormat="1" applyFont="1" applyBorder="1" applyAlignment="1" applyProtection="1">
      <alignment horizontal="center" vertical="center" wrapText="1"/>
      <protection locked="0"/>
    </xf>
    <xf numFmtId="223" fontId="18" fillId="0" borderId="72" xfId="0" applyNumberFormat="1" applyFont="1" applyBorder="1" applyAlignment="1" applyProtection="1">
      <alignment horizontal="right" vertical="center" shrinkToFit="1"/>
      <protection locked="0"/>
    </xf>
    <xf numFmtId="223" fontId="18" fillId="0" borderId="72" xfId="0" applyNumberFormat="1" applyFont="1" applyBorder="1" applyAlignment="1" applyProtection="1">
      <alignment horizontal="right" vertical="center"/>
      <protection locked="0"/>
    </xf>
    <xf numFmtId="223" fontId="109" fillId="0" borderId="72" xfId="0" applyNumberFormat="1" applyFont="1" applyBorder="1" applyAlignment="1" applyProtection="1">
      <alignment horizontal="center" vertical="center"/>
      <protection locked="0"/>
    </xf>
    <xf numFmtId="223" fontId="109" fillId="0" borderId="72" xfId="0" applyNumberFormat="1" applyFont="1" applyBorder="1" applyAlignment="1" applyProtection="1">
      <alignment horizontal="center" vertical="center" wrapText="1"/>
      <protection locked="0"/>
    </xf>
    <xf numFmtId="223" fontId="18" fillId="0" borderId="73" xfId="0" applyNumberFormat="1" applyFont="1" applyBorder="1" applyAlignment="1" applyProtection="1">
      <alignment horizontal="center"/>
      <protection locked="0"/>
    </xf>
    <xf numFmtId="223" fontId="18" fillId="0" borderId="72" xfId="0" applyNumberFormat="1" applyFont="1" applyBorder="1" applyProtection="1">
      <alignment vertical="center"/>
      <protection locked="0"/>
    </xf>
    <xf numFmtId="0" fontId="18" fillId="0" borderId="72" xfId="0" applyFont="1" applyBorder="1" applyAlignment="1" applyProtection="1">
      <alignment horizontal="left" vertical="center"/>
      <protection locked="0"/>
    </xf>
    <xf numFmtId="0" fontId="22" fillId="0" borderId="72" xfId="0" applyFont="1" applyBorder="1" applyAlignment="1" applyProtection="1">
      <alignment horizontal="center" vertical="center"/>
      <protection locked="0"/>
    </xf>
    <xf numFmtId="14" fontId="18" fillId="0" borderId="72" xfId="0" applyNumberFormat="1" applyFont="1" applyBorder="1" applyAlignment="1" applyProtection="1">
      <alignment horizontal="center" vertical="center"/>
      <protection locked="0"/>
    </xf>
    <xf numFmtId="189" fontId="18" fillId="0" borderId="72" xfId="0" applyNumberFormat="1" applyFont="1" applyBorder="1" applyProtection="1">
      <alignment vertical="center"/>
      <protection locked="0"/>
    </xf>
    <xf numFmtId="223" fontId="18" fillId="0" borderId="72" xfId="0" applyNumberFormat="1" applyFont="1" applyBorder="1" applyAlignment="1" applyProtection="1">
      <alignment horizontal="center" vertical="center" shrinkToFit="1"/>
      <protection locked="0"/>
    </xf>
    <xf numFmtId="223" fontId="18" fillId="0" borderId="72" xfId="0" applyNumberFormat="1" applyFont="1" applyBorder="1" applyAlignment="1" applyProtection="1">
      <alignment vertical="center" shrinkToFit="1"/>
      <protection locked="0"/>
    </xf>
    <xf numFmtId="0" fontId="22" fillId="0" borderId="0" xfId="0" applyFont="1" applyAlignment="1">
      <alignment horizontal="right" vertical="center" shrinkToFit="1"/>
    </xf>
    <xf numFmtId="226" fontId="99" fillId="0" borderId="0" xfId="162" applyNumberFormat="1" applyAlignment="1"/>
    <xf numFmtId="0" fontId="99" fillId="0" borderId="0" xfId="162" applyAlignment="1">
      <alignment horizontal="right"/>
    </xf>
    <xf numFmtId="0" fontId="40" fillId="0" borderId="0" xfId="162" applyFont="1" applyAlignment="1"/>
    <xf numFmtId="0" fontId="124" fillId="0" borderId="72" xfId="196" applyFont="1" applyBorder="1" applyAlignment="1">
      <alignment horizontal="center" vertical="center" wrapText="1"/>
    </xf>
    <xf numFmtId="0" fontId="18" fillId="0" borderId="72" xfId="196" applyFont="1" applyBorder="1" applyAlignment="1">
      <alignment vertical="center" wrapText="1"/>
    </xf>
    <xf numFmtId="0" fontId="18" fillId="0" borderId="72" xfId="162" applyFont="1" applyBorder="1" applyAlignment="1">
      <alignment horizontal="center"/>
    </xf>
    <xf numFmtId="177" fontId="101" fillId="0" borderId="72" xfId="196" applyNumberFormat="1" applyFont="1" applyBorder="1" applyAlignment="1">
      <alignment vertical="center"/>
    </xf>
    <xf numFmtId="177" fontId="18" fillId="0" borderId="72" xfId="162" applyNumberFormat="1" applyFont="1" applyBorder="1" applyAlignment="1">
      <alignment horizontal="center" vertical="center"/>
    </xf>
    <xf numFmtId="10" fontId="18" fillId="0" borderId="72" xfId="194" applyNumberFormat="1" applyFont="1" applyBorder="1" applyAlignment="1">
      <alignment horizontal="center" vertical="center"/>
    </xf>
    <xf numFmtId="10" fontId="99" fillId="0" borderId="72" xfId="162" applyNumberFormat="1" applyBorder="1" applyAlignment="1"/>
    <xf numFmtId="177" fontId="101" fillId="0" borderId="72" xfId="196" applyNumberFormat="1" applyFont="1" applyBorder="1" applyAlignment="1">
      <alignment horizontal="center" vertical="center" wrapText="1"/>
    </xf>
    <xf numFmtId="217" fontId="101" fillId="0" borderId="72" xfId="196" applyNumberFormat="1" applyFont="1" applyBorder="1" applyAlignment="1">
      <alignment horizontal="justify" vertical="center"/>
    </xf>
    <xf numFmtId="0" fontId="22" fillId="0" borderId="72" xfId="162" applyFont="1" applyBorder="1" applyAlignment="1">
      <alignment horizontal="left"/>
    </xf>
    <xf numFmtId="0" fontId="22" fillId="0" borderId="72" xfId="162" applyFont="1" applyBorder="1" applyAlignment="1">
      <alignment horizontal="center"/>
    </xf>
    <xf numFmtId="177" fontId="18" fillId="0" borderId="72" xfId="49" applyNumberFormat="1" applyFont="1" applyFill="1" applyBorder="1" applyAlignment="1"/>
    <xf numFmtId="10" fontId="18" fillId="0" borderId="72" xfId="5" applyNumberFormat="1" applyFont="1" applyFill="1" applyBorder="1" applyAlignment="1"/>
    <xf numFmtId="10" fontId="18" fillId="0" borderId="4" xfId="194" applyNumberFormat="1" applyFont="1" applyBorder="1" applyAlignment="1">
      <alignment vertical="center"/>
    </xf>
    <xf numFmtId="0" fontId="18" fillId="0" borderId="72" xfId="49" applyFont="1" applyFill="1" applyBorder="1" applyAlignment="1"/>
    <xf numFmtId="217" fontId="18" fillId="0" borderId="72" xfId="162" applyNumberFormat="1" applyFont="1" applyBorder="1" applyAlignment="1"/>
    <xf numFmtId="177" fontId="124" fillId="0" borderId="72" xfId="196" applyNumberFormat="1" applyFont="1" applyBorder="1" applyAlignment="1">
      <alignment vertical="center"/>
    </xf>
    <xf numFmtId="177" fontId="18" fillId="0" borderId="72" xfId="162" applyNumberFormat="1" applyFont="1" applyBorder="1">
      <alignment vertical="center"/>
    </xf>
    <xf numFmtId="0" fontId="18" fillId="0" borderId="72" xfId="49" applyFont="1" applyFill="1" applyBorder="1" applyAlignment="1">
      <alignment vertical="center"/>
    </xf>
    <xf numFmtId="9" fontId="101" fillId="0" borderId="72" xfId="196" applyNumberFormat="1" applyFont="1" applyBorder="1" applyAlignment="1">
      <alignment horizontal="center" vertical="center" wrapText="1"/>
    </xf>
    <xf numFmtId="217" fontId="101" fillId="0" borderId="72" xfId="196" applyNumberFormat="1" applyFont="1" applyBorder="1" applyAlignment="1">
      <alignment horizontal="center" vertical="center"/>
    </xf>
    <xf numFmtId="177" fontId="124" fillId="0" borderId="72" xfId="196" applyNumberFormat="1" applyFont="1" applyBorder="1" applyAlignment="1">
      <alignment horizontal="center" vertical="center"/>
    </xf>
    <xf numFmtId="177" fontId="101" fillId="0" borderId="72" xfId="196" applyNumberFormat="1" applyFont="1" applyBorder="1" applyAlignment="1">
      <alignment horizontal="center" vertical="center"/>
    </xf>
    <xf numFmtId="4" fontId="18" fillId="0" borderId="72" xfId="196" applyNumberFormat="1" applyFont="1" applyBorder="1" applyAlignment="1">
      <alignment horizontal="right" vertical="center"/>
    </xf>
    <xf numFmtId="0" fontId="18" fillId="0" borderId="72" xfId="196" applyFont="1" applyBorder="1" applyAlignment="1">
      <alignment horizontal="right" vertical="center" wrapText="1"/>
    </xf>
    <xf numFmtId="226" fontId="0" fillId="0" borderId="0" xfId="0" applyNumberFormat="1" applyAlignment="1"/>
    <xf numFmtId="0" fontId="0" fillId="0" borderId="0" xfId="0" applyAlignment="1">
      <alignment horizontal="right"/>
    </xf>
    <xf numFmtId="0" fontId="40" fillId="0" borderId="0" xfId="0" applyFont="1" applyAlignment="1"/>
    <xf numFmtId="0" fontId="18" fillId="0" borderId="72" xfId="0" applyFont="1" applyBorder="1" applyAlignment="1">
      <alignment horizontal="center"/>
    </xf>
    <xf numFmtId="177" fontId="18" fillId="0" borderId="72" xfId="0" applyNumberFormat="1" applyFont="1" applyBorder="1" applyAlignment="1">
      <alignment horizontal="center" vertical="center"/>
    </xf>
    <xf numFmtId="10" fontId="0" fillId="0" borderId="72" xfId="0" applyNumberFormat="1" applyBorder="1" applyAlignment="1"/>
    <xf numFmtId="0" fontId="101" fillId="0" borderId="72" xfId="196" applyFont="1" applyBorder="1" applyAlignment="1">
      <alignment horizontal="justify" vertical="center"/>
    </xf>
    <xf numFmtId="10" fontId="18" fillId="0" borderId="4" xfId="194" applyNumberFormat="1" applyFont="1" applyBorder="1" applyAlignment="1">
      <alignment horizontal="center" vertical="center"/>
    </xf>
    <xf numFmtId="10" fontId="18" fillId="0" borderId="17" xfId="194" applyNumberFormat="1" applyFont="1" applyBorder="1" applyAlignment="1">
      <alignment horizontal="center" vertical="center"/>
    </xf>
    <xf numFmtId="10" fontId="18" fillId="0" borderId="5" xfId="194" applyNumberFormat="1" applyFont="1" applyBorder="1" applyAlignment="1">
      <alignment horizontal="center" vertical="center"/>
    </xf>
    <xf numFmtId="0" fontId="22" fillId="0" borderId="72" xfId="0" applyFont="1" applyBorder="1" applyAlignment="1">
      <alignment horizontal="center"/>
    </xf>
    <xf numFmtId="0" fontId="18" fillId="0" borderId="72" xfId="0" applyFont="1" applyBorder="1" applyAlignment="1"/>
    <xf numFmtId="0" fontId="101" fillId="0" borderId="72" xfId="196" applyFont="1" applyBorder="1" applyAlignment="1">
      <alignment horizontal="center" vertical="center"/>
    </xf>
    <xf numFmtId="177" fontId="18" fillId="0" borderId="72" xfId="0" applyNumberFormat="1" applyFont="1" applyBorder="1">
      <alignment vertical="center"/>
    </xf>
    <xf numFmtId="49" fontId="22" fillId="0" borderId="2" xfId="0" applyNumberFormat="1" applyFont="1" applyBorder="1">
      <alignment vertical="center"/>
    </xf>
    <xf numFmtId="177" fontId="22" fillId="0" borderId="72" xfId="0" applyNumberFormat="1" applyFont="1" applyBorder="1" applyAlignment="1">
      <alignment horizontal="center" vertical="center"/>
    </xf>
    <xf numFmtId="177" fontId="22" fillId="0" borderId="72" xfId="215" applyNumberFormat="1" applyFont="1" applyBorder="1" applyAlignment="1">
      <alignment horizontal="center" vertical="center" wrapText="1"/>
    </xf>
    <xf numFmtId="177" fontId="18" fillId="0" borderId="72" xfId="0" applyNumberFormat="1" applyFont="1" applyBorder="1" applyAlignment="1">
      <alignment horizontal="center" vertical="center" wrapText="1"/>
    </xf>
    <xf numFmtId="177" fontId="108" fillId="0" borderId="72" xfId="0" applyNumberFormat="1" applyFont="1" applyBorder="1" applyAlignment="1">
      <alignment horizontal="center" vertical="center" wrapText="1"/>
    </xf>
    <xf numFmtId="223" fontId="18" fillId="0" borderId="72" xfId="215" applyNumberFormat="1" applyFont="1" applyBorder="1">
      <alignment vertical="center"/>
    </xf>
    <xf numFmtId="177" fontId="18" fillId="0" borderId="72" xfId="0" applyNumberFormat="1" applyFont="1" applyBorder="1" applyAlignment="1">
      <alignment horizontal="right" vertical="center" shrinkToFit="1"/>
    </xf>
    <xf numFmtId="177" fontId="18" fillId="0" borderId="72" xfId="0" applyNumberFormat="1" applyFont="1" applyBorder="1" applyAlignment="1">
      <alignment horizontal="right" vertical="center"/>
    </xf>
    <xf numFmtId="177" fontId="109" fillId="0" borderId="72" xfId="0" applyNumberFormat="1" applyFont="1" applyBorder="1" applyAlignment="1">
      <alignment horizontal="center" vertical="center"/>
    </xf>
    <xf numFmtId="0" fontId="18" fillId="0" borderId="72" xfId="0" applyFont="1" applyBorder="1" applyAlignment="1">
      <alignment horizontal="center" vertical="center" shrinkToFit="1"/>
    </xf>
    <xf numFmtId="0" fontId="18" fillId="0" borderId="72" xfId="0" applyFont="1" applyBorder="1" applyAlignment="1">
      <alignment horizontal="left" vertical="center" shrinkToFit="1"/>
    </xf>
    <xf numFmtId="223" fontId="22" fillId="0" borderId="0" xfId="0" applyNumberFormat="1" applyFont="1" applyAlignment="1">
      <alignment horizontal="left" vertical="center"/>
    </xf>
    <xf numFmtId="0" fontId="130" fillId="0" borderId="72" xfId="0" applyFont="1" applyBorder="1">
      <alignment vertical="center"/>
    </xf>
    <xf numFmtId="0" fontId="22" fillId="0" borderId="4" xfId="210" applyFont="1" applyBorder="1" applyAlignment="1">
      <alignment horizontal="center" vertical="center" wrapText="1"/>
    </xf>
    <xf numFmtId="0" fontId="22" fillId="0" borderId="72" xfId="210" applyFont="1" applyBorder="1" applyAlignment="1">
      <alignment horizontal="center" vertical="center" wrapText="1"/>
    </xf>
    <xf numFmtId="223" fontId="22" fillId="0" borderId="72" xfId="210" applyNumberFormat="1" applyFont="1" applyBorder="1" applyAlignment="1">
      <alignment horizontal="left" vertical="center" shrinkToFit="1"/>
    </xf>
    <xf numFmtId="14" fontId="18" fillId="0" borderId="72" xfId="210" applyNumberFormat="1" applyFont="1" applyBorder="1" applyAlignment="1">
      <alignment horizontal="center" vertical="center"/>
    </xf>
    <xf numFmtId="223" fontId="22" fillId="0" borderId="73" xfId="210" applyNumberFormat="1" applyFont="1" applyBorder="1" applyAlignment="1">
      <alignment horizontal="center" vertical="center"/>
    </xf>
    <xf numFmtId="0" fontId="18" fillId="0" borderId="73" xfId="210" applyFont="1" applyBorder="1" applyAlignment="1">
      <alignment horizontal="center" vertical="center"/>
    </xf>
    <xf numFmtId="10" fontId="18" fillId="0" borderId="72" xfId="210" applyNumberFormat="1" applyFont="1" applyBorder="1" applyAlignment="1">
      <alignment horizontal="center" vertical="center"/>
    </xf>
    <xf numFmtId="0" fontId="18" fillId="0" borderId="72" xfId="210" applyFont="1" applyBorder="1" applyAlignment="1">
      <alignment vertical="center"/>
    </xf>
    <xf numFmtId="223" fontId="18" fillId="0" borderId="72" xfId="210" applyNumberFormat="1" applyFont="1" applyBorder="1" applyAlignment="1">
      <alignment vertical="center" shrinkToFit="1"/>
    </xf>
    <xf numFmtId="14" fontId="18" fillId="0" borderId="72" xfId="210" applyNumberFormat="1" applyFont="1" applyBorder="1" applyAlignment="1">
      <alignment vertical="center"/>
    </xf>
    <xf numFmtId="223" fontId="18" fillId="0" borderId="74" xfId="210" applyNumberFormat="1" applyFont="1" applyBorder="1" applyAlignment="1">
      <alignment horizontal="right" vertical="center"/>
    </xf>
    <xf numFmtId="0" fontId="24" fillId="0" borderId="0" xfId="0" applyFont="1" applyAlignment="1">
      <alignment horizontal="center" vertical="center" wrapText="1"/>
    </xf>
    <xf numFmtId="223" fontId="24" fillId="0" borderId="0" xfId="0" applyNumberFormat="1" applyFont="1" applyAlignment="1">
      <alignment horizontal="center" vertical="center" wrapText="1"/>
    </xf>
    <xf numFmtId="223" fontId="22" fillId="0" borderId="72" xfId="215" applyNumberFormat="1" applyFont="1" applyBorder="1" applyAlignment="1">
      <alignment horizontal="center" vertical="center" wrapText="1"/>
    </xf>
    <xf numFmtId="0" fontId="139" fillId="0" borderId="72" xfId="210" applyFont="1" applyBorder="1" applyAlignment="1">
      <alignment vertical="top"/>
    </xf>
    <xf numFmtId="0" fontId="139" fillId="0" borderId="72" xfId="210" applyFont="1" applyBorder="1" applyAlignment="1">
      <alignment horizontal="left" vertical="center"/>
    </xf>
    <xf numFmtId="14" fontId="18" fillId="0" borderId="72" xfId="210" applyNumberFormat="1" applyFont="1" applyBorder="1" applyAlignment="1">
      <alignment horizontal="center" vertical="top"/>
    </xf>
    <xf numFmtId="0" fontId="18" fillId="0" borderId="72" xfId="210" applyFont="1" applyBorder="1" applyAlignment="1">
      <alignment horizontal="left" vertical="center" shrinkToFit="1"/>
    </xf>
    <xf numFmtId="223" fontId="18" fillId="0" borderId="72" xfId="210" applyNumberFormat="1" applyFont="1" applyBorder="1" applyAlignment="1">
      <alignment horizontal="center" vertical="center" shrinkToFit="1"/>
    </xf>
    <xf numFmtId="0" fontId="18" fillId="0" borderId="73" xfId="210" applyFont="1" applyBorder="1" applyAlignment="1">
      <alignment horizontal="center"/>
    </xf>
    <xf numFmtId="14" fontId="18" fillId="0" borderId="0" xfId="0" applyNumberFormat="1" applyFont="1" applyAlignment="1">
      <alignment vertical="center" shrinkToFit="1"/>
    </xf>
    <xf numFmtId="223" fontId="126" fillId="0" borderId="72" xfId="0" applyNumberFormat="1" applyFont="1" applyBorder="1" applyAlignment="1">
      <alignment horizontal="center" vertical="center"/>
    </xf>
    <xf numFmtId="0" fontId="22" fillId="0" borderId="1" xfId="0" applyFont="1" applyBorder="1">
      <alignment vertical="center"/>
    </xf>
    <xf numFmtId="49" fontId="18" fillId="0" borderId="1" xfId="0" applyNumberFormat="1" applyFont="1" applyBorder="1" applyAlignment="1">
      <alignment horizontal="left" vertical="center"/>
    </xf>
    <xf numFmtId="49" fontId="18" fillId="0" borderId="72" xfId="0" applyNumberFormat="1" applyFont="1" applyBorder="1" applyAlignment="1">
      <alignment horizontal="center" vertical="center"/>
    </xf>
    <xf numFmtId="49" fontId="22" fillId="0" borderId="72" xfId="0" applyNumberFormat="1" applyFont="1" applyBorder="1" applyAlignment="1">
      <alignment horizontal="left" vertical="center"/>
    </xf>
    <xf numFmtId="177" fontId="22" fillId="0" borderId="72" xfId="216" applyNumberFormat="1" applyFont="1" applyBorder="1" applyAlignment="1">
      <alignment horizontal="center" vertical="center"/>
    </xf>
    <xf numFmtId="177" fontId="22" fillId="0" borderId="4" xfId="216" applyNumberFormat="1" applyFont="1" applyBorder="1" applyAlignment="1">
      <alignment horizontal="center" vertical="center"/>
    </xf>
    <xf numFmtId="0" fontId="18" fillId="0" borderId="5" xfId="0" applyFont="1" applyBorder="1" applyAlignment="1">
      <alignment horizontal="center" vertical="center" wrapText="1"/>
    </xf>
    <xf numFmtId="223" fontId="18" fillId="0" borderId="1" xfId="144" applyNumberFormat="1" applyFont="1" applyBorder="1" applyAlignment="1">
      <alignment horizontal="right" vertical="center" wrapText="1"/>
    </xf>
    <xf numFmtId="223" fontId="18" fillId="0" borderId="72" xfId="144" applyNumberFormat="1" applyFont="1" applyBorder="1" applyAlignment="1">
      <alignment horizontal="right" vertical="center" wrapText="1"/>
    </xf>
    <xf numFmtId="177" fontId="18" fillId="0" borderId="72" xfId="226" applyNumberFormat="1" applyFont="1" applyBorder="1" applyAlignment="1">
      <alignment horizontal="right" vertical="center" wrapText="1"/>
    </xf>
    <xf numFmtId="177" fontId="18" fillId="0" borderId="72" xfId="216" applyNumberFormat="1" applyFont="1" applyBorder="1" applyAlignment="1">
      <alignment horizontal="right" vertical="center"/>
    </xf>
    <xf numFmtId="177" fontId="22" fillId="0" borderId="72" xfId="216" applyNumberFormat="1" applyFont="1" applyBorder="1">
      <alignment vertical="center"/>
    </xf>
    <xf numFmtId="223" fontId="18" fillId="0" borderId="1" xfId="144" applyNumberFormat="1" applyFont="1" applyBorder="1" applyAlignment="1">
      <alignment horizontal="right" vertical="center"/>
    </xf>
    <xf numFmtId="225" fontId="25" fillId="0" borderId="0" xfId="224" applyFont="1" applyAlignment="1">
      <alignment horizontal="left" vertical="center"/>
    </xf>
    <xf numFmtId="9" fontId="25" fillId="0" borderId="0" xfId="224" applyNumberFormat="1" applyFont="1" applyAlignment="1">
      <alignment vertical="center"/>
    </xf>
    <xf numFmtId="229" fontId="22" fillId="0" borderId="0" xfId="224" applyNumberFormat="1" applyFont="1" applyAlignment="1">
      <alignment vertical="center"/>
    </xf>
    <xf numFmtId="230" fontId="0" fillId="0" borderId="0" xfId="224" applyNumberFormat="1" applyFont="1"/>
    <xf numFmtId="0" fontId="0" fillId="0" borderId="0" xfId="224" applyNumberFormat="1" applyFont="1" applyAlignment="1">
      <alignment horizontal="center"/>
    </xf>
    <xf numFmtId="0" fontId="29" fillId="0" borderId="0" xfId="224" applyNumberFormat="1" applyFont="1" applyAlignment="1">
      <alignment vertical="center"/>
    </xf>
    <xf numFmtId="177" fontId="29" fillId="0" borderId="0" xfId="224" applyNumberFormat="1" applyFont="1" applyAlignment="1">
      <alignment vertical="center"/>
    </xf>
    <xf numFmtId="230" fontId="29" fillId="0" borderId="0" xfId="224" applyNumberFormat="1" applyFont="1" applyAlignment="1">
      <alignment vertical="center"/>
    </xf>
    <xf numFmtId="230" fontId="25" fillId="0" borderId="0" xfId="224" applyNumberFormat="1" applyFont="1" applyAlignment="1">
      <alignment vertical="center"/>
    </xf>
    <xf numFmtId="219" fontId="29" fillId="0" borderId="0" xfId="224" applyNumberFormat="1" applyFont="1" applyAlignment="1">
      <alignment vertical="center"/>
    </xf>
    <xf numFmtId="49" fontId="29" fillId="0" borderId="0" xfId="224" applyNumberFormat="1" applyFont="1" applyAlignment="1">
      <alignment vertical="center"/>
    </xf>
    <xf numFmtId="230" fontId="29" fillId="0" borderId="0" xfId="224" applyNumberFormat="1" applyFont="1" applyAlignment="1">
      <alignment horizontal="left" vertical="center"/>
    </xf>
    <xf numFmtId="225" fontId="29" fillId="0" borderId="0" xfId="224" applyFont="1" applyAlignment="1">
      <alignment horizontal="left" vertical="center"/>
    </xf>
    <xf numFmtId="225" fontId="28" fillId="0" borderId="72" xfId="224" applyFont="1" applyBorder="1" applyAlignment="1">
      <alignment horizontal="center" vertical="center" wrapText="1"/>
    </xf>
    <xf numFmtId="230" fontId="28" fillId="0" borderId="72" xfId="224" applyNumberFormat="1" applyFont="1" applyBorder="1" applyAlignment="1">
      <alignment horizontal="center" vertical="center" wrapText="1"/>
    </xf>
    <xf numFmtId="219" fontId="28" fillId="0" borderId="72" xfId="224" applyNumberFormat="1" applyFont="1" applyBorder="1" applyAlignment="1">
      <alignment horizontal="center" vertical="center" wrapText="1"/>
    </xf>
    <xf numFmtId="0" fontId="18" fillId="0" borderId="72" xfId="224" applyNumberFormat="1" applyFont="1" applyBorder="1" applyAlignment="1">
      <alignment horizontal="center" vertical="center"/>
    </xf>
    <xf numFmtId="49" fontId="18" fillId="0" borderId="72" xfId="225" applyNumberFormat="1" applyFont="1" applyBorder="1" applyAlignment="1">
      <alignment horizontal="center" vertical="center"/>
    </xf>
    <xf numFmtId="225" fontId="109" fillId="0" borderId="72" xfId="225" applyFont="1" applyBorder="1" applyAlignment="1">
      <alignment horizontal="left" vertical="center"/>
    </xf>
    <xf numFmtId="177" fontId="109" fillId="0" borderId="72" xfId="3" applyFont="1" applyFill="1" applyBorder="1" applyAlignment="1">
      <alignment horizontal="left" vertical="center"/>
    </xf>
    <xf numFmtId="230" fontId="18" fillId="0" borderId="72" xfId="5" applyNumberFormat="1" applyFont="1" applyFill="1" applyBorder="1" applyAlignment="1">
      <alignment vertical="center"/>
    </xf>
    <xf numFmtId="9" fontId="18" fillId="0" borderId="72" xfId="5" applyFont="1" applyFill="1" applyBorder="1" applyAlignment="1">
      <alignment vertical="center"/>
    </xf>
    <xf numFmtId="177" fontId="18" fillId="0" borderId="72" xfId="224" applyNumberFormat="1" applyFont="1" applyBorder="1" applyAlignment="1">
      <alignment vertical="center"/>
    </xf>
    <xf numFmtId="219" fontId="18" fillId="0" borderId="72" xfId="224" applyNumberFormat="1" applyFont="1" applyBorder="1" applyAlignment="1">
      <alignment vertical="center"/>
    </xf>
    <xf numFmtId="0" fontId="28" fillId="0" borderId="72" xfId="224" applyNumberFormat="1" applyFont="1" applyBorder="1" applyAlignment="1">
      <alignment horizontal="center" vertical="center" wrapText="1"/>
    </xf>
    <xf numFmtId="0" fontId="18" fillId="0" borderId="72" xfId="224" applyNumberFormat="1" applyFont="1" applyBorder="1" applyAlignment="1">
      <alignment vertical="center"/>
    </xf>
    <xf numFmtId="49" fontId="18" fillId="0" borderId="72" xfId="225" applyNumberFormat="1" applyFont="1" applyBorder="1" applyAlignment="1">
      <alignment horizontal="left" vertical="center"/>
    </xf>
    <xf numFmtId="177" fontId="18" fillId="0" borderId="72" xfId="224" applyNumberFormat="1" applyFont="1" applyBorder="1"/>
    <xf numFmtId="225" fontId="18" fillId="0" borderId="72" xfId="224" applyFont="1" applyBorder="1"/>
    <xf numFmtId="230" fontId="18" fillId="0" borderId="72" xfId="224" applyNumberFormat="1" applyFont="1" applyBorder="1"/>
    <xf numFmtId="219" fontId="18" fillId="0" borderId="72" xfId="224" applyNumberFormat="1" applyFont="1" applyBorder="1"/>
    <xf numFmtId="0" fontId="18" fillId="0" borderId="72" xfId="224" applyNumberFormat="1" applyFont="1" applyBorder="1"/>
    <xf numFmtId="177" fontId="18" fillId="0" borderId="72" xfId="224" applyNumberFormat="1" applyFont="1" applyBorder="1" applyAlignment="1">
      <alignment horizontal="right" vertical="center"/>
    </xf>
    <xf numFmtId="230" fontId="18" fillId="0" borderId="72" xfId="224" applyNumberFormat="1" applyFont="1" applyBorder="1" applyAlignment="1">
      <alignment horizontal="right" vertical="center"/>
    </xf>
    <xf numFmtId="9" fontId="18" fillId="0" borderId="72" xfId="5" applyFont="1" applyFill="1" applyBorder="1" applyAlignment="1">
      <alignment horizontal="right" vertical="center"/>
    </xf>
    <xf numFmtId="230" fontId="18" fillId="0" borderId="72" xfId="5" applyNumberFormat="1" applyFont="1" applyFill="1" applyBorder="1" applyAlignment="1">
      <alignment horizontal="right" vertical="center"/>
    </xf>
    <xf numFmtId="0" fontId="18" fillId="0" borderId="72" xfId="224" applyNumberFormat="1" applyFont="1" applyBorder="1" applyAlignment="1">
      <alignment horizontal="right" vertical="center"/>
    </xf>
    <xf numFmtId="0" fontId="19" fillId="0" borderId="0" xfId="217" applyNumberFormat="1" applyFill="1" applyAlignment="1" applyProtection="1">
      <alignment horizontal="left" vertical="center" shrinkToFit="1"/>
      <protection locked="0" hidden="1"/>
    </xf>
    <xf numFmtId="177" fontId="20" fillId="0" borderId="0" xfId="217" applyNumberFormat="1" applyFont="1" applyFill="1" applyAlignment="1" applyProtection="1">
      <alignment horizontal="left" vertical="center" shrinkToFit="1"/>
    </xf>
    <xf numFmtId="177" fontId="20" fillId="0" borderId="0" xfId="217" applyNumberFormat="1" applyFont="1" applyFill="1" applyAlignment="1" applyProtection="1">
      <alignment horizontal="center" vertical="center" shrinkToFit="1"/>
    </xf>
    <xf numFmtId="177" fontId="18" fillId="0" borderId="0" xfId="216" applyNumberFormat="1" applyFont="1" applyAlignment="1">
      <alignment horizontal="center" vertical="center" wrapText="1"/>
    </xf>
    <xf numFmtId="49" fontId="18" fillId="0" borderId="0" xfId="216" applyNumberFormat="1" applyFont="1">
      <alignment vertical="center"/>
    </xf>
    <xf numFmtId="177" fontId="22" fillId="0" borderId="0" xfId="216" applyNumberFormat="1" applyFont="1" applyAlignment="1">
      <alignment horizontal="right" vertical="center"/>
    </xf>
    <xf numFmtId="177" fontId="126" fillId="0" borderId="0" xfId="216" applyNumberFormat="1" applyFont="1" applyAlignment="1">
      <alignment horizontal="right" vertical="center"/>
    </xf>
    <xf numFmtId="0" fontId="18" fillId="0" borderId="72" xfId="216" applyNumberFormat="1" applyFont="1" applyBorder="1" applyAlignment="1">
      <alignment horizontal="center" vertical="center"/>
    </xf>
    <xf numFmtId="0" fontId="18" fillId="0" borderId="72" xfId="216" quotePrefix="1" applyNumberFormat="1" applyFont="1" applyBorder="1" applyAlignment="1"/>
    <xf numFmtId="225" fontId="18" fillId="0" borderId="72" xfId="216" applyFont="1" applyBorder="1" applyAlignment="1">
      <alignment horizontal="center" vertical="center" wrapText="1"/>
    </xf>
    <xf numFmtId="177" fontId="18" fillId="0" borderId="72" xfId="216" quotePrefix="1" applyNumberFormat="1" applyFont="1" applyBorder="1" applyAlignment="1"/>
    <xf numFmtId="177" fontId="18" fillId="0" borderId="72" xfId="3" quotePrefix="1" applyFont="1" applyFill="1" applyBorder="1" applyAlignment="1"/>
    <xf numFmtId="177" fontId="18" fillId="0" borderId="72" xfId="215" applyNumberFormat="1" applyFont="1" applyBorder="1">
      <alignment vertical="center"/>
    </xf>
    <xf numFmtId="177" fontId="18" fillId="0" borderId="72" xfId="226" applyNumberFormat="1" applyFont="1" applyBorder="1" applyAlignment="1">
      <alignment horizontal="center" vertical="center" wrapText="1"/>
    </xf>
    <xf numFmtId="177" fontId="18" fillId="0" borderId="72" xfId="216" applyNumberFormat="1" applyFont="1" applyBorder="1" applyAlignment="1">
      <alignment horizontal="center" vertical="center"/>
    </xf>
    <xf numFmtId="177" fontId="18" fillId="0" borderId="72" xfId="226" applyNumberFormat="1" applyFont="1" applyBorder="1" applyAlignment="1">
      <alignment horizontal="center" vertical="center"/>
    </xf>
    <xf numFmtId="177" fontId="18" fillId="0" borderId="72" xfId="226" applyNumberFormat="1" applyFont="1" applyBorder="1" applyAlignment="1">
      <alignment horizontal="right" vertical="center"/>
    </xf>
    <xf numFmtId="177" fontId="18" fillId="0" borderId="72" xfId="216" applyNumberFormat="1" applyFont="1" applyBorder="1">
      <alignment vertical="center"/>
    </xf>
    <xf numFmtId="177" fontId="18" fillId="0" borderId="72" xfId="216" applyNumberFormat="1" applyFont="1" applyBorder="1" applyAlignment="1">
      <alignment horizontal="left" vertical="center" shrinkToFit="1"/>
    </xf>
    <xf numFmtId="177" fontId="18" fillId="0" borderId="72" xfId="216" applyNumberFormat="1" applyFont="1" applyBorder="1" applyAlignment="1">
      <alignment horizontal="center" vertical="center" shrinkToFit="1"/>
    </xf>
    <xf numFmtId="177" fontId="22" fillId="0" borderId="74" xfId="216" applyNumberFormat="1" applyFont="1" applyBorder="1" applyAlignment="1">
      <alignment horizontal="center" vertical="center"/>
    </xf>
    <xf numFmtId="177" fontId="22" fillId="0" borderId="0" xfId="216" applyNumberFormat="1" applyFont="1" applyAlignment="1">
      <alignment horizontal="center" vertical="center" shrinkToFit="1"/>
    </xf>
    <xf numFmtId="177" fontId="18" fillId="0" borderId="0" xfId="216" applyNumberFormat="1" applyFont="1" applyAlignment="1">
      <alignment horizontal="right" vertical="center"/>
    </xf>
    <xf numFmtId="177" fontId="22" fillId="0" borderId="0" xfId="216" applyNumberFormat="1" applyFont="1" applyAlignment="1">
      <alignment horizontal="right" vertical="center" shrinkToFit="1"/>
    </xf>
    <xf numFmtId="177" fontId="22" fillId="0" borderId="72" xfId="216" applyNumberFormat="1" applyFont="1" applyBorder="1" applyAlignment="1">
      <alignment horizontal="left" vertical="center" shrinkToFit="1"/>
    </xf>
    <xf numFmtId="177" fontId="22" fillId="0" borderId="72" xfId="216" applyNumberFormat="1" applyFont="1" applyBorder="1" applyAlignment="1">
      <alignment horizontal="center" vertical="center" shrinkToFit="1"/>
    </xf>
    <xf numFmtId="223" fontId="18" fillId="0" borderId="0" xfId="0" applyNumberFormat="1" applyFont="1" applyAlignment="1">
      <alignment horizontal="center" vertical="center"/>
    </xf>
    <xf numFmtId="223" fontId="18" fillId="0" borderId="72" xfId="144" applyNumberFormat="1" applyFont="1" applyBorder="1" applyAlignment="1">
      <alignment horizontal="right" vertical="center"/>
    </xf>
    <xf numFmtId="0" fontId="22" fillId="0" borderId="72" xfId="0" applyFont="1" applyBorder="1" applyAlignment="1">
      <alignment horizontal="left" vertical="center" shrinkToFit="1"/>
    </xf>
    <xf numFmtId="223" fontId="18" fillId="0" borderId="0" xfId="144" applyNumberFormat="1" applyFont="1">
      <alignment vertical="center"/>
    </xf>
    <xf numFmtId="0" fontId="22" fillId="0" borderId="0" xfId="0" applyFont="1" applyAlignment="1">
      <alignment horizontal="right"/>
    </xf>
    <xf numFmtId="0" fontId="18" fillId="0" borderId="5" xfId="0" applyFont="1" applyBorder="1" applyAlignment="1">
      <alignment horizontal="center" vertical="center"/>
    </xf>
    <xf numFmtId="0" fontId="18" fillId="0" borderId="5" xfId="0" applyFont="1" applyBorder="1" applyAlignment="1">
      <alignment horizontal="center" vertical="center" shrinkToFit="1"/>
    </xf>
    <xf numFmtId="0" fontId="22" fillId="0" borderId="5" xfId="0" applyFont="1" applyBorder="1" applyAlignment="1">
      <alignment horizontal="center" vertical="center" wrapText="1"/>
    </xf>
    <xf numFmtId="177" fontId="22" fillId="0" borderId="72" xfId="0" applyNumberFormat="1" applyFont="1" applyBorder="1">
      <alignment vertical="center"/>
    </xf>
    <xf numFmtId="177" fontId="22" fillId="0" borderId="72" xfId="0" applyNumberFormat="1" applyFont="1" applyBorder="1" applyAlignment="1">
      <alignment horizontal="left" vertical="center" shrinkToFit="1"/>
    </xf>
    <xf numFmtId="177" fontId="18" fillId="0" borderId="72" xfId="0" applyNumberFormat="1" applyFont="1" applyBorder="1" applyAlignment="1">
      <alignment horizontal="left" vertical="center" shrinkToFit="1"/>
    </xf>
    <xf numFmtId="177" fontId="22" fillId="0" borderId="74" xfId="0" applyNumberFormat="1" applyFont="1" applyBorder="1" applyAlignment="1">
      <alignment horizontal="center" vertical="center"/>
    </xf>
    <xf numFmtId="177" fontId="22" fillId="0" borderId="24" xfId="227" applyNumberFormat="1" applyFont="1" applyBorder="1" applyAlignment="1">
      <alignment horizontal="center" vertical="center"/>
    </xf>
    <xf numFmtId="177" fontId="22" fillId="0" borderId="72" xfId="227" applyNumberFormat="1" applyFont="1" applyBorder="1" applyAlignment="1">
      <alignment horizontal="center" vertical="center"/>
    </xf>
    <xf numFmtId="177" fontId="22" fillId="0" borderId="44" xfId="227" applyNumberFormat="1" applyFont="1" applyBorder="1" applyAlignment="1">
      <alignment horizontal="center" vertical="center"/>
    </xf>
    <xf numFmtId="177" fontId="143" fillId="0" borderId="24" xfId="216" applyNumberFormat="1" applyFont="1" applyBorder="1" applyAlignment="1">
      <alignment horizontal="center" vertical="center"/>
    </xf>
    <xf numFmtId="177" fontId="143" fillId="0" borderId="72" xfId="216" applyNumberFormat="1" applyFont="1" applyBorder="1" applyAlignment="1">
      <alignment horizontal="center" vertical="center"/>
    </xf>
    <xf numFmtId="177" fontId="143" fillId="0" borderId="44" xfId="216" applyNumberFormat="1" applyFont="1" applyBorder="1" applyAlignment="1">
      <alignment horizontal="center" vertical="center"/>
    </xf>
    <xf numFmtId="9" fontId="18" fillId="0" borderId="81" xfId="5" applyFont="1" applyFill="1" applyBorder="1" applyAlignment="1">
      <alignment horizontal="center" vertical="center"/>
    </xf>
    <xf numFmtId="9" fontId="18" fillId="0" borderId="40" xfId="5" applyFont="1" applyFill="1" applyBorder="1" applyAlignment="1">
      <alignment horizontal="center" vertical="center"/>
    </xf>
    <xf numFmtId="9" fontId="18" fillId="0" borderId="50" xfId="5" applyFont="1" applyFill="1" applyBorder="1" applyAlignment="1">
      <alignment horizontal="center" vertical="center"/>
    </xf>
    <xf numFmtId="177" fontId="28" fillId="0" borderId="72" xfId="227" applyNumberFormat="1" applyFont="1" applyBorder="1" applyAlignment="1">
      <alignment horizontal="center" vertical="center"/>
    </xf>
    <xf numFmtId="177" fontId="23" fillId="0" borderId="72" xfId="227" applyNumberFormat="1" applyFont="1" applyBorder="1" applyAlignment="1">
      <alignment horizontal="center" vertical="center"/>
    </xf>
    <xf numFmtId="177" fontId="23" fillId="0" borderId="44" xfId="227" applyNumberFormat="1" applyFont="1" applyBorder="1" applyAlignment="1">
      <alignment horizontal="center" vertical="center"/>
    </xf>
    <xf numFmtId="177" fontId="146" fillId="0" borderId="24" xfId="216" applyNumberFormat="1" applyFont="1" applyBorder="1">
      <alignment vertical="center"/>
    </xf>
    <xf numFmtId="233" fontId="28" fillId="0" borderId="72" xfId="227" applyNumberFormat="1" applyFont="1" applyBorder="1" applyAlignment="1">
      <alignment horizontal="center" vertical="center"/>
    </xf>
    <xf numFmtId="233" fontId="28" fillId="0" borderId="44" xfId="227" applyNumberFormat="1" applyFont="1" applyBorder="1" applyAlignment="1">
      <alignment horizontal="center" vertical="center"/>
    </xf>
    <xf numFmtId="177" fontId="146" fillId="0" borderId="31" xfId="216" applyNumberFormat="1" applyFont="1" applyBorder="1">
      <alignment vertical="center"/>
    </xf>
    <xf numFmtId="233" fontId="18" fillId="0" borderId="72" xfId="5" applyNumberFormat="1" applyFont="1" applyFill="1" applyBorder="1" applyAlignment="1">
      <alignment horizontal="center" vertical="center"/>
    </xf>
    <xf numFmtId="233" fontId="18" fillId="0" borderId="44" xfId="5" applyNumberFormat="1" applyFont="1" applyFill="1" applyBorder="1" applyAlignment="1">
      <alignment horizontal="center" vertical="center"/>
    </xf>
    <xf numFmtId="225" fontId="99" fillId="0" borderId="44" xfId="216" applyBorder="1" applyAlignment="1"/>
    <xf numFmtId="177" fontId="28" fillId="0" borderId="81" xfId="227" applyNumberFormat="1" applyFont="1" applyBorder="1" applyAlignment="1">
      <alignment horizontal="center" vertical="center"/>
    </xf>
    <xf numFmtId="225" fontId="18" fillId="0" borderId="40" xfId="216" applyFont="1" applyBorder="1" applyAlignment="1">
      <alignment horizontal="center"/>
    </xf>
    <xf numFmtId="177" fontId="28" fillId="0" borderId="24" xfId="227" applyNumberFormat="1" applyFont="1" applyBorder="1" applyAlignment="1">
      <alignment horizontal="center" vertical="center"/>
    </xf>
    <xf numFmtId="177" fontId="28" fillId="0" borderId="44" xfId="227" applyNumberFormat="1" applyFont="1" applyBorder="1" applyAlignment="1">
      <alignment horizontal="center" vertical="center"/>
    </xf>
    <xf numFmtId="177" fontId="23" fillId="0" borderId="24" xfId="227" applyNumberFormat="1" applyFont="1" applyBorder="1" applyAlignment="1">
      <alignment horizontal="center" vertical="center"/>
    </xf>
    <xf numFmtId="177" fontId="18" fillId="0" borderId="24" xfId="227" applyNumberFormat="1" applyFont="1" applyBorder="1" applyAlignment="1">
      <alignment vertical="center"/>
    </xf>
    <xf numFmtId="177" fontId="18" fillId="0" borderId="44" xfId="227" applyNumberFormat="1" applyFont="1" applyBorder="1" applyAlignment="1">
      <alignment horizontal="center" vertical="center"/>
    </xf>
    <xf numFmtId="225" fontId="145" fillId="0" borderId="0" xfId="216" applyFont="1" applyAlignment="1"/>
    <xf numFmtId="177" fontId="28" fillId="0" borderId="24" xfId="215" applyNumberFormat="1" applyFont="1" applyBorder="1">
      <alignment vertical="center"/>
    </xf>
    <xf numFmtId="177" fontId="23" fillId="0" borderId="44" xfId="215" applyNumberFormat="1" applyFont="1" applyBorder="1" applyAlignment="1">
      <alignment horizontal="center" vertical="center"/>
    </xf>
    <xf numFmtId="177" fontId="22" fillId="0" borderId="24" xfId="216" applyNumberFormat="1" applyFont="1" applyBorder="1">
      <alignment vertical="center"/>
    </xf>
    <xf numFmtId="177" fontId="18" fillId="0" borderId="44" xfId="216" applyNumberFormat="1" applyFont="1" applyBorder="1">
      <alignment vertical="center"/>
    </xf>
    <xf numFmtId="9" fontId="18" fillId="0" borderId="24" xfId="5" applyFont="1" applyFill="1" applyBorder="1" applyAlignment="1">
      <alignment vertical="center"/>
    </xf>
    <xf numFmtId="9" fontId="18" fillId="0" borderId="44" xfId="5" applyFont="1" applyFill="1" applyBorder="1" applyAlignment="1">
      <alignment vertical="center"/>
    </xf>
    <xf numFmtId="177" fontId="22" fillId="0" borderId="81" xfId="216" applyNumberFormat="1" applyFont="1" applyBorder="1">
      <alignment vertical="center"/>
    </xf>
    <xf numFmtId="225" fontId="99" fillId="0" borderId="50" xfId="216" applyBorder="1" applyAlignment="1"/>
    <xf numFmtId="9" fontId="18" fillId="0" borderId="81" xfId="5" applyFont="1" applyFill="1" applyBorder="1" applyAlignment="1">
      <alignment vertical="center"/>
    </xf>
    <xf numFmtId="9" fontId="18" fillId="0" borderId="40" xfId="5" applyFont="1" applyFill="1" applyBorder="1" applyAlignment="1">
      <alignment vertical="center"/>
    </xf>
    <xf numFmtId="9" fontId="18" fillId="0" borderId="50" xfId="5" applyFont="1" applyFill="1" applyBorder="1" applyAlignment="1">
      <alignment vertical="center"/>
    </xf>
    <xf numFmtId="0" fontId="129" fillId="0" borderId="0" xfId="4" applyFont="1" applyFill="1" applyAlignment="1" applyProtection="1">
      <alignment horizontal="left" vertical="center" wrapText="1"/>
    </xf>
    <xf numFmtId="182" fontId="22" fillId="0" borderId="0" xfId="177" applyNumberFormat="1" applyFont="1">
      <alignment vertical="center"/>
    </xf>
    <xf numFmtId="182" fontId="18" fillId="0" borderId="0" xfId="177" applyNumberFormat="1" applyFont="1">
      <alignment vertical="center"/>
    </xf>
    <xf numFmtId="0" fontId="18" fillId="0" borderId="0" xfId="177" applyNumberFormat="1" applyFont="1">
      <alignment vertical="center"/>
    </xf>
    <xf numFmtId="188" fontId="22" fillId="0" borderId="0" xfId="177" applyFont="1" applyAlignment="1">
      <alignment horizontal="right" vertical="center"/>
    </xf>
    <xf numFmtId="188" fontId="22" fillId="0" borderId="72" xfId="177" applyFont="1" applyBorder="1" applyAlignment="1">
      <alignment horizontal="center" vertical="center" wrapText="1"/>
    </xf>
    <xf numFmtId="188" fontId="22" fillId="0" borderId="74" xfId="177" applyFont="1" applyBorder="1" applyAlignment="1">
      <alignment horizontal="center" vertical="center" wrapText="1"/>
    </xf>
    <xf numFmtId="0" fontId="18" fillId="0" borderId="72" xfId="177" applyNumberFormat="1" applyFont="1" applyBorder="1" applyAlignment="1">
      <alignment horizontal="center" vertical="center"/>
    </xf>
    <xf numFmtId="49" fontId="18" fillId="0" borderId="72" xfId="177" applyNumberFormat="1" applyFont="1" applyBorder="1" applyAlignment="1">
      <alignment horizontal="left" vertical="center"/>
    </xf>
    <xf numFmtId="49" fontId="18" fillId="0" borderId="5" xfId="177" applyNumberFormat="1" applyFont="1" applyBorder="1" applyAlignment="1">
      <alignment horizontal="left" vertical="center"/>
    </xf>
    <xf numFmtId="49" fontId="18" fillId="0" borderId="5" xfId="177" applyNumberFormat="1" applyFont="1" applyBorder="1" applyAlignment="1">
      <alignment horizontal="center" vertical="center" wrapText="1"/>
    </xf>
    <xf numFmtId="0" fontId="18" fillId="0" borderId="72" xfId="177" applyNumberFormat="1" applyFont="1" applyBorder="1" applyAlignment="1">
      <alignment horizontal="right" vertical="center"/>
    </xf>
    <xf numFmtId="188" fontId="18" fillId="0" borderId="72" xfId="177" applyFont="1" applyBorder="1" applyAlignment="1">
      <alignment horizontal="right" vertical="center"/>
    </xf>
    <xf numFmtId="188" fontId="18" fillId="0" borderId="73" xfId="177" applyFont="1" applyBorder="1" applyAlignment="1">
      <alignment horizontal="right" vertical="center"/>
    </xf>
    <xf numFmtId="0" fontId="18" fillId="0" borderId="72" xfId="144" applyFont="1" applyBorder="1" applyAlignment="1">
      <alignment horizontal="right" vertical="center" wrapText="1"/>
    </xf>
    <xf numFmtId="188" fontId="18" fillId="0" borderId="72" xfId="177" applyFont="1" applyBorder="1">
      <alignment vertical="center"/>
    </xf>
    <xf numFmtId="0" fontId="22" fillId="0" borderId="72" xfId="0" applyFont="1" applyBorder="1">
      <alignment vertical="center"/>
    </xf>
    <xf numFmtId="49" fontId="22" fillId="0" borderId="72" xfId="177" applyNumberFormat="1" applyFont="1" applyBorder="1" applyAlignment="1">
      <alignment horizontal="left" vertical="center"/>
    </xf>
    <xf numFmtId="49" fontId="22" fillId="0" borderId="5" xfId="177" applyNumberFormat="1" applyFont="1" applyBorder="1" applyAlignment="1">
      <alignment horizontal="left" vertical="center"/>
    </xf>
    <xf numFmtId="49" fontId="22" fillId="0" borderId="5" xfId="177" applyNumberFormat="1" applyFont="1" applyBorder="1" applyAlignment="1">
      <alignment horizontal="center" vertical="center" wrapText="1"/>
    </xf>
    <xf numFmtId="0" fontId="74" fillId="0" borderId="72" xfId="144" applyFont="1" applyBorder="1" applyAlignment="1">
      <alignment horizontal="right" vertical="center" wrapText="1"/>
    </xf>
    <xf numFmtId="0" fontId="126" fillId="0" borderId="72" xfId="0" applyFont="1" applyBorder="1">
      <alignment vertical="center"/>
    </xf>
    <xf numFmtId="188" fontId="18" fillId="0" borderId="72" xfId="177" applyFont="1" applyBorder="1" applyAlignment="1">
      <alignment horizontal="center" vertical="center"/>
    </xf>
    <xf numFmtId="188" fontId="18" fillId="0" borderId="72" xfId="177" applyFont="1" applyBorder="1" applyAlignment="1">
      <alignment horizontal="left" vertical="center"/>
    </xf>
    <xf numFmtId="0" fontId="18" fillId="0" borderId="72" xfId="144" applyFont="1" applyBorder="1" applyAlignment="1">
      <alignment horizontal="right" vertical="center"/>
    </xf>
    <xf numFmtId="188" fontId="22" fillId="0" borderId="74" xfId="177" applyFont="1" applyBorder="1" applyAlignment="1">
      <alignment horizontal="center" vertical="center"/>
    </xf>
    <xf numFmtId="196" fontId="18" fillId="0" borderId="0" xfId="177" applyNumberFormat="1" applyFont="1">
      <alignment vertical="center"/>
    </xf>
    <xf numFmtId="188" fontId="18" fillId="0" borderId="0" xfId="177" applyFont="1" applyAlignment="1">
      <alignment horizontal="center" vertical="center"/>
    </xf>
    <xf numFmtId="0" fontId="21" fillId="0" borderId="0" xfId="0" applyFont="1" applyAlignment="1">
      <alignment horizontal="centerContinuous" vertical="center" wrapText="1"/>
    </xf>
    <xf numFmtId="0" fontId="17" fillId="0" borderId="0" xfId="0" applyFont="1" applyAlignment="1">
      <alignment horizontal="centerContinuous" vertical="center" wrapText="1"/>
    </xf>
    <xf numFmtId="0" fontId="17" fillId="0" borderId="0" xfId="0" applyFont="1" applyAlignment="1">
      <alignment horizontal="centerContinuous" vertical="center"/>
    </xf>
    <xf numFmtId="177" fontId="22" fillId="0" borderId="4" xfId="0" applyNumberFormat="1" applyFont="1" applyBorder="1" applyAlignment="1">
      <alignment horizontal="center" vertical="center" wrapText="1"/>
    </xf>
    <xf numFmtId="0" fontId="104" fillId="0" borderId="0" xfId="4" applyFont="1" applyFill="1" applyAlignment="1" applyProtection="1">
      <alignment horizontal="left" vertical="center" wrapText="1"/>
    </xf>
    <xf numFmtId="182" fontId="18" fillId="0" borderId="0" xfId="162" applyNumberFormat="1" applyFont="1">
      <alignment vertical="center"/>
    </xf>
    <xf numFmtId="0" fontId="22" fillId="0" borderId="0" xfId="162" applyFont="1" applyAlignment="1">
      <alignment horizontal="right" vertical="center"/>
    </xf>
    <xf numFmtId="0" fontId="22" fillId="0" borderId="72" xfId="162" applyFont="1" applyBorder="1" applyAlignment="1">
      <alignment horizontal="center" vertical="center" wrapText="1"/>
    </xf>
    <xf numFmtId="0" fontId="22" fillId="0" borderId="74" xfId="162" applyFont="1" applyBorder="1" applyAlignment="1">
      <alignment horizontal="center" vertical="center" wrapText="1"/>
    </xf>
    <xf numFmtId="0" fontId="18" fillId="0" borderId="72" xfId="162" applyFont="1" applyBorder="1" applyAlignment="1">
      <alignment horizontal="center" vertical="center"/>
    </xf>
    <xf numFmtId="49" fontId="18" fillId="0" borderId="72" xfId="162" applyNumberFormat="1" applyFont="1" applyBorder="1" applyAlignment="1">
      <alignment horizontal="left" vertical="center"/>
    </xf>
    <xf numFmtId="49" fontId="18" fillId="0" borderId="5" xfId="162" applyNumberFormat="1" applyFont="1" applyBorder="1" applyAlignment="1">
      <alignment horizontal="left" vertical="center"/>
    </xf>
    <xf numFmtId="49" fontId="18" fillId="0" borderId="5" xfId="162" applyNumberFormat="1" applyFont="1" applyBorder="1" applyAlignment="1">
      <alignment horizontal="center" vertical="center" wrapText="1"/>
    </xf>
    <xf numFmtId="0" fontId="18" fillId="0" borderId="72" xfId="162" applyFont="1" applyBorder="1" applyAlignment="1">
      <alignment horizontal="right" vertical="center"/>
    </xf>
    <xf numFmtId="0" fontId="18" fillId="0" borderId="74" xfId="144" applyFont="1" applyBorder="1" applyAlignment="1">
      <alignment horizontal="right" vertical="center" wrapText="1"/>
    </xf>
    <xf numFmtId="0" fontId="18" fillId="0" borderId="72" xfId="162" applyFont="1" applyBorder="1">
      <alignment vertical="center"/>
    </xf>
    <xf numFmtId="0" fontId="18" fillId="0" borderId="72" xfId="162" applyFont="1" applyBorder="1" applyAlignment="1">
      <alignment horizontal="left" vertical="center"/>
    </xf>
    <xf numFmtId="0" fontId="18" fillId="0" borderId="74" xfId="144" applyFont="1" applyBorder="1" applyAlignment="1">
      <alignment horizontal="right" vertical="center"/>
    </xf>
    <xf numFmtId="0" fontId="22" fillId="0" borderId="8" xfId="162" applyFont="1" applyBorder="1" applyAlignment="1">
      <alignment horizontal="center" vertical="center"/>
    </xf>
    <xf numFmtId="0" fontId="18" fillId="0" borderId="4" xfId="162" applyFont="1" applyBorder="1">
      <alignment vertical="center"/>
    </xf>
    <xf numFmtId="0" fontId="18" fillId="0" borderId="4" xfId="162" applyFont="1" applyBorder="1" applyAlignment="1">
      <alignment horizontal="right" vertical="center"/>
    </xf>
    <xf numFmtId="0" fontId="18" fillId="0" borderId="8" xfId="162" applyFont="1" applyBorder="1" applyAlignment="1">
      <alignment horizontal="right" vertical="center"/>
    </xf>
    <xf numFmtId="0" fontId="22" fillId="0" borderId="72" xfId="162" applyFont="1" applyBorder="1" applyAlignment="1">
      <alignment horizontal="center" vertical="center"/>
    </xf>
    <xf numFmtId="0" fontId="126" fillId="0" borderId="0" xfId="0" applyFont="1" applyAlignment="1">
      <alignment horizontal="right" vertical="center"/>
    </xf>
    <xf numFmtId="177" fontId="22" fillId="0" borderId="4" xfId="0" applyNumberFormat="1" applyFont="1" applyBorder="1" applyAlignment="1">
      <alignment horizontal="center" vertical="center"/>
    </xf>
    <xf numFmtId="177" fontId="18" fillId="0" borderId="72" xfId="174" applyNumberFormat="1" applyFont="1" applyBorder="1" applyAlignment="1">
      <alignment horizontal="center" vertical="center"/>
    </xf>
    <xf numFmtId="177" fontId="106" fillId="0" borderId="72" xfId="0" applyNumberFormat="1" applyFont="1" applyBorder="1" applyAlignment="1">
      <alignment horizontal="center" vertical="center"/>
    </xf>
    <xf numFmtId="177" fontId="18" fillId="0" borderId="72" xfId="174" applyNumberFormat="1" applyFont="1" applyBorder="1" applyAlignment="1">
      <alignment vertical="center"/>
    </xf>
    <xf numFmtId="0" fontId="126" fillId="0" borderId="72" xfId="216" quotePrefix="1" applyNumberFormat="1" applyFont="1" applyBorder="1" applyAlignment="1"/>
    <xf numFmtId="225" fontId="126" fillId="0" borderId="72" xfId="216" applyFont="1" applyBorder="1" applyAlignment="1">
      <alignment horizontal="center" vertical="center" wrapText="1"/>
    </xf>
    <xf numFmtId="189" fontId="18" fillId="0" borderId="72" xfId="216" applyNumberFormat="1" applyFont="1" applyBorder="1" applyAlignment="1">
      <alignment horizontal="right" vertical="center"/>
    </xf>
    <xf numFmtId="223" fontId="22" fillId="0" borderId="13" xfId="0" applyNumberFormat="1" applyFont="1" applyBorder="1" applyAlignment="1">
      <alignment horizontal="center" vertical="center"/>
    </xf>
    <xf numFmtId="223" fontId="22" fillId="0" borderId="3" xfId="0" applyNumberFormat="1" applyFont="1" applyBorder="1" applyAlignment="1">
      <alignment horizontal="center" vertical="center"/>
    </xf>
    <xf numFmtId="223" fontId="18" fillId="0" borderId="2" xfId="0" applyNumberFormat="1" applyFont="1" applyBorder="1" applyAlignment="1">
      <alignment horizontal="right" vertical="center"/>
    </xf>
    <xf numFmtId="0" fontId="18" fillId="0" borderId="1" xfId="0" applyFont="1" applyBorder="1" applyAlignment="1">
      <alignment horizontal="left" vertical="center"/>
    </xf>
    <xf numFmtId="0" fontId="22" fillId="0" borderId="3" xfId="0" applyFont="1" applyBorder="1" applyAlignment="1">
      <alignment horizontal="center" vertical="center"/>
    </xf>
    <xf numFmtId="0" fontId="18" fillId="0" borderId="0" xfId="0" applyFont="1" applyAlignment="1">
      <alignment horizontal="right" vertical="center"/>
    </xf>
    <xf numFmtId="0" fontId="22" fillId="0" borderId="0" xfId="0" applyFont="1" applyAlignment="1" applyProtection="1">
      <alignment vertical="center" shrinkToFit="1"/>
      <protection hidden="1"/>
    </xf>
    <xf numFmtId="212" fontId="18" fillId="0" borderId="72" xfId="0" applyNumberFormat="1" applyFont="1" applyBorder="1" applyAlignment="1">
      <alignment horizontal="center" vertical="center"/>
    </xf>
    <xf numFmtId="212" fontId="18" fillId="0" borderId="72" xfId="0" applyNumberFormat="1" applyFont="1" applyBorder="1" applyAlignment="1" applyProtection="1">
      <alignment horizontal="center" vertical="center" shrinkToFit="1"/>
      <protection hidden="1"/>
    </xf>
    <xf numFmtId="14" fontId="18" fillId="0" borderId="72" xfId="0" applyNumberFormat="1" applyFont="1" applyBorder="1" applyAlignment="1">
      <alignment horizontal="center" vertical="center" shrinkToFit="1"/>
    </xf>
    <xf numFmtId="0" fontId="18" fillId="0" borderId="72" xfId="0" applyFont="1" applyBorder="1" applyAlignment="1">
      <alignment vertical="center" shrinkToFit="1"/>
    </xf>
    <xf numFmtId="189" fontId="18" fillId="0" borderId="72" xfId="0" applyNumberFormat="1" applyFont="1" applyBorder="1" applyAlignment="1">
      <alignment horizontal="right" vertical="center"/>
    </xf>
    <xf numFmtId="14" fontId="20" fillId="0" borderId="0" xfId="4" applyNumberFormat="1" applyFont="1" applyFill="1" applyAlignment="1" applyProtection="1">
      <alignment horizontal="left" vertical="center" wrapText="1"/>
    </xf>
    <xf numFmtId="14" fontId="18" fillId="0" borderId="1" xfId="0" applyNumberFormat="1" applyFont="1" applyBorder="1" applyAlignment="1">
      <alignment horizontal="left" vertical="center"/>
    </xf>
    <xf numFmtId="14" fontId="22" fillId="0" borderId="1" xfId="0" applyNumberFormat="1" applyFont="1" applyBorder="1" applyAlignment="1">
      <alignment horizontal="center" vertical="center"/>
    </xf>
    <xf numFmtId="49" fontId="22" fillId="0" borderId="1" xfId="0" applyNumberFormat="1" applyFont="1" applyBorder="1" applyAlignment="1">
      <alignment horizontal="center" vertical="center"/>
    </xf>
    <xf numFmtId="0" fontId="18" fillId="0" borderId="2" xfId="0" applyFont="1" applyBorder="1" applyAlignment="1">
      <alignment horizontal="center" vertical="center"/>
    </xf>
    <xf numFmtId="0" fontId="22" fillId="0" borderId="1" xfId="4" applyFont="1" applyFill="1" applyBorder="1" applyAlignment="1" applyProtection="1">
      <alignment vertical="center"/>
    </xf>
    <xf numFmtId="177" fontId="22" fillId="0" borderId="72" xfId="162" applyNumberFormat="1" applyFont="1" applyBorder="1" applyAlignment="1">
      <alignment horizontal="center" vertical="center" wrapText="1"/>
    </xf>
    <xf numFmtId="177" fontId="74" fillId="0" borderId="0" xfId="0" applyNumberFormat="1" applyFont="1" applyAlignment="1" applyProtection="1">
      <alignment horizontal="center" vertical="center" shrinkToFit="1"/>
      <protection hidden="1"/>
    </xf>
    <xf numFmtId="177" fontId="132" fillId="0" borderId="0" xfId="0" applyNumberFormat="1" applyFont="1" applyAlignment="1" applyProtection="1">
      <alignment horizontal="center" vertical="center" shrinkToFit="1"/>
      <protection hidden="1"/>
    </xf>
    <xf numFmtId="0" fontId="74" fillId="0" borderId="0" xfId="0" applyFont="1" applyAlignment="1" applyProtection="1">
      <alignment horizontal="center" vertical="center" shrinkToFit="1"/>
      <protection hidden="1"/>
    </xf>
    <xf numFmtId="182" fontId="18" fillId="0" borderId="0" xfId="0" applyNumberFormat="1" applyFont="1" applyProtection="1">
      <alignment vertical="center"/>
      <protection hidden="1"/>
    </xf>
    <xf numFmtId="182" fontId="18" fillId="0" borderId="0" xfId="0" applyNumberFormat="1" applyFont="1" applyAlignment="1" applyProtection="1">
      <alignment vertical="center" wrapText="1"/>
      <protection hidden="1"/>
    </xf>
    <xf numFmtId="182" fontId="18" fillId="0" borderId="0" xfId="0" applyNumberFormat="1" applyFont="1" applyAlignment="1" applyProtection="1">
      <alignment horizontal="center" vertical="center" wrapText="1"/>
      <protection hidden="1"/>
    </xf>
    <xf numFmtId="0" fontId="18" fillId="0" borderId="0" xfId="0" applyFont="1" applyAlignment="1" applyProtection="1">
      <alignment horizontal="right" vertical="center"/>
      <protection hidden="1"/>
    </xf>
    <xf numFmtId="0" fontId="18" fillId="0" borderId="72" xfId="0" applyFont="1" applyBorder="1" applyAlignment="1" applyProtection="1">
      <alignment horizontal="left" vertical="center" wrapText="1" shrinkToFit="1"/>
      <protection hidden="1"/>
    </xf>
    <xf numFmtId="14" fontId="18" fillId="0" borderId="72" xfId="0" applyNumberFormat="1" applyFont="1" applyBorder="1" applyAlignment="1" applyProtection="1">
      <alignment horizontal="left" vertical="center" wrapText="1" shrinkToFit="1"/>
      <protection hidden="1"/>
    </xf>
    <xf numFmtId="177" fontId="18" fillId="0" borderId="72" xfId="3" applyFont="1" applyFill="1" applyBorder="1" applyAlignment="1" applyProtection="1">
      <alignment horizontal="left" vertical="center" wrapText="1" shrinkToFit="1"/>
      <protection hidden="1"/>
    </xf>
    <xf numFmtId="9" fontId="18" fillId="0" borderId="72" xfId="5" applyFont="1" applyFill="1" applyBorder="1" applyAlignment="1" applyProtection="1">
      <alignment horizontal="center" vertical="center" wrapText="1" shrinkToFit="1"/>
      <protection hidden="1"/>
    </xf>
    <xf numFmtId="177" fontId="18" fillId="0" borderId="72" xfId="0" applyNumberFormat="1" applyFont="1" applyBorder="1" applyAlignment="1" applyProtection="1">
      <alignment horizontal="right" vertical="center" shrinkToFit="1"/>
      <protection hidden="1"/>
    </xf>
    <xf numFmtId="177" fontId="114" fillId="0" borderId="72" xfId="0" applyNumberFormat="1" applyFont="1" applyBorder="1" applyAlignment="1" applyProtection="1">
      <alignment horizontal="right" vertical="center" shrinkToFit="1"/>
      <protection hidden="1"/>
    </xf>
    <xf numFmtId="189" fontId="18" fillId="0" borderId="72" xfId="0" applyNumberFormat="1" applyFont="1" applyBorder="1" applyAlignment="1" applyProtection="1">
      <alignment horizontal="right" vertical="center" shrinkToFit="1"/>
      <protection hidden="1"/>
    </xf>
    <xf numFmtId="0" fontId="22" fillId="0" borderId="74" xfId="0" applyFont="1" applyBorder="1" applyAlignment="1">
      <alignment horizontal="center" vertical="center" wrapText="1"/>
    </xf>
    <xf numFmtId="49" fontId="18" fillId="0" borderId="72" xfId="0" applyNumberFormat="1" applyFont="1" applyBorder="1" applyAlignment="1" applyProtection="1">
      <alignment horizontal="center" vertical="center" wrapText="1" shrinkToFit="1"/>
      <protection hidden="1"/>
    </xf>
    <xf numFmtId="0" fontId="18" fillId="0" borderId="0" xfId="0" applyFont="1" applyAlignment="1" applyProtection="1">
      <alignment vertical="center" wrapText="1" shrinkToFit="1"/>
      <protection hidden="1"/>
    </xf>
    <xf numFmtId="0" fontId="18" fillId="0" borderId="0" xfId="0" applyFont="1" applyAlignment="1" applyProtection="1">
      <alignment horizontal="center" vertical="center" wrapText="1" shrinkToFit="1"/>
      <protection hidden="1"/>
    </xf>
    <xf numFmtId="212" fontId="18" fillId="0" borderId="0" xfId="0" applyNumberFormat="1" applyFont="1" applyAlignment="1" applyProtection="1">
      <alignment vertical="center" shrinkToFit="1"/>
      <protection hidden="1"/>
    </xf>
    <xf numFmtId="0" fontId="22" fillId="0" borderId="0" xfId="0" applyFont="1" applyAlignment="1" applyProtection="1">
      <alignment vertical="center" wrapText="1" shrinkToFit="1"/>
      <protection hidden="1"/>
    </xf>
    <xf numFmtId="0" fontId="22" fillId="0" borderId="0" xfId="0" applyFont="1" applyAlignment="1" applyProtection="1">
      <alignment horizontal="center" vertical="center" wrapText="1" shrinkToFit="1"/>
      <protection hidden="1"/>
    </xf>
    <xf numFmtId="177" fontId="114" fillId="0" borderId="0" xfId="0" applyNumberFormat="1" applyFont="1" applyAlignment="1" applyProtection="1">
      <alignment horizontal="right" vertical="center"/>
      <protection hidden="1"/>
    </xf>
    <xf numFmtId="0" fontId="18" fillId="0" borderId="72" xfId="0" applyFont="1" applyBorder="1" applyAlignment="1" applyProtection="1">
      <alignment horizontal="left" vertical="center" shrinkToFit="1"/>
      <protection hidden="1"/>
    </xf>
    <xf numFmtId="0" fontId="22" fillId="0" borderId="74" xfId="0" applyFont="1" applyBorder="1" applyAlignment="1">
      <alignment horizontal="center" vertical="center"/>
    </xf>
    <xf numFmtId="49" fontId="18" fillId="0" borderId="72" xfId="0" applyNumberFormat="1" applyFont="1" applyBorder="1" applyAlignment="1" applyProtection="1">
      <alignment horizontal="center" vertical="center" shrinkToFit="1"/>
      <protection hidden="1"/>
    </xf>
    <xf numFmtId="0" fontId="18" fillId="0" borderId="0" xfId="0" applyFont="1" applyAlignment="1" applyProtection="1">
      <alignment vertical="center" shrinkToFit="1"/>
      <protection hidden="1"/>
    </xf>
    <xf numFmtId="14" fontId="18" fillId="0" borderId="0" xfId="162" applyNumberFormat="1" applyFont="1" applyAlignment="1">
      <alignment horizontal="center" vertical="center" wrapText="1"/>
    </xf>
    <xf numFmtId="223" fontId="18" fillId="0" borderId="0" xfId="162" applyNumberFormat="1" applyFont="1" applyAlignment="1">
      <alignment horizontal="center" vertical="center" wrapText="1"/>
    </xf>
    <xf numFmtId="223" fontId="18" fillId="0" borderId="0" xfId="162" applyNumberFormat="1" applyFont="1">
      <alignment vertical="center"/>
    </xf>
    <xf numFmtId="177" fontId="22" fillId="0" borderId="72" xfId="162" applyNumberFormat="1" applyFont="1" applyBorder="1" applyAlignment="1">
      <alignment horizontal="center" vertical="center"/>
    </xf>
    <xf numFmtId="177" fontId="18" fillId="0" borderId="72" xfId="162" applyNumberFormat="1" applyFont="1" applyBorder="1" applyAlignment="1">
      <alignment horizontal="left" vertical="center" shrinkToFit="1"/>
    </xf>
    <xf numFmtId="177" fontId="18" fillId="0" borderId="72" xfId="162" applyNumberFormat="1" applyFont="1" applyBorder="1" applyAlignment="1">
      <alignment horizontal="center" vertical="center" shrinkToFit="1"/>
    </xf>
    <xf numFmtId="14" fontId="18" fillId="0" borderId="72" xfId="162" applyNumberFormat="1" applyFont="1" applyBorder="1" applyAlignment="1">
      <alignment horizontal="center" vertical="center"/>
    </xf>
    <xf numFmtId="177" fontId="18" fillId="0" borderId="72" xfId="162" applyNumberFormat="1" applyFont="1" applyBorder="1" applyAlignment="1">
      <alignment horizontal="right" vertical="center"/>
    </xf>
    <xf numFmtId="49" fontId="18" fillId="0" borderId="72" xfId="162" applyNumberFormat="1" applyFont="1" applyBorder="1" applyAlignment="1">
      <alignment horizontal="center" vertical="center"/>
    </xf>
    <xf numFmtId="231" fontId="18" fillId="0" borderId="72" xfId="162" applyNumberFormat="1" applyFont="1" applyBorder="1" applyAlignment="1">
      <alignment horizontal="center" vertical="center"/>
    </xf>
    <xf numFmtId="177" fontId="22" fillId="0" borderId="74" xfId="162" applyNumberFormat="1" applyFont="1" applyBorder="1" applyAlignment="1">
      <alignment horizontal="center" vertical="center"/>
    </xf>
    <xf numFmtId="177" fontId="18" fillId="0" borderId="74" xfId="162" applyNumberFormat="1" applyFont="1" applyBorder="1" applyAlignment="1">
      <alignment horizontal="center" vertical="center"/>
    </xf>
    <xf numFmtId="49" fontId="18" fillId="0" borderId="0" xfId="162" applyNumberFormat="1" applyFont="1">
      <alignment vertical="center"/>
    </xf>
    <xf numFmtId="14" fontId="18" fillId="0" borderId="0" xfId="162" applyNumberFormat="1" applyFont="1" applyAlignment="1">
      <alignment horizontal="center" vertical="center"/>
    </xf>
    <xf numFmtId="225" fontId="22" fillId="0" borderId="0" xfId="215" applyFont="1" applyAlignment="1"/>
    <xf numFmtId="49" fontId="32" fillId="0" borderId="0" xfId="215" applyNumberFormat="1" applyFont="1" applyAlignment="1"/>
    <xf numFmtId="225" fontId="103" fillId="0" borderId="72" xfId="215" applyFont="1" applyBorder="1" applyAlignment="1">
      <alignment horizontal="center" vertical="center"/>
    </xf>
    <xf numFmtId="0" fontId="18" fillId="0" borderId="72" xfId="3" applyNumberFormat="1" applyFont="1" applyFill="1" applyBorder="1" applyAlignment="1">
      <alignment horizontal="center" vertical="center"/>
    </xf>
    <xf numFmtId="235" fontId="18" fillId="0" borderId="72" xfId="215" applyNumberFormat="1" applyFont="1" applyBorder="1" applyAlignment="1">
      <alignment horizontal="left" vertical="center"/>
    </xf>
    <xf numFmtId="235" fontId="101" fillId="0" borderId="72" xfId="215" applyNumberFormat="1" applyFont="1" applyBorder="1" applyAlignment="1">
      <alignment horizontal="center" vertical="center"/>
    </xf>
    <xf numFmtId="235" fontId="18" fillId="0" borderId="72" xfId="215" applyNumberFormat="1" applyFont="1" applyBorder="1" applyAlignment="1">
      <alignment horizontal="center" vertical="center"/>
    </xf>
    <xf numFmtId="225" fontId="23" fillId="0" borderId="72" xfId="215" applyFont="1" applyBorder="1" applyAlignment="1">
      <alignment horizontal="center" vertical="center"/>
    </xf>
    <xf numFmtId="0" fontId="22" fillId="0" borderId="72" xfId="4" applyFont="1" applyFill="1" applyBorder="1" applyAlignment="1" applyProtection="1">
      <alignment vertical="center"/>
    </xf>
    <xf numFmtId="10" fontId="18" fillId="0" borderId="72" xfId="0" applyNumberFormat="1" applyFont="1" applyBorder="1" applyAlignment="1">
      <alignment horizontal="center" vertical="center"/>
    </xf>
    <xf numFmtId="0" fontId="133" fillId="0" borderId="72" xfId="0" applyFont="1" applyBorder="1">
      <alignment vertical="center"/>
    </xf>
    <xf numFmtId="49" fontId="22" fillId="0" borderId="2" xfId="0" applyNumberFormat="1" applyFont="1" applyBorder="1" applyAlignment="1">
      <alignment horizontal="center" vertical="center"/>
    </xf>
    <xf numFmtId="9" fontId="18" fillId="0" borderId="1" xfId="5" applyFont="1" applyFill="1" applyBorder="1" applyAlignment="1">
      <alignment horizontal="right" vertical="center"/>
    </xf>
    <xf numFmtId="0" fontId="74" fillId="0" borderId="0" xfId="0" applyFont="1" applyAlignment="1" applyProtection="1">
      <alignment horizontal="left" vertical="center" shrinkToFit="1"/>
      <protection hidden="1"/>
    </xf>
    <xf numFmtId="49" fontId="18" fillId="0" borderId="0" xfId="0" applyNumberFormat="1" applyFont="1" applyAlignment="1" applyProtection="1">
      <alignment horizontal="right" vertical="center"/>
      <protection hidden="1"/>
    </xf>
    <xf numFmtId="49" fontId="18" fillId="0" borderId="72" xfId="0" applyNumberFormat="1" applyFont="1" applyBorder="1" applyAlignment="1" applyProtection="1">
      <alignment horizontal="center" vertical="center"/>
      <protection hidden="1"/>
    </xf>
    <xf numFmtId="177" fontId="18" fillId="0" borderId="72" xfId="0" applyNumberFormat="1" applyFont="1" applyBorder="1" applyAlignment="1" applyProtection="1">
      <alignment horizontal="center" vertical="center"/>
      <protection hidden="1"/>
    </xf>
    <xf numFmtId="177" fontId="18" fillId="0" borderId="72" xfId="208" applyFont="1" applyFill="1" applyBorder="1" applyAlignment="1" applyProtection="1">
      <alignment horizontal="center" vertical="center" shrinkToFit="1"/>
      <protection hidden="1"/>
    </xf>
    <xf numFmtId="0" fontId="18" fillId="0" borderId="72" xfId="0" applyFont="1" applyBorder="1" applyAlignment="1" applyProtection="1">
      <alignment vertical="center" shrinkToFit="1"/>
      <protection hidden="1"/>
    </xf>
    <xf numFmtId="182" fontId="18" fillId="0" borderId="72" xfId="0" applyNumberFormat="1" applyFont="1" applyBorder="1" applyAlignment="1" applyProtection="1">
      <alignment horizontal="center" vertical="center" shrinkToFit="1"/>
      <protection hidden="1"/>
    </xf>
    <xf numFmtId="49" fontId="18" fillId="0" borderId="72" xfId="0" applyNumberFormat="1" applyFont="1" applyBorder="1" applyAlignment="1" applyProtection="1">
      <alignment horizontal="left" vertical="center" shrinkToFit="1"/>
      <protection hidden="1"/>
    </xf>
    <xf numFmtId="189" fontId="18" fillId="0" borderId="72" xfId="0" applyNumberFormat="1" applyFont="1" applyBorder="1" applyAlignment="1" applyProtection="1">
      <alignment horizontal="right" vertical="center"/>
      <protection hidden="1"/>
    </xf>
    <xf numFmtId="49" fontId="18" fillId="0" borderId="0" xfId="0" applyNumberFormat="1" applyFont="1" applyProtection="1">
      <alignment vertical="center"/>
      <protection hidden="1"/>
    </xf>
    <xf numFmtId="0" fontId="19" fillId="0" borderId="0" xfId="4" applyFill="1" applyAlignment="1" applyProtection="1">
      <alignment horizontal="left" vertical="center" shrinkToFit="1"/>
      <protection locked="0" hidden="1"/>
    </xf>
    <xf numFmtId="14" fontId="22" fillId="0" borderId="0" xfId="0" applyNumberFormat="1" applyFont="1" applyAlignment="1">
      <alignment horizontal="center" vertical="center" wrapText="1"/>
    </xf>
    <xf numFmtId="0" fontId="22" fillId="0" borderId="0" xfId="148" applyFont="1" applyFill="1" applyAlignment="1">
      <alignment vertical="center"/>
    </xf>
    <xf numFmtId="0" fontId="18" fillId="0" borderId="0" xfId="148" applyFont="1" applyFill="1" applyAlignment="1">
      <alignment vertical="center"/>
    </xf>
    <xf numFmtId="49" fontId="18" fillId="0" borderId="0" xfId="148" applyNumberFormat="1" applyFont="1" applyFill="1" applyAlignment="1">
      <alignment vertical="center"/>
    </xf>
    <xf numFmtId="14" fontId="18" fillId="0" borderId="0" xfId="148" applyNumberFormat="1" applyFont="1" applyFill="1" applyAlignment="1">
      <alignment vertical="center"/>
    </xf>
    <xf numFmtId="223" fontId="22" fillId="0" borderId="4" xfId="218" applyNumberFormat="1" applyFont="1" applyBorder="1" applyAlignment="1" applyProtection="1">
      <alignment horizontal="center" vertical="center" wrapText="1"/>
      <protection locked="0"/>
    </xf>
    <xf numFmtId="0" fontId="22" fillId="0" borderId="4" xfId="216" applyNumberFormat="1" applyFont="1" applyBorder="1" applyAlignment="1" applyProtection="1">
      <alignment horizontal="center" vertical="center" wrapText="1"/>
      <protection locked="0"/>
    </xf>
    <xf numFmtId="223" fontId="22" fillId="0" borderId="4" xfId="216" applyNumberFormat="1" applyFont="1" applyBorder="1" applyAlignment="1" applyProtection="1">
      <alignment horizontal="center" vertical="center" wrapText="1"/>
      <protection locked="0"/>
    </xf>
    <xf numFmtId="14" fontId="22" fillId="0" borderId="4" xfId="216" applyNumberFormat="1" applyFont="1" applyBorder="1" applyAlignment="1" applyProtection="1">
      <alignment horizontal="center" vertical="center" wrapText="1"/>
      <protection locked="0"/>
    </xf>
    <xf numFmtId="14" fontId="22" fillId="0" borderId="4" xfId="216" applyNumberFormat="1" applyFont="1" applyBorder="1" applyAlignment="1" applyProtection="1">
      <alignment horizontal="center" vertical="center"/>
      <protection locked="0"/>
    </xf>
    <xf numFmtId="223" fontId="22" fillId="0" borderId="72" xfId="216" applyNumberFormat="1" applyFont="1" applyBorder="1" applyAlignment="1" applyProtection="1">
      <alignment horizontal="center" vertical="center" wrapText="1"/>
      <protection locked="0"/>
    </xf>
    <xf numFmtId="223" fontId="138" fillId="0" borderId="4" xfId="162" applyNumberFormat="1" applyFont="1" applyBorder="1" applyAlignment="1" applyProtection="1">
      <alignment horizontal="center" vertical="center" wrapText="1"/>
      <protection locked="0"/>
    </xf>
    <xf numFmtId="223" fontId="22" fillId="0" borderId="72" xfId="218" applyNumberFormat="1" applyFont="1" applyBorder="1" applyAlignment="1" applyProtection="1">
      <alignment horizontal="center" vertical="center" wrapText="1"/>
      <protection locked="0"/>
    </xf>
    <xf numFmtId="223" fontId="29" fillId="0" borderId="72" xfId="216" applyNumberFormat="1" applyFont="1" applyBorder="1" applyAlignment="1" applyProtection="1">
      <alignment horizontal="center" vertical="center" wrapText="1"/>
      <protection locked="0"/>
    </xf>
    <xf numFmtId="223" fontId="22" fillId="0" borderId="72" xfId="216" applyNumberFormat="1" applyFont="1" applyBorder="1" applyAlignment="1" applyProtection="1">
      <alignment horizontal="center" vertical="center"/>
      <protection locked="0"/>
    </xf>
    <xf numFmtId="223" fontId="22" fillId="0" borderId="4" xfId="216" applyNumberFormat="1" applyFont="1" applyBorder="1" applyAlignment="1" applyProtection="1">
      <alignment horizontal="center" vertical="center"/>
      <protection locked="0"/>
    </xf>
    <xf numFmtId="223" fontId="22" fillId="0" borderId="73" xfId="216" applyNumberFormat="1" applyFont="1" applyBorder="1" applyAlignment="1" applyProtection="1">
      <alignment horizontal="center" vertical="center"/>
      <protection locked="0"/>
    </xf>
    <xf numFmtId="223" fontId="22" fillId="0" borderId="84" xfId="216" applyNumberFormat="1" applyFont="1" applyBorder="1" applyAlignment="1" applyProtection="1">
      <alignment horizontal="center" vertical="center"/>
      <protection locked="0"/>
    </xf>
    <xf numFmtId="223" fontId="22" fillId="0" borderId="83" xfId="216" applyNumberFormat="1" applyFont="1" applyBorder="1" applyAlignment="1" applyProtection="1">
      <alignment horizontal="center" vertical="center"/>
      <protection locked="0"/>
    </xf>
    <xf numFmtId="223" fontId="22" fillId="0" borderId="83" xfId="216" applyNumberFormat="1" applyFont="1" applyBorder="1" applyAlignment="1" applyProtection="1">
      <alignment horizontal="center" vertical="center" wrapText="1"/>
      <protection locked="0"/>
    </xf>
    <xf numFmtId="0" fontId="30" fillId="0" borderId="72" xfId="220" applyNumberFormat="1" applyFont="1" applyBorder="1" applyAlignment="1">
      <alignment horizontal="center" vertical="center"/>
    </xf>
    <xf numFmtId="0" fontId="126" fillId="0" borderId="72" xfId="220" applyNumberFormat="1" applyFont="1" applyBorder="1" applyAlignment="1">
      <alignment horizontal="left" vertical="center" wrapText="1" shrinkToFit="1"/>
    </xf>
    <xf numFmtId="0" fontId="18" fillId="0" borderId="72" xfId="220" applyNumberFormat="1" applyFont="1" applyBorder="1" applyAlignment="1">
      <alignment horizontal="left" vertical="center" wrapText="1" shrinkToFit="1"/>
    </xf>
    <xf numFmtId="223" fontId="30" fillId="0" borderId="72" xfId="216" applyNumberFormat="1" applyFont="1" applyBorder="1" applyAlignment="1" applyProtection="1">
      <alignment horizontal="center" vertical="center"/>
      <protection locked="0"/>
    </xf>
    <xf numFmtId="14" fontId="18" fillId="0" borderId="72" xfId="220" applyNumberFormat="1" applyFont="1" applyBorder="1" applyAlignment="1">
      <alignment horizontal="center" vertical="center" shrinkToFit="1"/>
    </xf>
    <xf numFmtId="0" fontId="30" fillId="0" borderId="72" xfId="215" applyNumberFormat="1" applyFont="1" applyBorder="1" applyAlignment="1">
      <alignment horizontal="center" vertical="center"/>
    </xf>
    <xf numFmtId="0" fontId="18" fillId="0" borderId="72" xfId="220" applyNumberFormat="1" applyFont="1" applyBorder="1" applyAlignment="1">
      <alignment horizontal="center" vertical="center"/>
    </xf>
    <xf numFmtId="189" fontId="18" fillId="0" borderId="72" xfId="3" applyNumberFormat="1" applyFont="1" applyFill="1" applyBorder="1" applyAlignment="1">
      <alignment horizontal="center" vertical="center"/>
    </xf>
    <xf numFmtId="0" fontId="18" fillId="0" borderId="72" xfId="220" applyNumberFormat="1" applyFont="1" applyBorder="1" applyAlignment="1">
      <alignment horizontal="left" vertical="center" shrinkToFit="1"/>
    </xf>
    <xf numFmtId="0" fontId="18" fillId="0" borderId="72" xfId="220" applyNumberFormat="1" applyFont="1" applyBorder="1" applyAlignment="1">
      <alignment horizontal="center" vertical="center" wrapText="1" shrinkToFit="1"/>
    </xf>
    <xf numFmtId="189" fontId="18" fillId="0" borderId="72" xfId="220" applyNumberFormat="1" applyFont="1" applyBorder="1" applyAlignment="1">
      <alignment horizontal="center" vertical="center" wrapText="1" shrinkToFit="1"/>
    </xf>
    <xf numFmtId="223" fontId="18" fillId="0" borderId="72" xfId="220" applyNumberFormat="1" applyFont="1" applyBorder="1" applyAlignment="1">
      <alignment horizontal="right" vertical="center"/>
    </xf>
    <xf numFmtId="223" fontId="18" fillId="0" borderId="73" xfId="220" applyNumberFormat="1" applyFont="1" applyBorder="1" applyAlignment="1">
      <alignment horizontal="right" vertical="center"/>
    </xf>
    <xf numFmtId="0" fontId="126" fillId="0" borderId="72" xfId="220" applyNumberFormat="1" applyFont="1" applyBorder="1" applyAlignment="1">
      <alignment horizontal="center" vertical="center"/>
    </xf>
    <xf numFmtId="223" fontId="18" fillId="0" borderId="84" xfId="216" applyNumberFormat="1" applyFont="1" applyBorder="1" applyAlignment="1" applyProtection="1">
      <alignment horizontal="right" vertical="center"/>
      <protection locked="0"/>
    </xf>
    <xf numFmtId="223" fontId="18" fillId="0" borderId="83" xfId="216" applyNumberFormat="1" applyFont="1" applyBorder="1" applyAlignment="1" applyProtection="1">
      <alignment horizontal="right" vertical="center"/>
      <protection locked="0"/>
    </xf>
    <xf numFmtId="223" fontId="18" fillId="0" borderId="83" xfId="216" applyNumberFormat="1" applyFont="1" applyBorder="1" applyAlignment="1">
      <alignment horizontal="right" vertical="center"/>
    </xf>
    <xf numFmtId="223" fontId="18" fillId="0" borderId="83" xfId="216" applyNumberFormat="1" applyFont="1" applyBorder="1" applyAlignment="1">
      <alignment horizontal="center" vertical="center"/>
    </xf>
    <xf numFmtId="223" fontId="18" fillId="0" borderId="82" xfId="216" applyNumberFormat="1" applyFont="1" applyBorder="1" applyAlignment="1" applyProtection="1">
      <alignment horizontal="center" vertical="center"/>
      <protection locked="0"/>
    </xf>
    <xf numFmtId="0" fontId="18" fillId="0" borderId="72" xfId="216" applyNumberFormat="1" applyFont="1" applyBorder="1" applyAlignment="1" applyProtection="1">
      <alignment horizontal="center" vertical="center"/>
      <protection locked="0"/>
    </xf>
    <xf numFmtId="223" fontId="18" fillId="0" borderId="72" xfId="216" applyNumberFormat="1" applyFont="1" applyBorder="1" applyAlignment="1" applyProtection="1">
      <alignment horizontal="right" vertical="center"/>
      <protection locked="0"/>
    </xf>
    <xf numFmtId="223" fontId="18" fillId="0" borderId="90" xfId="216" applyNumberFormat="1" applyFont="1" applyBorder="1" applyAlignment="1" applyProtection="1">
      <alignment horizontal="right" vertical="center"/>
      <protection locked="0"/>
    </xf>
    <xf numFmtId="223" fontId="18" fillId="0" borderId="88" xfId="216" applyNumberFormat="1" applyFont="1" applyBorder="1" applyAlignment="1" applyProtection="1">
      <alignment horizontal="right" vertical="center"/>
      <protection locked="0"/>
    </xf>
    <xf numFmtId="223" fontId="18" fillId="0" borderId="12" xfId="216" applyNumberFormat="1" applyFont="1" applyBorder="1" applyAlignment="1" applyProtection="1">
      <alignment horizontal="right" vertical="center"/>
      <protection locked="0"/>
    </xf>
    <xf numFmtId="223" fontId="18" fillId="0" borderId="5" xfId="216" applyNumberFormat="1" applyFont="1" applyBorder="1" applyAlignment="1" applyProtection="1">
      <alignment horizontal="right" vertical="center"/>
      <protection locked="0"/>
    </xf>
    <xf numFmtId="223" fontId="18" fillId="0" borderId="10" xfId="216" applyNumberFormat="1" applyFont="1" applyBorder="1" applyAlignment="1" applyProtection="1">
      <alignment horizontal="center" vertical="center"/>
      <protection locked="0"/>
    </xf>
    <xf numFmtId="223" fontId="18" fillId="0" borderId="74" xfId="216" applyNumberFormat="1" applyFont="1" applyBorder="1" applyAlignment="1" applyProtection="1">
      <alignment horizontal="right" vertical="center"/>
      <protection locked="0"/>
    </xf>
    <xf numFmtId="223" fontId="18" fillId="0" borderId="73" xfId="216" applyNumberFormat="1" applyFont="1" applyBorder="1" applyAlignment="1" applyProtection="1">
      <alignment horizontal="center" vertical="center"/>
      <protection locked="0"/>
    </xf>
    <xf numFmtId="0" fontId="18" fillId="0" borderId="74" xfId="220" applyNumberFormat="1" applyFont="1" applyBorder="1" applyAlignment="1">
      <alignment horizontal="center" vertical="center"/>
    </xf>
    <xf numFmtId="0" fontId="22" fillId="0" borderId="72" xfId="216" applyNumberFormat="1" applyFont="1" applyBorder="1" applyAlignment="1" applyProtection="1">
      <alignment horizontal="center" vertical="center"/>
      <protection locked="0"/>
    </xf>
    <xf numFmtId="14" fontId="22" fillId="0" borderId="72" xfId="216" applyNumberFormat="1" applyFont="1" applyBorder="1" applyAlignment="1" applyProtection="1">
      <alignment horizontal="center" vertical="center"/>
      <protection locked="0"/>
    </xf>
    <xf numFmtId="0" fontId="18" fillId="0" borderId="72" xfId="220" applyNumberFormat="1" applyFont="1" applyBorder="1" applyAlignment="1">
      <alignment horizontal="center" vertical="center" shrinkToFit="1"/>
    </xf>
    <xf numFmtId="189" fontId="22" fillId="0" borderId="72" xfId="216" applyNumberFormat="1" applyFont="1" applyBorder="1" applyAlignment="1" applyProtection="1">
      <alignment horizontal="center" vertical="center" wrapText="1"/>
      <protection locked="0"/>
    </xf>
    <xf numFmtId="0" fontId="22" fillId="0" borderId="72" xfId="216" applyNumberFormat="1" applyFont="1" applyBorder="1" applyAlignment="1" applyProtection="1">
      <alignment horizontal="center" vertical="center" shrinkToFit="1"/>
      <protection locked="0"/>
    </xf>
    <xf numFmtId="223" fontId="18" fillId="0" borderId="74" xfId="216" applyNumberFormat="1" applyFont="1" applyBorder="1" applyAlignment="1" applyProtection="1">
      <alignment horizontal="center" vertical="center"/>
      <protection locked="0"/>
    </xf>
    <xf numFmtId="223" fontId="18" fillId="0" borderId="72" xfId="216" applyNumberFormat="1" applyFont="1" applyBorder="1" applyAlignment="1" applyProtection="1">
      <alignment horizontal="center" vertical="center"/>
      <protection locked="0"/>
    </xf>
    <xf numFmtId="0" fontId="17" fillId="0" borderId="0" xfId="148" applyFont="1" applyFill="1" applyAlignment="1">
      <alignment vertical="center"/>
    </xf>
    <xf numFmtId="182" fontId="22" fillId="0" borderId="0" xfId="148" applyNumberFormat="1" applyFont="1" applyFill="1" applyAlignment="1">
      <alignment vertical="center"/>
    </xf>
    <xf numFmtId="182" fontId="18" fillId="0" borderId="0" xfId="148" applyNumberFormat="1" applyFont="1" applyFill="1" applyAlignment="1">
      <alignment vertical="center"/>
    </xf>
    <xf numFmtId="0" fontId="18" fillId="0" borderId="0" xfId="148" applyNumberFormat="1" applyFont="1" applyFill="1" applyAlignment="1">
      <alignment vertical="center"/>
    </xf>
    <xf numFmtId="0" fontId="22" fillId="0" borderId="0" xfId="148" applyFont="1" applyFill="1" applyAlignment="1">
      <alignment horizontal="right" vertical="center"/>
    </xf>
    <xf numFmtId="223" fontId="22" fillId="0" borderId="72" xfId="162" applyNumberFormat="1" applyFont="1" applyBorder="1" applyAlignment="1">
      <alignment horizontal="center" vertical="center"/>
    </xf>
    <xf numFmtId="0" fontId="126" fillId="0" borderId="72" xfId="162" applyFont="1" applyBorder="1" applyAlignment="1">
      <alignment horizontal="center" vertical="center" wrapText="1" shrinkToFit="1"/>
    </xf>
    <xf numFmtId="0" fontId="18" fillId="0" borderId="72" xfId="162" applyFont="1" applyBorder="1" applyAlignment="1">
      <alignment horizontal="center" vertical="center" wrapText="1" shrinkToFit="1"/>
    </xf>
    <xf numFmtId="223" fontId="22" fillId="0" borderId="4" xfId="162" applyNumberFormat="1" applyFont="1" applyBorder="1" applyAlignment="1">
      <alignment horizontal="center" vertical="center" wrapText="1"/>
    </xf>
    <xf numFmtId="223" fontId="22" fillId="0" borderId="72" xfId="162" applyNumberFormat="1" applyFont="1" applyBorder="1" applyAlignment="1">
      <alignment horizontal="center" vertical="center" wrapText="1"/>
    </xf>
    <xf numFmtId="0" fontId="18" fillId="0" borderId="72" xfId="162" applyFont="1" applyBorder="1" applyAlignment="1">
      <alignment horizontal="center" vertical="center" shrinkToFit="1"/>
    </xf>
    <xf numFmtId="0" fontId="18" fillId="0" borderId="72" xfId="162" applyFont="1" applyBorder="1" applyAlignment="1">
      <alignment horizontal="left" vertical="center" wrapText="1" shrinkToFit="1"/>
    </xf>
    <xf numFmtId="0" fontId="22" fillId="0" borderId="72" xfId="162" applyFont="1" applyBorder="1" applyAlignment="1">
      <alignment horizontal="left" vertical="center" wrapText="1" indent="2" shrinkToFit="1"/>
    </xf>
    <xf numFmtId="189" fontId="22" fillId="0" borderId="72" xfId="162" applyNumberFormat="1" applyFont="1" applyBorder="1" applyAlignment="1">
      <alignment horizontal="left" vertical="center" indent="2"/>
    </xf>
    <xf numFmtId="0" fontId="22" fillId="0" borderId="72" xfId="162" applyFont="1" applyBorder="1" applyAlignment="1">
      <alignment horizontal="center" vertical="center" shrinkToFit="1"/>
    </xf>
    <xf numFmtId="14" fontId="18" fillId="0" borderId="72" xfId="162" applyNumberFormat="1" applyFont="1" applyBorder="1" applyAlignment="1">
      <alignment horizontal="center" vertical="center" wrapText="1" shrinkToFit="1"/>
    </xf>
    <xf numFmtId="0" fontId="22" fillId="0" borderId="72" xfId="162" applyFont="1" applyBorder="1" applyAlignment="1">
      <alignment horizontal="center" vertical="center" wrapText="1" shrinkToFit="1"/>
    </xf>
    <xf numFmtId="0" fontId="22" fillId="0" borderId="72" xfId="162" applyFont="1" applyBorder="1" applyAlignment="1">
      <alignment horizontal="left" vertical="center" indent="2" shrinkToFit="1"/>
    </xf>
    <xf numFmtId="223" fontId="22" fillId="0" borderId="72" xfId="162" applyNumberFormat="1" applyFont="1" applyBorder="1" applyAlignment="1">
      <alignment horizontal="left" vertical="center" wrapText="1" indent="2" shrinkToFit="1"/>
    </xf>
    <xf numFmtId="223" fontId="18" fillId="0" borderId="72" xfId="162" applyNumberFormat="1" applyFont="1" applyBorder="1" applyAlignment="1">
      <alignment horizontal="right" vertical="center"/>
    </xf>
    <xf numFmtId="223" fontId="126" fillId="0" borderId="72" xfId="162" applyNumberFormat="1" applyFont="1" applyBorder="1" applyAlignment="1">
      <alignment horizontal="center" vertical="center" shrinkToFit="1"/>
    </xf>
    <xf numFmtId="223" fontId="18" fillId="0" borderId="72" xfId="162" applyNumberFormat="1" applyFont="1" applyBorder="1" applyAlignment="1">
      <alignment horizontal="right" vertical="center" shrinkToFit="1"/>
    </xf>
    <xf numFmtId="223" fontId="18" fillId="0" borderId="72" xfId="162" applyNumberFormat="1" applyFont="1" applyBorder="1" applyAlignment="1">
      <alignment horizontal="center" vertical="center" shrinkToFit="1"/>
    </xf>
    <xf numFmtId="0" fontId="22" fillId="0" borderId="72" xfId="162" applyFont="1" applyBorder="1" applyAlignment="1">
      <alignment horizontal="left" vertical="center" wrapText="1" shrinkToFit="1"/>
    </xf>
    <xf numFmtId="0" fontId="18" fillId="0" borderId="72" xfId="162" applyFont="1" applyBorder="1" applyAlignment="1">
      <alignment horizontal="left" vertical="center" wrapText="1"/>
    </xf>
    <xf numFmtId="223" fontId="22" fillId="0" borderId="74" xfId="162" applyNumberFormat="1" applyFont="1" applyBorder="1" applyAlignment="1">
      <alignment horizontal="center" vertical="center"/>
    </xf>
    <xf numFmtId="223" fontId="22" fillId="0" borderId="74" xfId="162" applyNumberFormat="1" applyFont="1" applyBorder="1" applyAlignment="1">
      <alignment horizontal="left" vertical="center"/>
    </xf>
    <xf numFmtId="223" fontId="18" fillId="0" borderId="74" xfId="162" applyNumberFormat="1" applyFont="1" applyBorder="1" applyAlignment="1">
      <alignment horizontal="center" vertical="center" wrapText="1"/>
    </xf>
    <xf numFmtId="223" fontId="22" fillId="0" borderId="74" xfId="162" applyNumberFormat="1" applyFont="1" applyBorder="1" applyAlignment="1">
      <alignment horizontal="center" vertical="center" wrapText="1"/>
    </xf>
    <xf numFmtId="0" fontId="22" fillId="0" borderId="74" xfId="162" applyFont="1" applyBorder="1" applyAlignment="1">
      <alignment horizontal="center" vertical="center"/>
    </xf>
    <xf numFmtId="0" fontId="22" fillId="0" borderId="72" xfId="216" applyNumberFormat="1" applyFont="1" applyBorder="1" applyAlignment="1">
      <alignment horizontal="center" vertical="center"/>
    </xf>
    <xf numFmtId="0" fontId="22" fillId="0" borderId="0" xfId="216" applyNumberFormat="1" applyFont="1" applyAlignment="1">
      <alignment horizontal="center" vertical="center"/>
    </xf>
    <xf numFmtId="0" fontId="22" fillId="0" borderId="0" xfId="216" applyNumberFormat="1" applyFont="1" applyAlignment="1">
      <alignment horizontal="center"/>
    </xf>
    <xf numFmtId="0" fontId="22" fillId="0" borderId="72" xfId="216" applyNumberFormat="1" applyFont="1" applyBorder="1">
      <alignment vertical="center"/>
    </xf>
    <xf numFmtId="0" fontId="18" fillId="0" borderId="0" xfId="3" applyNumberFormat="1" applyFont="1" applyFill="1" applyAlignment="1">
      <alignment horizontal="center" vertical="center"/>
    </xf>
    <xf numFmtId="0" fontId="22" fillId="0" borderId="72" xfId="216" applyNumberFormat="1" applyFont="1" applyBorder="1" applyAlignment="1">
      <alignment vertical="center" wrapText="1"/>
    </xf>
    <xf numFmtId="9" fontId="18" fillId="0" borderId="0" xfId="5" applyFont="1" applyFill="1" applyBorder="1" applyAlignment="1">
      <alignment vertical="center"/>
    </xf>
    <xf numFmtId="10" fontId="18" fillId="0" borderId="72" xfId="5" applyNumberFormat="1" applyFont="1" applyFill="1" applyBorder="1" applyAlignment="1">
      <alignment vertical="center"/>
    </xf>
    <xf numFmtId="0" fontId="0" fillId="0" borderId="0" xfId="5" applyNumberFormat="1" applyFont="1" applyFill="1" applyAlignment="1">
      <alignment vertical="center"/>
    </xf>
    <xf numFmtId="0" fontId="8" fillId="0" borderId="0" xfId="216" applyNumberFormat="1" applyFont="1" applyAlignment="1">
      <alignment horizontal="center" vertical="center"/>
    </xf>
    <xf numFmtId="0" fontId="18" fillId="0" borderId="75" xfId="216" applyNumberFormat="1" applyFont="1" applyBorder="1" applyAlignment="1" applyProtection="1">
      <alignment horizontal="center" vertical="center"/>
      <protection locked="0"/>
    </xf>
    <xf numFmtId="0" fontId="126" fillId="0" borderId="15" xfId="216" applyNumberFormat="1" applyFont="1" applyBorder="1" applyAlignment="1" applyProtection="1">
      <alignment horizontal="center" vertical="center"/>
      <protection locked="0"/>
    </xf>
    <xf numFmtId="0" fontId="126" fillId="0" borderId="16" xfId="216" applyNumberFormat="1" applyFont="1" applyBorder="1" applyAlignment="1" applyProtection="1">
      <alignment horizontal="center" vertical="center"/>
      <protection locked="0"/>
    </xf>
    <xf numFmtId="225" fontId="136" fillId="0" borderId="76" xfId="216" applyFont="1" applyBorder="1" applyAlignment="1">
      <alignment horizontal="center" vertical="center" shrinkToFit="1"/>
    </xf>
    <xf numFmtId="177" fontId="22" fillId="0" borderId="75" xfId="3" applyFont="1" applyFill="1" applyBorder="1" applyAlignment="1">
      <alignment horizontal="center" vertical="center"/>
    </xf>
    <xf numFmtId="177" fontId="18" fillId="0" borderId="15" xfId="3" applyFont="1" applyFill="1" applyBorder="1" applyAlignment="1">
      <alignment vertical="center"/>
    </xf>
    <xf numFmtId="177" fontId="22" fillId="0" borderId="15" xfId="3" applyFont="1" applyFill="1" applyBorder="1" applyAlignment="1">
      <alignment horizontal="center" vertical="center"/>
    </xf>
    <xf numFmtId="177" fontId="18" fillId="0" borderId="15" xfId="3" applyFont="1" applyFill="1" applyBorder="1" applyAlignment="1">
      <alignment horizontal="center" vertical="center"/>
    </xf>
    <xf numFmtId="182" fontId="18" fillId="0" borderId="15" xfId="216" applyNumberFormat="1" applyFont="1" applyBorder="1" applyAlignment="1">
      <alignment horizontal="center" vertical="center"/>
    </xf>
    <xf numFmtId="182" fontId="18" fillId="0" borderId="16" xfId="216" applyNumberFormat="1" applyFont="1" applyBorder="1" applyAlignment="1">
      <alignment horizontal="center" vertical="center"/>
    </xf>
    <xf numFmtId="0" fontId="126" fillId="0" borderId="24" xfId="216" applyNumberFormat="1" applyFont="1" applyBorder="1" applyAlignment="1" applyProtection="1">
      <alignment horizontal="center" vertical="center"/>
      <protection locked="0"/>
    </xf>
    <xf numFmtId="0" fontId="18" fillId="0" borderId="44" xfId="216" applyNumberFormat="1" applyFont="1" applyBorder="1" applyAlignment="1" applyProtection="1">
      <alignment horizontal="center" vertical="center"/>
      <protection locked="0"/>
    </xf>
    <xf numFmtId="225" fontId="136" fillId="0" borderId="77" xfId="216" applyFont="1" applyBorder="1" applyAlignment="1">
      <alignment horizontal="center" vertical="center" shrinkToFit="1"/>
    </xf>
    <xf numFmtId="177" fontId="18" fillId="0" borderId="24" xfId="3" applyFont="1" applyFill="1" applyBorder="1" applyAlignment="1">
      <alignment vertical="center"/>
    </xf>
    <xf numFmtId="182" fontId="18" fillId="0" borderId="72" xfId="216" applyNumberFormat="1" applyFont="1" applyBorder="1" applyAlignment="1">
      <alignment horizontal="center" vertical="center"/>
    </xf>
    <xf numFmtId="182" fontId="18" fillId="0" borderId="44" xfId="216" applyNumberFormat="1" applyFont="1" applyBorder="1" applyAlignment="1">
      <alignment horizontal="center" vertical="center"/>
    </xf>
    <xf numFmtId="182" fontId="18" fillId="0" borderId="72" xfId="216" applyNumberFormat="1" applyFont="1" applyBorder="1" applyProtection="1">
      <alignment vertical="center"/>
      <protection locked="0"/>
    </xf>
    <xf numFmtId="225" fontId="99" fillId="0" borderId="78" xfId="216" applyBorder="1" applyAlignment="1"/>
    <xf numFmtId="225" fontId="99" fillId="0" borderId="79" xfId="216" applyBorder="1" applyAlignment="1"/>
    <xf numFmtId="225" fontId="99" fillId="0" borderId="69" xfId="216" applyBorder="1" applyAlignment="1"/>
    <xf numFmtId="182" fontId="18" fillId="0" borderId="69" xfId="216" applyNumberFormat="1" applyFont="1" applyBorder="1" applyProtection="1">
      <alignment vertical="center"/>
      <protection locked="0"/>
    </xf>
    <xf numFmtId="225" fontId="99" fillId="0" borderId="69" xfId="216" applyBorder="1">
      <alignment vertical="center"/>
    </xf>
    <xf numFmtId="182" fontId="18" fillId="0" borderId="71" xfId="216" applyNumberFormat="1" applyFont="1" applyBorder="1" applyProtection="1">
      <alignment vertical="center"/>
      <protection locked="0"/>
    </xf>
    <xf numFmtId="225" fontId="136" fillId="0" borderId="80" xfId="216" applyFont="1" applyBorder="1" applyAlignment="1">
      <alignment horizontal="center" vertical="center" shrinkToFit="1"/>
    </xf>
    <xf numFmtId="182" fontId="18" fillId="0" borderId="0" xfId="216" applyNumberFormat="1" applyFont="1" applyProtection="1">
      <alignment vertical="center"/>
      <protection locked="0"/>
    </xf>
    <xf numFmtId="225" fontId="99" fillId="0" borderId="0" xfId="216">
      <alignment vertical="center"/>
    </xf>
    <xf numFmtId="182" fontId="18" fillId="0" borderId="0" xfId="216" applyNumberFormat="1" applyFont="1">
      <alignment vertical="center"/>
    </xf>
    <xf numFmtId="182" fontId="18" fillId="0" borderId="0" xfId="216" applyNumberFormat="1" applyFont="1" applyAlignment="1" applyProtection="1">
      <alignment horizontal="center" vertical="center"/>
      <protection locked="0"/>
    </xf>
    <xf numFmtId="0" fontId="126" fillId="0" borderId="81" xfId="216" applyNumberFormat="1" applyFont="1" applyBorder="1" applyAlignment="1" applyProtection="1">
      <alignment horizontal="center" vertical="center" wrapText="1"/>
      <protection locked="0"/>
    </xf>
    <xf numFmtId="0" fontId="18" fillId="0" borderId="40" xfId="216" applyNumberFormat="1" applyFont="1" applyBorder="1" applyAlignment="1" applyProtection="1">
      <alignment horizontal="center" vertical="center"/>
      <protection locked="0"/>
    </xf>
    <xf numFmtId="0" fontId="18" fillId="0" borderId="50" xfId="216" applyNumberFormat="1" applyFont="1" applyBorder="1" applyAlignment="1" applyProtection="1">
      <alignment horizontal="center" vertical="center"/>
      <protection locked="0"/>
    </xf>
    <xf numFmtId="225" fontId="22" fillId="0" borderId="72" xfId="216" applyFont="1" applyBorder="1" applyAlignment="1">
      <alignment horizontal="center"/>
    </xf>
    <xf numFmtId="0" fontId="22" fillId="0" borderId="72" xfId="216" applyNumberFormat="1" applyFont="1" applyBorder="1" applyAlignment="1">
      <alignment horizontal="center"/>
    </xf>
    <xf numFmtId="0" fontId="29" fillId="0" borderId="72" xfId="0" applyFont="1" applyBorder="1" applyAlignment="1">
      <alignment horizontal="center" vertical="center" wrapText="1"/>
    </xf>
    <xf numFmtId="0" fontId="161" fillId="0" borderId="72" xfId="0" applyFont="1" applyBorder="1" applyAlignment="1">
      <alignment horizontal="center" vertical="center" wrapText="1"/>
    </xf>
    <xf numFmtId="0" fontId="99" fillId="0" borderId="72" xfId="0" applyFont="1" applyBorder="1" applyAlignment="1">
      <alignment horizontal="center" vertical="center"/>
    </xf>
    <xf numFmtId="223" fontId="18" fillId="0" borderId="0" xfId="216" applyNumberFormat="1" applyFont="1" applyAlignment="1" applyProtection="1">
      <alignment horizontal="center" vertical="center" wrapText="1"/>
      <protection locked="0"/>
    </xf>
    <xf numFmtId="223" fontId="20" fillId="0" borderId="0" xfId="217" applyNumberFormat="1" applyFont="1" applyFill="1" applyAlignment="1" applyProtection="1">
      <alignment horizontal="center" vertical="center" wrapText="1"/>
      <protection locked="0"/>
    </xf>
    <xf numFmtId="223" fontId="18" fillId="0" borderId="0" xfId="216" applyNumberFormat="1" applyFont="1" applyAlignment="1" applyProtection="1">
      <alignment horizontal="center" vertical="center" shrinkToFit="1"/>
      <protection locked="0"/>
    </xf>
    <xf numFmtId="14" fontId="18" fillId="0" borderId="0" xfId="216" applyNumberFormat="1" applyFont="1" applyAlignment="1" applyProtection="1">
      <alignment horizontal="center" vertical="center" wrapText="1"/>
      <protection locked="0"/>
    </xf>
    <xf numFmtId="0" fontId="18" fillId="0" borderId="0" xfId="216" applyNumberFormat="1" applyFont="1" applyAlignment="1" applyProtection="1">
      <alignment horizontal="center" vertical="center" wrapText="1"/>
      <protection locked="0"/>
    </xf>
    <xf numFmtId="223" fontId="18" fillId="0" borderId="0" xfId="216" applyNumberFormat="1" applyFont="1" applyProtection="1">
      <alignment vertical="center"/>
      <protection locked="0"/>
    </xf>
    <xf numFmtId="0" fontId="21" fillId="0" borderId="0" xfId="216" applyNumberFormat="1" applyFont="1" applyAlignment="1" applyProtection="1">
      <alignment horizontal="centerContinuous" vertical="center"/>
      <protection locked="0"/>
    </xf>
    <xf numFmtId="223" fontId="21" fillId="0" borderId="0" xfId="216" applyNumberFormat="1" applyFont="1" applyAlignment="1" applyProtection="1">
      <alignment horizontal="centerContinuous" vertical="center" wrapText="1"/>
      <protection locked="0"/>
    </xf>
    <xf numFmtId="223" fontId="21" fillId="0" borderId="0" xfId="216" applyNumberFormat="1" applyFont="1" applyAlignment="1" applyProtection="1">
      <alignment horizontal="center" vertical="center" wrapText="1"/>
      <protection locked="0"/>
    </xf>
    <xf numFmtId="223" fontId="18" fillId="0" borderId="0" xfId="216" applyNumberFormat="1" applyFont="1" applyAlignment="1" applyProtection="1">
      <alignment horizontal="centerContinuous" vertical="center"/>
      <protection locked="0"/>
    </xf>
    <xf numFmtId="223" fontId="18" fillId="0" borderId="0" xfId="216" applyNumberFormat="1" applyFont="1" applyAlignment="1" applyProtection="1">
      <alignment horizontal="left" vertical="center"/>
      <protection locked="0"/>
    </xf>
    <xf numFmtId="223" fontId="18" fillId="0" borderId="0" xfId="216" applyNumberFormat="1" applyFont="1" applyAlignment="1" applyProtection="1">
      <alignment horizontal="left" vertical="center" shrinkToFit="1"/>
      <protection locked="0"/>
    </xf>
    <xf numFmtId="0" fontId="18" fillId="0" borderId="0" xfId="216" applyNumberFormat="1" applyFont="1" applyAlignment="1" applyProtection="1">
      <alignment horizontal="left" vertical="center"/>
      <protection locked="0"/>
    </xf>
    <xf numFmtId="223" fontId="18" fillId="0" borderId="0" xfId="216" applyNumberFormat="1" applyFont="1" applyAlignment="1" applyProtection="1">
      <alignment horizontal="center" vertical="center"/>
      <protection locked="0"/>
    </xf>
    <xf numFmtId="49" fontId="18" fillId="0" borderId="0" xfId="216" applyNumberFormat="1" applyFont="1" applyProtection="1">
      <alignment vertical="center"/>
      <protection locked="0"/>
    </xf>
    <xf numFmtId="223" fontId="18" fillId="0" borderId="0" xfId="216" applyNumberFormat="1" applyFont="1" applyAlignment="1" applyProtection="1">
      <alignment vertical="center" shrinkToFit="1"/>
      <protection locked="0"/>
    </xf>
    <xf numFmtId="223" fontId="22" fillId="0" borderId="0" xfId="216" applyNumberFormat="1" applyFont="1" applyAlignment="1" applyProtection="1">
      <alignment horizontal="center" vertical="center"/>
      <protection locked="0"/>
    </xf>
    <xf numFmtId="223" fontId="22" fillId="0" borderId="0" xfId="216" applyNumberFormat="1" applyFont="1" applyAlignment="1" applyProtection="1">
      <alignment horizontal="right" vertical="center"/>
      <protection locked="0"/>
    </xf>
    <xf numFmtId="223" fontId="133" fillId="0" borderId="4" xfId="215" applyNumberFormat="1" applyFont="1" applyBorder="1" applyAlignment="1">
      <alignment horizontal="center" vertical="center" wrapText="1"/>
    </xf>
    <xf numFmtId="223" fontId="18" fillId="0" borderId="4" xfId="215" applyNumberFormat="1" applyFont="1" applyBorder="1" applyAlignment="1">
      <alignment horizontal="center" vertical="center" wrapText="1"/>
    </xf>
    <xf numFmtId="0" fontId="22" fillId="0" borderId="4" xfId="215" applyNumberFormat="1" applyFont="1" applyBorder="1" applyAlignment="1">
      <alignment horizontal="center" vertical="center" wrapText="1"/>
    </xf>
    <xf numFmtId="223" fontId="22" fillId="0" borderId="4" xfId="215" applyNumberFormat="1" applyFont="1" applyBorder="1" applyAlignment="1">
      <alignment horizontal="center" vertical="center" wrapText="1"/>
    </xf>
    <xf numFmtId="0" fontId="126" fillId="0" borderId="72" xfId="220" applyNumberFormat="1" applyFont="1" applyBorder="1" applyAlignment="1">
      <alignment horizontal="left" vertical="center" shrinkToFit="1"/>
    </xf>
    <xf numFmtId="0" fontId="126" fillId="0" borderId="72" xfId="220" applyNumberFormat="1" applyFont="1" applyBorder="1" applyAlignment="1">
      <alignment horizontal="center" vertical="center" wrapText="1" shrinkToFit="1"/>
    </xf>
    <xf numFmtId="0" fontId="18" fillId="0" borderId="72" xfId="215" applyNumberFormat="1" applyFont="1" applyBorder="1" applyAlignment="1">
      <alignment horizontal="center" vertical="center"/>
    </xf>
    <xf numFmtId="14" fontId="18" fillId="0" borderId="72" xfId="215" applyNumberFormat="1" applyFont="1" applyBorder="1" applyAlignment="1">
      <alignment horizontal="center" vertical="center"/>
    </xf>
    <xf numFmtId="0" fontId="126" fillId="0" borderId="72" xfId="215" applyNumberFormat="1" applyFont="1" applyBorder="1" applyAlignment="1">
      <alignment horizontal="center" vertical="center"/>
    </xf>
    <xf numFmtId="189" fontId="18" fillId="0" borderId="72" xfId="215" applyNumberFormat="1" applyFont="1" applyBorder="1" applyAlignment="1">
      <alignment horizontal="center" vertical="center"/>
    </xf>
    <xf numFmtId="223" fontId="18" fillId="0" borderId="72" xfId="215" applyNumberFormat="1" applyFont="1" applyBorder="1" applyAlignment="1">
      <alignment horizontal="center" vertical="center"/>
    </xf>
    <xf numFmtId="0" fontId="22" fillId="0" borderId="0" xfId="216" applyNumberFormat="1" applyFont="1" applyProtection="1">
      <alignment vertical="center"/>
      <protection locked="0"/>
    </xf>
    <xf numFmtId="0" fontId="22" fillId="0" borderId="0" xfId="216" applyNumberFormat="1" applyFont="1" applyAlignment="1" applyProtection="1">
      <alignment horizontal="center" vertical="center"/>
      <protection locked="0"/>
    </xf>
    <xf numFmtId="0" fontId="22" fillId="0" borderId="72" xfId="0" applyFont="1" applyBorder="1" applyAlignment="1">
      <alignment horizontal="center" vertical="center" wrapText="1"/>
    </xf>
    <xf numFmtId="14" fontId="18" fillId="0" borderId="72" xfId="220" applyNumberFormat="1" applyFont="1" applyBorder="1" applyAlignment="1">
      <alignment horizontal="left" vertical="center" shrinkToFit="1"/>
    </xf>
    <xf numFmtId="0" fontId="18" fillId="0" borderId="5" xfId="0" applyFont="1" applyBorder="1">
      <alignment vertical="center"/>
    </xf>
    <xf numFmtId="0" fontId="18" fillId="0" borderId="5" xfId="0" applyFont="1" applyBorder="1" applyAlignment="1">
      <alignment vertical="center" wrapText="1"/>
    </xf>
    <xf numFmtId="177" fontId="18" fillId="0" borderId="5" xfId="3" applyFont="1" applyFill="1" applyBorder="1" applyAlignment="1">
      <alignment vertical="center"/>
    </xf>
    <xf numFmtId="0" fontId="30" fillId="0" borderId="72" xfId="215" applyNumberFormat="1" applyFont="1" applyBorder="1" applyAlignment="1">
      <alignment horizontal="center" vertical="center" shrinkToFit="1"/>
    </xf>
    <xf numFmtId="189" fontId="18" fillId="0" borderId="72" xfId="3" applyNumberFormat="1" applyFont="1" applyFill="1" applyBorder="1" applyAlignment="1">
      <alignment horizontal="left" vertical="center" shrinkToFit="1"/>
    </xf>
    <xf numFmtId="14" fontId="18" fillId="0" borderId="0" xfId="0" applyNumberFormat="1" applyFont="1" applyAlignment="1">
      <alignment horizontal="right" vertical="center"/>
    </xf>
    <xf numFmtId="223" fontId="22" fillId="0" borderId="72" xfId="0" applyNumberFormat="1" applyFont="1" applyBorder="1" applyAlignment="1">
      <alignment horizontal="center" vertical="center" wrapText="1"/>
    </xf>
    <xf numFmtId="0" fontId="18" fillId="0" borderId="1" xfId="0" applyFont="1" applyBorder="1" applyAlignment="1">
      <alignment horizontal="right" vertical="center"/>
    </xf>
    <xf numFmtId="0" fontId="104" fillId="0" borderId="0" xfId="4" applyFont="1" applyFill="1" applyAlignment="1" applyProtection="1">
      <alignment horizontal="left" vertical="center"/>
      <protection locked="0" hidden="1"/>
    </xf>
    <xf numFmtId="0" fontId="18" fillId="0" borderId="0" xfId="163" applyFont="1" applyAlignment="1">
      <alignment horizontal="center" vertical="center" wrapText="1"/>
    </xf>
    <xf numFmtId="0" fontId="106" fillId="0" borderId="0" xfId="163" applyFont="1" applyAlignment="1">
      <alignment horizontal="center" vertical="center" wrapText="1"/>
    </xf>
    <xf numFmtId="0" fontId="107" fillId="0" borderId="0" xfId="0" applyFont="1">
      <alignment vertical="center"/>
    </xf>
    <xf numFmtId="223" fontId="107" fillId="0" borderId="0" xfId="0" applyNumberFormat="1" applyFont="1">
      <alignment vertical="center"/>
    </xf>
    <xf numFmtId="0" fontId="18" fillId="0" borderId="0" xfId="163" applyFont="1" applyAlignment="1">
      <alignment vertical="center"/>
    </xf>
    <xf numFmtId="0" fontId="30" fillId="0" borderId="0" xfId="163" applyFont="1" applyAlignment="1">
      <alignment vertical="center"/>
    </xf>
    <xf numFmtId="0" fontId="106" fillId="0" borderId="0" xfId="163" applyFont="1" applyAlignment="1">
      <alignment vertical="center"/>
    </xf>
    <xf numFmtId="0" fontId="107" fillId="0" borderId="11" xfId="0" applyFont="1" applyBorder="1">
      <alignment vertical="center"/>
    </xf>
    <xf numFmtId="223" fontId="107" fillId="0" borderId="11" xfId="0" applyNumberFormat="1" applyFont="1" applyBorder="1">
      <alignment vertical="center"/>
    </xf>
    <xf numFmtId="0" fontId="29" fillId="0" borderId="0" xfId="163" applyFont="1" applyAlignment="1">
      <alignment horizontal="right" vertical="center"/>
    </xf>
    <xf numFmtId="0" fontId="149" fillId="0" borderId="5" xfId="165" applyFont="1" applyBorder="1" applyAlignment="1">
      <alignment horizontal="center" vertical="center" wrapText="1"/>
    </xf>
    <xf numFmtId="0" fontId="18" fillId="0" borderId="1" xfId="165" applyFont="1" applyBorder="1" applyAlignment="1">
      <alignment horizontal="center" vertical="center" wrapText="1"/>
    </xf>
    <xf numFmtId="0" fontId="109" fillId="0" borderId="1" xfId="167" applyNumberFormat="1" applyFont="1" applyFill="1" applyBorder="1" applyAlignment="1">
      <alignment horizontal="center" vertical="center"/>
    </xf>
    <xf numFmtId="0" fontId="109" fillId="0" borderId="1" xfId="167" applyFont="1" applyFill="1" applyBorder="1" applyAlignment="1">
      <alignment horizontal="center" vertical="center"/>
    </xf>
    <xf numFmtId="0" fontId="108" fillId="0" borderId="1" xfId="165" applyFont="1" applyBorder="1" applyAlignment="1">
      <alignment horizontal="left" vertical="center" shrinkToFit="1"/>
    </xf>
    <xf numFmtId="0" fontId="110" fillId="0" borderId="1" xfId="165" applyFont="1" applyBorder="1" applyAlignment="1">
      <alignment horizontal="center" vertical="center" wrapText="1"/>
    </xf>
    <xf numFmtId="0" fontId="28" fillId="0" borderId="1" xfId="165" applyFont="1" applyBorder="1" applyAlignment="1">
      <alignment horizontal="center" vertical="center" wrapText="1"/>
    </xf>
    <xf numFmtId="0" fontId="28" fillId="0" borderId="5" xfId="165" applyFont="1" applyBorder="1" applyAlignment="1">
      <alignment horizontal="center" vertical="center" wrapText="1"/>
    </xf>
    <xf numFmtId="0" fontId="23" fillId="0" borderId="5" xfId="166" applyFont="1" applyBorder="1" applyAlignment="1">
      <alignment horizontal="center" vertical="center" wrapText="1"/>
    </xf>
    <xf numFmtId="0" fontId="111" fillId="0" borderId="1" xfId="167" applyFont="1" applyFill="1" applyBorder="1" applyAlignment="1">
      <alignment vertical="center"/>
    </xf>
    <xf numFmtId="0" fontId="110" fillId="0" borderId="1" xfId="164" applyFont="1" applyBorder="1" applyAlignment="1">
      <alignment horizontal="center" vertical="center" wrapText="1"/>
    </xf>
    <xf numFmtId="0" fontId="110" fillId="0" borderId="5" xfId="164" applyFont="1" applyBorder="1" applyAlignment="1">
      <alignment horizontal="center" vertical="center" wrapText="1"/>
    </xf>
    <xf numFmtId="0" fontId="110" fillId="0" borderId="5" xfId="165" applyFont="1" applyBorder="1" applyAlignment="1">
      <alignment horizontal="center" vertical="center" wrapText="1"/>
    </xf>
    <xf numFmtId="0" fontId="112" fillId="0" borderId="1" xfId="165" applyFont="1" applyBorder="1" applyAlignment="1">
      <alignment horizontal="center" vertical="center" wrapText="1"/>
    </xf>
    <xf numFmtId="0" fontId="23" fillId="0" borderId="1" xfId="165" applyFont="1" applyBorder="1" applyAlignment="1">
      <alignment horizontal="center" vertical="center" wrapText="1"/>
    </xf>
    <xf numFmtId="0" fontId="0" fillId="0" borderId="1" xfId="0" applyBorder="1" applyAlignment="1">
      <alignment horizontal="center" vertical="center"/>
    </xf>
    <xf numFmtId="0" fontId="109" fillId="0" borderId="1" xfId="0" applyFont="1" applyBorder="1">
      <alignment vertical="center"/>
    </xf>
    <xf numFmtId="223" fontId="18" fillId="0" borderId="72" xfId="49" applyNumberFormat="1" applyFont="1" applyFill="1" applyBorder="1" applyAlignment="1">
      <alignment horizontal="center" vertical="center" wrapText="1"/>
    </xf>
    <xf numFmtId="223" fontId="18" fillId="0" borderId="1" xfId="164" applyNumberFormat="1" applyFont="1" applyBorder="1" applyAlignment="1">
      <alignment horizontal="center" vertical="center"/>
    </xf>
    <xf numFmtId="223" fontId="18" fillId="0" borderId="1" xfId="49" applyNumberFormat="1" applyFont="1" applyFill="1" applyBorder="1" applyAlignment="1">
      <alignment horizontal="center" vertical="center"/>
    </xf>
    <xf numFmtId="223" fontId="18" fillId="0" borderId="72" xfId="49" applyNumberFormat="1" applyFont="1" applyFill="1" applyBorder="1" applyAlignment="1">
      <alignment horizontal="center" vertical="center"/>
    </xf>
    <xf numFmtId="0" fontId="22" fillId="0" borderId="1" xfId="164" applyFont="1" applyBorder="1" applyAlignment="1">
      <alignment vertical="center"/>
    </xf>
    <xf numFmtId="0" fontId="113" fillId="0" borderId="1" xfId="0" applyFont="1" applyBorder="1" applyAlignment="1">
      <alignment horizontal="center" vertical="center"/>
    </xf>
    <xf numFmtId="0" fontId="22" fillId="0" borderId="1" xfId="165" applyFont="1" applyBorder="1" applyAlignment="1">
      <alignment horizontal="center" vertical="center" wrapText="1"/>
    </xf>
    <xf numFmtId="0" fontId="109" fillId="0" borderId="1" xfId="165" applyFont="1" applyBorder="1" applyAlignment="1">
      <alignment horizontal="center" vertical="center" wrapText="1"/>
    </xf>
    <xf numFmtId="0" fontId="108" fillId="0" borderId="1" xfId="165" applyFont="1" applyBorder="1" applyAlignment="1">
      <alignment horizontal="center" vertical="center" wrapText="1"/>
    </xf>
    <xf numFmtId="0" fontId="109" fillId="0" borderId="1" xfId="49" applyFont="1" applyFill="1" applyBorder="1" applyAlignment="1">
      <alignment horizontal="center" vertical="center" wrapText="1"/>
    </xf>
    <xf numFmtId="0" fontId="109" fillId="0" borderId="1" xfId="168" applyFont="1" applyFill="1" applyBorder="1" applyAlignment="1">
      <alignment horizontal="center" vertical="center"/>
    </xf>
    <xf numFmtId="0" fontId="109" fillId="0" borderId="1" xfId="164" applyFont="1" applyBorder="1" applyAlignment="1">
      <alignment vertical="center"/>
    </xf>
    <xf numFmtId="0" fontId="18" fillId="0" borderId="1" xfId="166" applyFont="1" applyBorder="1" applyAlignment="1">
      <alignment horizontal="center" vertical="center"/>
    </xf>
    <xf numFmtId="0" fontId="18" fillId="0" borderId="1" xfId="169" applyFont="1" applyBorder="1" applyAlignment="1">
      <alignment horizontal="center" vertical="center"/>
    </xf>
    <xf numFmtId="223" fontId="18" fillId="0" borderId="1" xfId="170" applyNumberFormat="1" applyFont="1" applyBorder="1" applyAlignment="1">
      <alignment horizontal="center" vertical="center"/>
    </xf>
    <xf numFmtId="0" fontId="18" fillId="0" borderId="1" xfId="164" applyFont="1" applyBorder="1" applyAlignment="1">
      <alignment vertical="center"/>
    </xf>
    <xf numFmtId="0" fontId="18" fillId="0" borderId="1" xfId="164" applyFont="1" applyBorder="1" applyAlignment="1">
      <alignment horizontal="center" vertical="center"/>
    </xf>
    <xf numFmtId="0" fontId="22" fillId="0" borderId="1" xfId="167" applyFont="1" applyFill="1" applyBorder="1" applyAlignment="1">
      <alignment horizontal="center" vertical="center"/>
    </xf>
    <xf numFmtId="0" fontId="18" fillId="0" borderId="1" xfId="49" applyFont="1" applyFill="1" applyBorder="1" applyAlignment="1">
      <alignment horizontal="center" vertical="center" wrapText="1"/>
    </xf>
    <xf numFmtId="0" fontId="18" fillId="0" borderId="1" xfId="167" applyFont="1" applyFill="1" applyBorder="1" applyAlignment="1">
      <alignment horizontal="center" vertical="center"/>
    </xf>
    <xf numFmtId="0" fontId="114" fillId="0" borderId="1" xfId="0" applyFont="1" applyBorder="1">
      <alignment vertical="center"/>
    </xf>
    <xf numFmtId="223" fontId="18" fillId="0" borderId="2" xfId="9" applyNumberFormat="1" applyFont="1" applyBorder="1" applyAlignment="1">
      <alignment horizontal="right" vertical="center" shrinkToFit="1"/>
    </xf>
    <xf numFmtId="0" fontId="18" fillId="0" borderId="0" xfId="164" applyFont="1" applyAlignment="1">
      <alignment vertical="center"/>
    </xf>
    <xf numFmtId="0" fontId="99" fillId="0" borderId="0" xfId="164" applyFont="1" applyAlignment="1">
      <alignment vertical="center"/>
    </xf>
    <xf numFmtId="223" fontId="0" fillId="0" borderId="0" xfId="164" applyNumberFormat="1" applyFont="1" applyAlignment="1">
      <alignment vertical="center"/>
    </xf>
    <xf numFmtId="0" fontId="116" fillId="0" borderId="0" xfId="164" applyFont="1" applyAlignment="1">
      <alignment vertical="center"/>
    </xf>
    <xf numFmtId="223" fontId="8" fillId="0" borderId="0" xfId="164" applyNumberFormat="1" applyAlignment="1">
      <alignment vertical="center"/>
    </xf>
    <xf numFmtId="224" fontId="18" fillId="0" borderId="0" xfId="210" applyNumberFormat="1" applyFont="1" applyAlignment="1">
      <alignment horizontal="center" vertical="center" wrapText="1"/>
    </xf>
    <xf numFmtId="182" fontId="18" fillId="0" borderId="0" xfId="210" applyNumberFormat="1" applyFont="1" applyAlignment="1">
      <alignment vertical="center"/>
    </xf>
    <xf numFmtId="0" fontId="18" fillId="0" borderId="0" xfId="210" applyFont="1" applyAlignment="1">
      <alignment horizontal="right" vertical="center"/>
    </xf>
    <xf numFmtId="224" fontId="18" fillId="0" borderId="0" xfId="210" applyNumberFormat="1" applyFont="1" applyAlignment="1">
      <alignment horizontal="right" vertical="center"/>
    </xf>
    <xf numFmtId="0" fontId="18" fillId="0" borderId="5" xfId="210" applyFont="1" applyBorder="1" applyAlignment="1">
      <alignment horizontal="center" vertical="center" wrapText="1"/>
    </xf>
    <xf numFmtId="0" fontId="22" fillId="0" borderId="72" xfId="210" applyFont="1" applyBorder="1" applyAlignment="1">
      <alignment horizontal="center" vertical="center"/>
    </xf>
    <xf numFmtId="0" fontId="22" fillId="0" borderId="5" xfId="210" applyFont="1" applyBorder="1" applyAlignment="1">
      <alignment horizontal="center" vertical="center" wrapText="1"/>
    </xf>
    <xf numFmtId="0" fontId="22" fillId="0" borderId="5" xfId="210" applyFont="1" applyBorder="1" applyAlignment="1">
      <alignment horizontal="center" vertical="center"/>
    </xf>
    <xf numFmtId="0" fontId="18" fillId="0" borderId="5" xfId="210" applyFont="1" applyBorder="1" applyAlignment="1">
      <alignment horizontal="center" vertical="center"/>
    </xf>
    <xf numFmtId="224" fontId="18" fillId="0" borderId="72" xfId="210" applyNumberFormat="1" applyFont="1" applyBorder="1" applyAlignment="1">
      <alignment horizontal="center" vertical="center"/>
    </xf>
    <xf numFmtId="177" fontId="18" fillId="0" borderId="72" xfId="210" applyNumberFormat="1" applyFont="1" applyBorder="1" applyAlignment="1">
      <alignment horizontal="center" vertical="center"/>
    </xf>
    <xf numFmtId="0" fontId="18" fillId="0" borderId="72" xfId="210" quotePrefix="1" applyFont="1" applyBorder="1" applyAlignment="1">
      <alignment horizontal="center" vertical="center"/>
    </xf>
    <xf numFmtId="177" fontId="18" fillId="0" borderId="72" xfId="210" applyNumberFormat="1" applyFont="1" applyBorder="1" applyAlignment="1">
      <alignment horizontal="right" vertical="center"/>
    </xf>
    <xf numFmtId="0" fontId="137" fillId="0" borderId="0" xfId="210" applyFont="1" applyAlignment="1">
      <alignment vertical="center"/>
    </xf>
    <xf numFmtId="49" fontId="18" fillId="0" borderId="0" xfId="210" applyNumberFormat="1" applyFont="1" applyAlignment="1">
      <alignment vertical="center"/>
    </xf>
    <xf numFmtId="0" fontId="22" fillId="0" borderId="0" xfId="210" applyFont="1" applyAlignment="1">
      <alignment vertical="center"/>
    </xf>
    <xf numFmtId="0" fontId="126" fillId="0" borderId="0" xfId="162" applyFont="1" applyAlignment="1">
      <alignment horizontal="center" vertical="center" wrapText="1"/>
    </xf>
    <xf numFmtId="0" fontId="22" fillId="0" borderId="1" xfId="162" applyFont="1" applyBorder="1" applyAlignment="1">
      <alignment horizontal="center" vertical="center" wrapText="1"/>
    </xf>
    <xf numFmtId="0" fontId="22" fillId="0" borderId="1" xfId="162" applyFont="1" applyBorder="1" applyAlignment="1">
      <alignment horizontal="left" vertical="center" wrapText="1"/>
    </xf>
    <xf numFmtId="0" fontId="34" fillId="0" borderId="1" xfId="162" applyFont="1" applyBorder="1" applyAlignment="1">
      <alignment horizontal="center" vertical="center" wrapText="1"/>
    </xf>
    <xf numFmtId="0" fontId="18" fillId="0" borderId="1" xfId="162" applyFont="1" applyBorder="1" applyAlignment="1">
      <alignment horizontal="center" vertical="center"/>
    </xf>
    <xf numFmtId="0" fontId="26" fillId="0" borderId="1" xfId="173" applyNumberFormat="1" applyFont="1" applyFill="1" applyBorder="1" applyAlignment="1">
      <alignment horizontal="center" vertical="center" wrapText="1"/>
    </xf>
    <xf numFmtId="0" fontId="22" fillId="0" borderId="1" xfId="162" applyFont="1" applyBorder="1" applyAlignment="1">
      <alignment horizontal="left" vertical="center"/>
    </xf>
    <xf numFmtId="0" fontId="18" fillId="0" borderId="1" xfId="162" applyFont="1" applyBorder="1" applyAlignment="1">
      <alignment horizontal="left" vertical="center"/>
    </xf>
    <xf numFmtId="0" fontId="22" fillId="0" borderId="1" xfId="162" applyFont="1" applyBorder="1" applyAlignment="1">
      <alignment horizontal="center" vertical="center"/>
    </xf>
    <xf numFmtId="0" fontId="118" fillId="0" borderId="1" xfId="143" applyFont="1" applyBorder="1" applyAlignment="1">
      <alignment horizontal="center" vertical="center" wrapText="1"/>
    </xf>
    <xf numFmtId="188" fontId="18" fillId="0" borderId="1" xfId="174" applyFont="1" applyBorder="1" applyAlignment="1">
      <alignment horizontal="left" vertical="center"/>
    </xf>
    <xf numFmtId="0" fontId="18" fillId="0" borderId="1" xfId="172" applyFont="1" applyFill="1" applyBorder="1" applyAlignment="1">
      <alignment horizontal="center" vertical="center"/>
    </xf>
    <xf numFmtId="0" fontId="119" fillId="0" borderId="1" xfId="162" applyFont="1" applyBorder="1" applyAlignment="1">
      <alignment horizontal="center" vertical="center"/>
    </xf>
    <xf numFmtId="0" fontId="120" fillId="0" borderId="1" xfId="162" applyFont="1" applyBorder="1" applyAlignment="1"/>
    <xf numFmtId="0" fontId="120" fillId="0" borderId="1" xfId="162" applyFont="1" applyBorder="1" applyAlignment="1">
      <alignment vertical="center" wrapText="1"/>
    </xf>
    <xf numFmtId="0" fontId="121" fillId="0" borderId="1" xfId="162" applyFont="1" applyBorder="1" applyAlignment="1">
      <alignment horizontal="center" vertical="center"/>
    </xf>
    <xf numFmtId="0" fontId="26" fillId="0" borderId="1" xfId="173" applyNumberFormat="1" applyFont="1" applyFill="1" applyBorder="1" applyAlignment="1">
      <alignment horizontal="center" vertical="center"/>
    </xf>
    <xf numFmtId="0" fontId="18" fillId="0" borderId="1" xfId="172" applyFont="1" applyFill="1" applyBorder="1" applyAlignment="1">
      <alignment vertical="center"/>
    </xf>
    <xf numFmtId="188" fontId="29" fillId="0" borderId="1" xfId="175" applyBorder="1" applyAlignment="1">
      <alignment horizontal="center" vertical="center"/>
    </xf>
    <xf numFmtId="0" fontId="18" fillId="0" borderId="1" xfId="162" applyFont="1" applyBorder="1" applyAlignment="1">
      <alignment horizontal="right" vertical="center"/>
    </xf>
    <xf numFmtId="188" fontId="18" fillId="0" borderId="1" xfId="174" applyFont="1" applyBorder="1" applyAlignment="1">
      <alignment vertical="center"/>
    </xf>
    <xf numFmtId="188" fontId="29" fillId="0" borderId="1" xfId="175" applyBorder="1" applyAlignment="1">
      <alignment horizontal="right" vertical="center"/>
    </xf>
    <xf numFmtId="223" fontId="26" fillId="0" borderId="1" xfId="173" applyNumberFormat="1" applyFont="1" applyFill="1" applyBorder="1" applyAlignment="1">
      <alignment horizontal="center" vertical="center" wrapText="1"/>
    </xf>
    <xf numFmtId="223" fontId="26" fillId="0" borderId="72" xfId="173" applyNumberFormat="1" applyFont="1" applyFill="1" applyBorder="1" applyAlignment="1">
      <alignment horizontal="center" vertical="center" wrapText="1"/>
    </xf>
    <xf numFmtId="223" fontId="18" fillId="0" borderId="1" xfId="162" applyNumberFormat="1" applyFont="1" applyBorder="1" applyAlignment="1">
      <alignment horizontal="right" vertical="center"/>
    </xf>
    <xf numFmtId="223" fontId="18" fillId="0" borderId="1" xfId="162" applyNumberFormat="1" applyFont="1" applyBorder="1" applyAlignment="1">
      <alignment horizontal="center" vertical="center"/>
    </xf>
    <xf numFmtId="0" fontId="22" fillId="0" borderId="1" xfId="162" applyFont="1" applyBorder="1">
      <alignment vertical="center"/>
    </xf>
    <xf numFmtId="188" fontId="18" fillId="0" borderId="1" xfId="174" applyFont="1" applyBorder="1" applyAlignment="1">
      <alignment horizontal="center" vertical="center"/>
    </xf>
    <xf numFmtId="188" fontId="22" fillId="0" borderId="1" xfId="174" applyFont="1" applyBorder="1" applyAlignment="1">
      <alignment horizontal="center" vertical="center"/>
    </xf>
    <xf numFmtId="0" fontId="33" fillId="0" borderId="1" xfId="172" applyFont="1" applyFill="1" applyBorder="1" applyAlignment="1">
      <alignment horizontal="center" vertical="center"/>
    </xf>
    <xf numFmtId="0" fontId="18" fillId="0" borderId="2" xfId="162" applyFont="1" applyBorder="1" applyAlignment="1">
      <alignment horizontal="center" vertical="center"/>
    </xf>
    <xf numFmtId="0" fontId="18" fillId="0" borderId="3" xfId="162" applyFont="1" applyBorder="1" applyAlignment="1">
      <alignment horizontal="left" vertical="center"/>
    </xf>
    <xf numFmtId="0" fontId="33" fillId="0" borderId="1" xfId="172" applyFont="1" applyFill="1" applyBorder="1" applyAlignment="1">
      <alignment vertical="center"/>
    </xf>
    <xf numFmtId="0" fontId="33" fillId="0" borderId="1" xfId="162" applyFont="1" applyBorder="1" applyAlignment="1">
      <alignment horizontal="right" vertical="center"/>
    </xf>
    <xf numFmtId="0" fontId="18" fillId="0" borderId="1" xfId="172" applyFont="1" applyFill="1" applyBorder="1" applyAlignment="1">
      <alignment horizontal="right" vertical="center"/>
    </xf>
    <xf numFmtId="0" fontId="45" fillId="0" borderId="1" xfId="162" applyFont="1" applyBorder="1" applyAlignment="1">
      <alignment horizontal="right" vertical="center"/>
    </xf>
    <xf numFmtId="0" fontId="18" fillId="0" borderId="1" xfId="162" applyFont="1" applyBorder="1">
      <alignment vertical="center"/>
    </xf>
    <xf numFmtId="0" fontId="22" fillId="0" borderId="2" xfId="162" applyFont="1" applyBorder="1" applyAlignment="1">
      <alignment horizontal="center" vertical="center"/>
    </xf>
    <xf numFmtId="0" fontId="45" fillId="0" borderId="0" xfId="162" applyFont="1" applyAlignment="1">
      <alignment horizontal="right" vertical="center"/>
    </xf>
    <xf numFmtId="0" fontId="119" fillId="0" borderId="0" xfId="162" applyFont="1" applyAlignment="1">
      <alignment horizontal="center" vertical="center"/>
    </xf>
    <xf numFmtId="223" fontId="18" fillId="0" borderId="0" xfId="172" applyNumberFormat="1" applyFont="1" applyFill="1" applyAlignment="1">
      <alignment vertical="center"/>
    </xf>
    <xf numFmtId="0" fontId="45" fillId="0" borderId="0" xfId="162" applyFont="1" applyAlignment="1">
      <alignment horizontal="center" vertical="center"/>
    </xf>
    <xf numFmtId="215" fontId="19" fillId="0" borderId="0" xfId="206" applyNumberFormat="1" applyFill="1" applyAlignment="1" applyProtection="1">
      <alignment horizontal="left" vertical="center" shrinkToFit="1"/>
      <protection locked="0" hidden="1"/>
    </xf>
    <xf numFmtId="0" fontId="18" fillId="0" borderId="0" xfId="208" applyNumberFormat="1" applyFont="1" applyFill="1" applyAlignment="1">
      <alignment horizontal="center" vertical="center" wrapText="1"/>
    </xf>
    <xf numFmtId="182" fontId="18" fillId="0" borderId="0" xfId="228" applyNumberFormat="1" applyFont="1" applyAlignment="1">
      <alignment vertical="center"/>
    </xf>
    <xf numFmtId="0" fontId="18" fillId="0" borderId="0" xfId="208" applyNumberFormat="1" applyFont="1" applyFill="1" applyAlignment="1">
      <alignment vertical="center"/>
    </xf>
    <xf numFmtId="0" fontId="22" fillId="0" borderId="0" xfId="228" applyFont="1" applyAlignment="1">
      <alignment horizontal="right" vertical="center"/>
    </xf>
    <xf numFmtId="0" fontId="22" fillId="0" borderId="4" xfId="228" applyFont="1" applyBorder="1" applyAlignment="1">
      <alignment horizontal="center" vertical="center" wrapText="1"/>
    </xf>
    <xf numFmtId="0" fontId="22" fillId="0" borderId="5" xfId="228" applyFont="1" applyBorder="1" applyAlignment="1">
      <alignment horizontal="center" vertical="center" wrapText="1"/>
    </xf>
    <xf numFmtId="0" fontId="22" fillId="0" borderId="72" xfId="228" applyFont="1" applyBorder="1" applyAlignment="1">
      <alignment horizontal="center" vertical="center"/>
    </xf>
    <xf numFmtId="0" fontId="22" fillId="0" borderId="72" xfId="228" applyFont="1" applyBorder="1" applyAlignment="1">
      <alignment horizontal="center" vertical="center" wrapText="1"/>
    </xf>
    <xf numFmtId="0" fontId="22" fillId="0" borderId="72" xfId="208" applyNumberFormat="1" applyFont="1" applyFill="1" applyBorder="1" applyAlignment="1">
      <alignment horizontal="center" vertical="center"/>
    </xf>
    <xf numFmtId="0" fontId="22" fillId="0" borderId="72" xfId="228" applyFont="1" applyBorder="1" applyAlignment="1">
      <alignment horizontal="center" vertical="center" shrinkToFit="1"/>
    </xf>
    <xf numFmtId="0" fontId="18" fillId="0" borderId="72" xfId="228" applyFont="1" applyBorder="1" applyAlignment="1">
      <alignment horizontal="left" vertical="center" shrinkToFit="1"/>
    </xf>
    <xf numFmtId="0" fontId="18" fillId="0" borderId="72" xfId="228" applyFont="1" applyBorder="1" applyAlignment="1">
      <alignment horizontal="left" vertical="center" wrapText="1" shrinkToFit="1"/>
    </xf>
    <xf numFmtId="0" fontId="22" fillId="0" borderId="72" xfId="228" applyFont="1" applyBorder="1" applyAlignment="1">
      <alignment horizontal="center" vertical="center" wrapText="1" shrinkToFit="1"/>
    </xf>
    <xf numFmtId="0" fontId="18" fillId="0" borderId="72" xfId="228" quotePrefix="1" applyFont="1" applyBorder="1" applyAlignment="1">
      <alignment horizontal="left" vertical="center" wrapText="1" shrinkToFit="1"/>
    </xf>
    <xf numFmtId="0" fontId="22" fillId="0" borderId="72" xfId="228" applyFont="1" applyBorder="1" applyAlignment="1">
      <alignment horizontal="left" vertical="center" wrapText="1" shrinkToFit="1"/>
    </xf>
    <xf numFmtId="0" fontId="18" fillId="0" borderId="72" xfId="228" applyFont="1" applyBorder="1" applyAlignment="1">
      <alignment horizontal="center" vertical="center" wrapText="1" shrinkToFit="1"/>
    </xf>
    <xf numFmtId="14" fontId="18" fillId="0" borderId="72" xfId="228" applyNumberFormat="1" applyFont="1" applyBorder="1" applyAlignment="1">
      <alignment horizontal="center" vertical="center" wrapText="1" shrinkToFit="1"/>
    </xf>
    <xf numFmtId="177" fontId="30" fillId="0" borderId="72" xfId="208" applyFont="1" applyFill="1" applyBorder="1" applyAlignment="1">
      <alignment horizontal="right" vertical="center" wrapText="1"/>
    </xf>
    <xf numFmtId="177" fontId="18" fillId="0" borderId="72" xfId="228" applyNumberFormat="1" applyFont="1" applyBorder="1" applyAlignment="1">
      <alignment horizontal="right" vertical="center" shrinkToFit="1"/>
    </xf>
    <xf numFmtId="0" fontId="18" fillId="0" borderId="72" xfId="228" applyFont="1" applyBorder="1" applyAlignment="1">
      <alignment vertical="center" shrinkToFit="1"/>
    </xf>
    <xf numFmtId="0" fontId="18" fillId="0" borderId="72" xfId="228" applyFont="1" applyBorder="1" applyAlignment="1">
      <alignment horizontal="center" vertical="center" shrinkToFit="1"/>
    </xf>
    <xf numFmtId="14" fontId="18" fillId="0" borderId="72" xfId="228" applyNumberFormat="1" applyFont="1" applyBorder="1" applyAlignment="1">
      <alignment horizontal="center" vertical="center" shrinkToFit="1"/>
    </xf>
    <xf numFmtId="0" fontId="18" fillId="0" borderId="72" xfId="228" applyFont="1" applyBorder="1" applyAlignment="1">
      <alignment horizontal="right" vertical="center" shrinkToFit="1"/>
    </xf>
    <xf numFmtId="49" fontId="137" fillId="0" borderId="0" xfId="228" applyNumberFormat="1" applyFont="1" applyAlignment="1">
      <alignment vertical="center"/>
    </xf>
    <xf numFmtId="49" fontId="18" fillId="0" borderId="0" xfId="228" applyNumberFormat="1" applyFont="1" applyAlignment="1">
      <alignment vertical="center"/>
    </xf>
    <xf numFmtId="0" fontId="137" fillId="0" borderId="0" xfId="228" applyFont="1" applyAlignment="1">
      <alignment vertical="center"/>
    </xf>
    <xf numFmtId="223" fontId="18" fillId="0" borderId="0" xfId="216" applyNumberFormat="1" applyFont="1" applyAlignment="1">
      <alignment horizontal="center" vertical="center" wrapText="1"/>
    </xf>
    <xf numFmtId="223" fontId="18" fillId="0" borderId="0" xfId="216" applyNumberFormat="1" applyFont="1" applyAlignment="1">
      <alignment horizontal="center" vertical="center" shrinkToFit="1"/>
    </xf>
    <xf numFmtId="0" fontId="18" fillId="0" borderId="0" xfId="216" applyNumberFormat="1" applyFont="1" applyAlignment="1">
      <alignment horizontal="center" vertical="center" wrapText="1"/>
    </xf>
    <xf numFmtId="14" fontId="18" fillId="0" borderId="0" xfId="216" applyNumberFormat="1" applyFont="1" applyAlignment="1">
      <alignment horizontal="center" vertical="center" wrapText="1"/>
    </xf>
    <xf numFmtId="189" fontId="18" fillId="0" borderId="0" xfId="216" applyNumberFormat="1" applyFont="1" applyAlignment="1">
      <alignment horizontal="center" vertical="center" wrapText="1"/>
    </xf>
    <xf numFmtId="223" fontId="17" fillId="0" borderId="0" xfId="216" applyNumberFormat="1" applyFont="1" applyAlignment="1">
      <alignment horizontal="centerContinuous" vertical="center" wrapText="1"/>
    </xf>
    <xf numFmtId="223" fontId="18" fillId="0" borderId="0" xfId="216" applyNumberFormat="1" applyFont="1" applyAlignment="1">
      <alignment vertical="center" shrinkToFit="1"/>
    </xf>
    <xf numFmtId="49" fontId="18" fillId="0" borderId="72" xfId="216" applyNumberFormat="1" applyFont="1" applyBorder="1" applyAlignment="1">
      <alignment horizontal="left" vertical="center" shrinkToFit="1"/>
    </xf>
    <xf numFmtId="227" fontId="18" fillId="0" borderId="72" xfId="216" applyNumberFormat="1" applyFont="1" applyBorder="1" applyAlignment="1">
      <alignment horizontal="left" vertical="center" shrinkToFit="1"/>
    </xf>
    <xf numFmtId="0" fontId="18" fillId="0" borderId="72" xfId="216" applyNumberFormat="1" applyFont="1" applyBorder="1" applyAlignment="1">
      <alignment horizontal="left" vertical="center" wrapText="1" shrinkToFit="1"/>
    </xf>
    <xf numFmtId="223" fontId="18" fillId="0" borderId="72" xfId="216" applyNumberFormat="1" applyFont="1" applyBorder="1" applyAlignment="1">
      <alignment horizontal="center" vertical="center" wrapText="1"/>
    </xf>
    <xf numFmtId="0" fontId="18" fillId="0" borderId="72" xfId="216" applyNumberFormat="1" applyFont="1" applyBorder="1" applyAlignment="1">
      <alignment horizontal="center" vertical="center" wrapText="1"/>
    </xf>
    <xf numFmtId="14" fontId="18" fillId="0" borderId="72" xfId="216" applyNumberFormat="1" applyFont="1" applyBorder="1" applyAlignment="1">
      <alignment horizontal="center" vertical="center"/>
    </xf>
    <xf numFmtId="223" fontId="18" fillId="0" borderId="72" xfId="216" applyNumberFormat="1" applyFont="1" applyBorder="1" applyAlignment="1">
      <alignment horizontal="right" vertical="center"/>
    </xf>
    <xf numFmtId="223" fontId="18" fillId="0" borderId="72" xfId="216" applyNumberFormat="1" applyFont="1" applyBorder="1" applyAlignment="1">
      <alignment horizontal="center" vertical="center" shrinkToFit="1"/>
    </xf>
    <xf numFmtId="223" fontId="18" fillId="0" borderId="72" xfId="216" applyNumberFormat="1" applyFont="1" applyBorder="1" applyAlignment="1">
      <alignment horizontal="center" vertical="center"/>
    </xf>
    <xf numFmtId="49" fontId="18" fillId="0" borderId="72" xfId="216" applyNumberFormat="1" applyFont="1" applyBorder="1" applyAlignment="1">
      <alignment horizontal="center" vertical="center"/>
    </xf>
    <xf numFmtId="0" fontId="106" fillId="0" borderId="72" xfId="216" applyNumberFormat="1" applyFont="1" applyBorder="1" applyAlignment="1">
      <alignment horizontal="left" vertical="center" wrapText="1" shrinkToFit="1"/>
    </xf>
    <xf numFmtId="189" fontId="18" fillId="0" borderId="72" xfId="0" applyNumberFormat="1" applyFont="1" applyBorder="1" applyAlignment="1" applyProtection="1">
      <alignment horizontal="left" vertical="center" shrinkToFit="1"/>
      <protection locked="0"/>
    </xf>
    <xf numFmtId="0" fontId="133" fillId="0" borderId="72" xfId="216" applyNumberFormat="1" applyFont="1" applyBorder="1" applyAlignment="1">
      <alignment horizontal="left" vertical="center" wrapText="1" shrinkToFit="1"/>
    </xf>
    <xf numFmtId="0" fontId="22" fillId="0" borderId="72" xfId="216" applyNumberFormat="1" applyFont="1" applyBorder="1" applyAlignment="1">
      <alignment horizontal="left" vertical="center" wrapText="1" shrinkToFit="1"/>
    </xf>
    <xf numFmtId="227" fontId="22" fillId="0" borderId="72" xfId="216" applyNumberFormat="1" applyFont="1" applyBorder="1" applyAlignment="1">
      <alignment horizontal="left" vertical="center" shrinkToFit="1"/>
    </xf>
    <xf numFmtId="49" fontId="18" fillId="0" borderId="72" xfId="216" applyNumberFormat="1" applyFont="1" applyBorder="1" applyAlignment="1">
      <alignment horizontal="left" vertical="center"/>
    </xf>
    <xf numFmtId="0" fontId="18" fillId="0" borderId="72" xfId="216" applyNumberFormat="1" applyFont="1" applyBorder="1" applyAlignment="1">
      <alignment horizontal="left" vertical="center" shrinkToFit="1"/>
    </xf>
    <xf numFmtId="227" fontId="18" fillId="0" borderId="72" xfId="216" applyNumberFormat="1" applyFont="1" applyBorder="1" applyAlignment="1">
      <alignment vertical="center" shrinkToFit="1"/>
    </xf>
    <xf numFmtId="189" fontId="18" fillId="0" borderId="0" xfId="216" applyNumberFormat="1" applyFont="1" applyAlignment="1">
      <alignment horizontal="left" vertical="center"/>
    </xf>
    <xf numFmtId="223" fontId="18" fillId="0" borderId="0" xfId="216" applyNumberFormat="1" applyFont="1" applyAlignment="1">
      <alignment horizontal="left" vertical="center"/>
    </xf>
    <xf numFmtId="223" fontId="20" fillId="0" borderId="0" xfId="217" applyNumberFormat="1" applyFont="1" applyFill="1" applyAlignment="1" applyProtection="1">
      <alignment horizontal="left" vertical="center" wrapText="1"/>
    </xf>
    <xf numFmtId="0" fontId="21" fillId="0" borderId="0" xfId="216" applyNumberFormat="1" applyFont="1" applyAlignment="1">
      <alignment horizontal="centerContinuous" vertical="center" wrapText="1"/>
    </xf>
    <xf numFmtId="223" fontId="18" fillId="0" borderId="0" xfId="216" applyNumberFormat="1" applyFont="1" applyAlignment="1">
      <alignment horizontal="center" vertical="center"/>
    </xf>
    <xf numFmtId="223" fontId="22" fillId="0" borderId="0" xfId="216" applyNumberFormat="1" applyFont="1" applyAlignment="1">
      <alignment horizontal="right" vertical="center"/>
    </xf>
    <xf numFmtId="223" fontId="26" fillId="0" borderId="4" xfId="162" applyNumberFormat="1" applyFont="1" applyBorder="1" applyAlignment="1" applyProtection="1">
      <alignment horizontal="center" vertical="center"/>
      <protection locked="0"/>
    </xf>
    <xf numFmtId="223" fontId="22" fillId="0" borderId="72" xfId="216" applyNumberFormat="1" applyFont="1" applyBorder="1" applyAlignment="1">
      <alignment horizontal="center" vertical="center"/>
    </xf>
    <xf numFmtId="223" fontId="22" fillId="0" borderId="72" xfId="216" applyNumberFormat="1" applyFont="1" applyBorder="1" applyAlignment="1">
      <alignment horizontal="center" vertical="center" wrapText="1"/>
    </xf>
    <xf numFmtId="223" fontId="22" fillId="0" borderId="73" xfId="216" applyNumberFormat="1" applyFont="1" applyBorder="1" applyAlignment="1">
      <alignment horizontal="center" vertical="center"/>
    </xf>
    <xf numFmtId="223" fontId="22" fillId="0" borderId="72" xfId="216" applyNumberFormat="1" applyFont="1" applyBorder="1" applyAlignment="1">
      <alignment vertical="center" shrinkToFit="1"/>
    </xf>
    <xf numFmtId="223" fontId="18" fillId="0" borderId="72" xfId="216" applyNumberFormat="1" applyFont="1" applyBorder="1" applyAlignment="1">
      <alignment vertical="center" shrinkToFit="1"/>
    </xf>
    <xf numFmtId="223" fontId="126" fillId="0" borderId="72" xfId="216" applyNumberFormat="1" applyFont="1" applyBorder="1" applyAlignment="1">
      <alignment horizontal="left" vertical="center" shrinkToFit="1"/>
    </xf>
    <xf numFmtId="228" fontId="18" fillId="0" borderId="72" xfId="216" applyNumberFormat="1" applyFont="1" applyBorder="1" applyAlignment="1">
      <alignment horizontal="center" vertical="center"/>
    </xf>
    <xf numFmtId="223" fontId="18" fillId="0" borderId="72" xfId="216" applyNumberFormat="1" applyFont="1" applyBorder="1">
      <alignment vertical="center"/>
    </xf>
    <xf numFmtId="189" fontId="18" fillId="0" borderId="72" xfId="216" applyNumberFormat="1" applyFont="1" applyBorder="1" applyAlignment="1">
      <alignment horizontal="right" vertical="center" shrinkToFit="1"/>
    </xf>
    <xf numFmtId="223" fontId="151" fillId="0" borderId="72" xfId="216" applyNumberFormat="1" applyFont="1" applyBorder="1" applyAlignment="1">
      <alignment vertical="center" shrinkToFit="1"/>
    </xf>
    <xf numFmtId="223" fontId="18" fillId="0" borderId="72" xfId="216" applyNumberFormat="1" applyFont="1" applyBorder="1" applyAlignment="1">
      <alignment horizontal="left" vertical="center" shrinkToFit="1"/>
    </xf>
    <xf numFmtId="223" fontId="151" fillId="0" borderId="72" xfId="216" applyNumberFormat="1" applyFont="1" applyBorder="1" applyAlignment="1">
      <alignment horizontal="center" vertical="center"/>
    </xf>
    <xf numFmtId="223" fontId="126" fillId="0" borderId="72" xfId="216" applyNumberFormat="1" applyFont="1" applyBorder="1" applyAlignment="1">
      <alignment vertical="center" shrinkToFit="1"/>
    </xf>
    <xf numFmtId="0" fontId="20" fillId="0" borderId="0" xfId="217" applyNumberFormat="1" applyFont="1" applyFill="1" applyAlignment="1" applyProtection="1">
      <alignment horizontal="left" vertical="center" wrapText="1"/>
    </xf>
    <xf numFmtId="189" fontId="17" fillId="0" borderId="0" xfId="216" applyNumberFormat="1" applyFont="1" applyAlignment="1">
      <alignment horizontal="centerContinuous" vertical="center" wrapText="1"/>
    </xf>
    <xf numFmtId="218" fontId="18" fillId="0" borderId="72" xfId="216" applyNumberFormat="1" applyFont="1" applyBorder="1" applyAlignment="1">
      <alignment horizontal="right" vertical="center"/>
    </xf>
    <xf numFmtId="196" fontId="18" fillId="0" borderId="72" xfId="216" applyNumberFormat="1" applyFont="1" applyBorder="1" applyAlignment="1">
      <alignment horizontal="right" vertical="center"/>
    </xf>
    <xf numFmtId="0" fontId="18" fillId="0" borderId="72" xfId="216" applyNumberFormat="1" applyFont="1" applyBorder="1" applyAlignment="1">
      <alignment horizontal="left" vertical="center"/>
    </xf>
    <xf numFmtId="0" fontId="18" fillId="0" borderId="72" xfId="216" applyNumberFormat="1" applyFont="1" applyBorder="1">
      <alignment vertical="center"/>
    </xf>
    <xf numFmtId="223" fontId="18" fillId="0" borderId="72" xfId="216" applyNumberFormat="1" applyFont="1" applyBorder="1" applyAlignment="1">
      <alignment horizontal="left" vertical="center"/>
    </xf>
    <xf numFmtId="223" fontId="108" fillId="0" borderId="72" xfId="216" applyNumberFormat="1" applyFont="1" applyBorder="1" applyAlignment="1">
      <alignment horizontal="center" vertical="center" wrapText="1"/>
    </xf>
    <xf numFmtId="225" fontId="19" fillId="0" borderId="0" xfId="4" applyNumberFormat="1" applyFill="1" applyAlignment="1" applyProtection="1">
      <alignment horizontal="left" vertical="center" shrinkToFit="1"/>
      <protection locked="0" hidden="1"/>
    </xf>
    <xf numFmtId="177" fontId="20" fillId="0" borderId="0" xfId="217" applyNumberFormat="1" applyFont="1" applyFill="1" applyAlignment="1" applyProtection="1">
      <alignment horizontal="left" vertical="center" wrapText="1"/>
    </xf>
    <xf numFmtId="177" fontId="22" fillId="0" borderId="0" xfId="0" applyNumberFormat="1" applyFont="1" applyAlignment="1">
      <alignment horizontal="right" vertical="center"/>
    </xf>
    <xf numFmtId="225" fontId="22" fillId="0" borderId="72" xfId="0" applyNumberFormat="1" applyFont="1" applyBorder="1" applyAlignment="1">
      <alignment horizontal="center" vertical="center"/>
    </xf>
    <xf numFmtId="177" fontId="22" fillId="0" borderId="72" xfId="0" applyNumberFormat="1" applyFont="1" applyBorder="1" applyAlignment="1">
      <alignment horizontal="center" vertical="center" wrapText="1"/>
    </xf>
    <xf numFmtId="0" fontId="18" fillId="0" borderId="72" xfId="0" applyFont="1" applyBorder="1" applyAlignment="1">
      <alignment horizontal="left" vertical="center"/>
    </xf>
    <xf numFmtId="0" fontId="20" fillId="0" borderId="0" xfId="4" applyFont="1" applyFill="1" applyAlignment="1" applyProtection="1">
      <alignment horizontal="left" vertical="center" shrinkToFit="1"/>
      <protection locked="0" hidden="1"/>
    </xf>
    <xf numFmtId="0" fontId="26" fillId="0" borderId="1" xfId="4" applyFont="1" applyFill="1" applyBorder="1" applyAlignment="1" applyProtection="1">
      <alignment vertical="center"/>
    </xf>
    <xf numFmtId="0" fontId="27" fillId="0" borderId="1" xfId="0" applyFont="1" applyBorder="1">
      <alignment vertical="center"/>
    </xf>
    <xf numFmtId="0" fontId="17" fillId="0" borderId="0" xfId="0" applyFont="1" applyAlignment="1">
      <alignment horizontal="center" vertical="center" wrapText="1"/>
    </xf>
    <xf numFmtId="0" fontId="18" fillId="0" borderId="3" xfId="0" applyFont="1" applyBorder="1" applyAlignment="1">
      <alignment horizontal="center" vertical="center"/>
    </xf>
    <xf numFmtId="0" fontId="18" fillId="0" borderId="72" xfId="0" applyFont="1" applyBorder="1" applyAlignment="1" applyProtection="1">
      <alignment horizontal="center" vertical="center"/>
      <protection hidden="1"/>
    </xf>
    <xf numFmtId="0" fontId="22" fillId="0" borderId="72" xfId="0" applyFont="1" applyBorder="1" applyAlignment="1" applyProtection="1">
      <alignment horizontal="center" vertical="center"/>
      <protection hidden="1"/>
    </xf>
    <xf numFmtId="223" fontId="22" fillId="0" borderId="72" xfId="162" applyNumberFormat="1" applyFont="1" applyBorder="1" applyAlignment="1">
      <alignment horizontal="center" vertical="center" wrapText="1" shrinkToFit="1"/>
    </xf>
    <xf numFmtId="0" fontId="18" fillId="0" borderId="72" xfId="0" applyFont="1" applyBorder="1" applyAlignment="1" applyProtection="1">
      <alignment horizontal="center" vertical="center" shrinkToFit="1"/>
      <protection hidden="1"/>
    </xf>
    <xf numFmtId="14" fontId="18" fillId="0" borderId="72" xfId="0" applyNumberFormat="1" applyFont="1" applyBorder="1" applyAlignment="1" applyProtection="1">
      <alignment horizontal="left" vertical="center" shrinkToFit="1"/>
      <protection hidden="1"/>
    </xf>
    <xf numFmtId="14" fontId="18" fillId="0" borderId="72" xfId="0" applyNumberFormat="1" applyFont="1" applyBorder="1" applyAlignment="1" applyProtection="1">
      <alignment horizontal="center" vertical="center" shrinkToFit="1"/>
      <protection hidden="1"/>
    </xf>
    <xf numFmtId="220" fontId="18" fillId="0" borderId="72" xfId="0" applyNumberFormat="1" applyFont="1" applyBorder="1" applyAlignment="1" applyProtection="1">
      <alignment horizontal="center" vertical="center" shrinkToFit="1"/>
      <protection hidden="1"/>
    </xf>
    <xf numFmtId="221" fontId="18" fillId="0" borderId="72" xfId="0" applyNumberFormat="1" applyFont="1" applyBorder="1" applyAlignment="1" applyProtection="1">
      <alignment horizontal="center" vertical="center" shrinkToFit="1"/>
      <protection hidden="1"/>
    </xf>
    <xf numFmtId="0" fontId="22" fillId="0" borderId="0" xfId="0" applyFont="1" applyAlignment="1" applyProtection="1">
      <alignment horizontal="center" vertical="center"/>
      <protection hidden="1"/>
    </xf>
    <xf numFmtId="189" fontId="18" fillId="0" borderId="0" xfId="0" applyNumberFormat="1" applyFont="1" applyAlignment="1" applyProtection="1">
      <alignment horizontal="right" vertical="center"/>
      <protection hidden="1"/>
    </xf>
    <xf numFmtId="49" fontId="25" fillId="0" borderId="1" xfId="0" applyNumberFormat="1" applyFont="1" applyBorder="1" applyAlignment="1">
      <alignment horizontal="left" vertical="center"/>
    </xf>
    <xf numFmtId="0" fontId="167" fillId="0" borderId="0" xfId="217" applyNumberFormat="1" applyFont="1" applyFill="1" applyAlignment="1" applyProtection="1">
      <alignment horizontal="left" vertical="center" shrinkToFit="1"/>
      <protection locked="0" hidden="1"/>
    </xf>
    <xf numFmtId="223" fontId="167" fillId="0" borderId="0" xfId="217" applyNumberFormat="1" applyFont="1" applyFill="1" applyAlignment="1" applyProtection="1">
      <alignment horizontal="left" vertical="center" wrapText="1"/>
    </xf>
    <xf numFmtId="223" fontId="101" fillId="0" borderId="0" xfId="162" applyNumberFormat="1" applyFont="1" applyAlignment="1">
      <alignment horizontal="center" vertical="center" wrapText="1"/>
    </xf>
    <xf numFmtId="14" fontId="101" fillId="0" borderId="0" xfId="162" applyNumberFormat="1" applyFont="1" applyAlignment="1">
      <alignment horizontal="center" vertical="center" wrapText="1"/>
    </xf>
    <xf numFmtId="0" fontId="101" fillId="0" borderId="0" xfId="162" applyFont="1" applyAlignment="1">
      <alignment horizontal="center" vertical="center" wrapText="1"/>
    </xf>
    <xf numFmtId="0" fontId="168" fillId="0" borderId="0" xfId="162" applyFont="1" applyAlignment="1">
      <alignment horizontal="centerContinuous" vertical="center" wrapText="1"/>
    </xf>
    <xf numFmtId="223" fontId="168" fillId="0" borderId="0" xfId="162" applyNumberFormat="1" applyFont="1" applyAlignment="1">
      <alignment horizontal="centerContinuous" vertical="center" wrapText="1"/>
    </xf>
    <xf numFmtId="223" fontId="169" fillId="0" borderId="0" xfId="162" applyNumberFormat="1" applyFont="1" applyAlignment="1">
      <alignment horizontal="centerContinuous" vertical="center" wrapText="1"/>
    </xf>
    <xf numFmtId="0" fontId="101" fillId="0" borderId="0" xfId="162" applyFont="1">
      <alignment vertical="center"/>
    </xf>
    <xf numFmtId="223" fontId="101" fillId="0" borderId="0" xfId="162" applyNumberFormat="1" applyFont="1">
      <alignment vertical="center"/>
    </xf>
    <xf numFmtId="49" fontId="101" fillId="0" borderId="0" xfId="162" applyNumberFormat="1" applyFont="1">
      <alignment vertical="center"/>
    </xf>
    <xf numFmtId="14" fontId="101" fillId="0" borderId="0" xfId="162" applyNumberFormat="1" applyFont="1">
      <alignment vertical="center"/>
    </xf>
    <xf numFmtId="0" fontId="101" fillId="0" borderId="0" xfId="162" applyFont="1" applyAlignment="1">
      <alignment horizontal="center" vertical="center"/>
    </xf>
    <xf numFmtId="223" fontId="124" fillId="0" borderId="0" xfId="162" applyNumberFormat="1" applyFont="1" applyAlignment="1">
      <alignment horizontal="right" vertical="center"/>
    </xf>
    <xf numFmtId="0" fontId="150" fillId="0" borderId="72" xfId="162" applyFont="1" applyBorder="1" applyAlignment="1">
      <alignment horizontal="center" vertical="center" wrapText="1" shrinkToFit="1"/>
    </xf>
    <xf numFmtId="0" fontId="101" fillId="0" borderId="72" xfId="162" applyFont="1" applyBorder="1" applyAlignment="1">
      <alignment horizontal="center" vertical="center" wrapText="1" shrinkToFit="1"/>
    </xf>
    <xf numFmtId="223" fontId="124" fillId="0" borderId="4" xfId="162" applyNumberFormat="1" applyFont="1" applyBorder="1" applyAlignment="1" applyProtection="1">
      <alignment horizontal="center" vertical="center"/>
      <protection locked="0"/>
    </xf>
    <xf numFmtId="0" fontId="170" fillId="0" borderId="72" xfId="162" applyFont="1" applyBorder="1" applyAlignment="1">
      <alignment horizontal="center" vertical="center" wrapText="1" shrinkToFit="1"/>
    </xf>
    <xf numFmtId="223" fontId="124" fillId="0" borderId="4" xfId="162" applyNumberFormat="1" applyFont="1" applyBorder="1" applyAlignment="1">
      <alignment horizontal="center" vertical="center" wrapText="1"/>
    </xf>
    <xf numFmtId="223" fontId="124" fillId="0" borderId="72" xfId="162" applyNumberFormat="1" applyFont="1" applyBorder="1" applyAlignment="1">
      <alignment horizontal="center" vertical="center" wrapText="1"/>
    </xf>
    <xf numFmtId="0" fontId="101" fillId="0" borderId="72" xfId="162" applyFont="1" applyBorder="1" applyAlignment="1">
      <alignment horizontal="center" vertical="center"/>
    </xf>
    <xf numFmtId="0" fontId="101" fillId="0" borderId="72" xfId="162" applyFont="1" applyBorder="1" applyAlignment="1">
      <alignment horizontal="center" vertical="center" shrinkToFit="1"/>
    </xf>
    <xf numFmtId="0" fontId="101" fillId="0" borderId="72" xfId="162" applyFont="1" applyBorder="1" applyAlignment="1">
      <alignment horizontal="left" vertical="center" wrapText="1" shrinkToFit="1"/>
    </xf>
    <xf numFmtId="0" fontId="124" fillId="0" borderId="72" xfId="162" applyFont="1" applyBorder="1" applyAlignment="1">
      <alignment horizontal="left" vertical="center" wrapText="1" shrinkToFit="1"/>
    </xf>
    <xf numFmtId="189" fontId="101" fillId="0" borderId="72" xfId="162" applyNumberFormat="1" applyFont="1" applyBorder="1" applyAlignment="1">
      <alignment horizontal="left" vertical="center" indent="2"/>
    </xf>
    <xf numFmtId="0" fontId="124" fillId="0" borderId="72" xfId="162" applyFont="1" applyBorder="1" applyAlignment="1">
      <alignment horizontal="center" vertical="center" shrinkToFit="1"/>
    </xf>
    <xf numFmtId="14" fontId="101" fillId="0" borderId="72" xfId="162" applyNumberFormat="1" applyFont="1" applyBorder="1" applyAlignment="1">
      <alignment horizontal="center" vertical="center" wrapText="1" shrinkToFit="1"/>
    </xf>
    <xf numFmtId="0" fontId="124" fillId="0" borderId="72" xfId="162" applyFont="1" applyBorder="1" applyAlignment="1">
      <alignment horizontal="center" vertical="center" wrapText="1" shrinkToFit="1"/>
    </xf>
    <xf numFmtId="0" fontId="124" fillId="0" borderId="72" xfId="162" applyFont="1" applyBorder="1" applyAlignment="1">
      <alignment horizontal="left" vertical="center" indent="2" shrinkToFit="1"/>
    </xf>
    <xf numFmtId="223" fontId="124" fillId="0" borderId="72" xfId="162" applyNumberFormat="1" applyFont="1" applyBorder="1" applyAlignment="1">
      <alignment horizontal="left" vertical="center" indent="2" shrinkToFit="1"/>
    </xf>
    <xf numFmtId="0" fontId="150" fillId="0" borderId="72" xfId="162" applyFont="1" applyBorder="1" applyAlignment="1">
      <alignment horizontal="center" vertical="distributed" wrapText="1" shrinkToFit="1"/>
    </xf>
    <xf numFmtId="223" fontId="124" fillId="0" borderId="72" xfId="162" applyNumberFormat="1" applyFont="1" applyBorder="1" applyAlignment="1">
      <alignment horizontal="left" vertical="center" wrapText="1" shrinkToFit="1"/>
    </xf>
    <xf numFmtId="223" fontId="124" fillId="0" borderId="72" xfId="162" applyNumberFormat="1" applyFont="1" applyBorder="1" applyAlignment="1">
      <alignment vertical="center" wrapText="1" shrinkToFit="1"/>
    </xf>
    <xf numFmtId="189" fontId="101" fillId="0" borderId="72" xfId="162" applyNumberFormat="1" applyFont="1" applyBorder="1" applyAlignment="1">
      <alignment horizontal="center" vertical="center" wrapText="1" shrinkToFit="1"/>
    </xf>
    <xf numFmtId="223" fontId="124" fillId="0" borderId="72" xfId="162" applyNumberFormat="1" applyFont="1" applyBorder="1" applyAlignment="1">
      <alignment horizontal="left" vertical="center" shrinkToFit="1"/>
    </xf>
    <xf numFmtId="223" fontId="101" fillId="0" borderId="72" xfId="162" applyNumberFormat="1" applyFont="1" applyBorder="1" applyAlignment="1">
      <alignment horizontal="right" vertical="center"/>
    </xf>
    <xf numFmtId="223" fontId="150" fillId="0" borderId="72" xfId="162" applyNumberFormat="1" applyFont="1" applyBorder="1" applyAlignment="1">
      <alignment horizontal="center" vertical="center" shrinkToFit="1"/>
    </xf>
    <xf numFmtId="223" fontId="101" fillId="0" borderId="72" xfId="162" applyNumberFormat="1" applyFont="1" applyBorder="1" applyAlignment="1">
      <alignment horizontal="center" vertical="center"/>
    </xf>
    <xf numFmtId="223" fontId="101" fillId="0" borderId="72" xfId="162" applyNumberFormat="1" applyFont="1" applyBorder="1" applyAlignment="1">
      <alignment horizontal="right" vertical="center" shrinkToFit="1"/>
    </xf>
    <xf numFmtId="223" fontId="101" fillId="0" borderId="72" xfId="162" applyNumberFormat="1" applyFont="1" applyBorder="1" applyAlignment="1">
      <alignment horizontal="center" vertical="center" shrinkToFit="1"/>
    </xf>
    <xf numFmtId="0" fontId="101" fillId="0" borderId="72" xfId="162" applyFont="1" applyBorder="1" applyAlignment="1">
      <alignment horizontal="left" vertical="center" wrapText="1"/>
    </xf>
    <xf numFmtId="223" fontId="101" fillId="0" borderId="74" xfId="162" applyNumberFormat="1" applyFont="1" applyBorder="1" applyAlignment="1">
      <alignment horizontal="center" vertical="center"/>
    </xf>
    <xf numFmtId="223" fontId="124" fillId="0" borderId="74" xfId="162" applyNumberFormat="1" applyFont="1" applyBorder="1" applyAlignment="1">
      <alignment horizontal="left" vertical="center"/>
    </xf>
    <xf numFmtId="223" fontId="101" fillId="0" borderId="74" xfId="162" applyNumberFormat="1" applyFont="1" applyBorder="1" applyAlignment="1">
      <alignment horizontal="center" vertical="center" wrapText="1"/>
    </xf>
    <xf numFmtId="223" fontId="124" fillId="0" borderId="74" xfId="162" applyNumberFormat="1" applyFont="1" applyBorder="1" applyAlignment="1">
      <alignment horizontal="center" vertical="center" wrapText="1"/>
    </xf>
    <xf numFmtId="0" fontId="124" fillId="0" borderId="74" xfId="162" applyFont="1" applyBorder="1" applyAlignment="1">
      <alignment horizontal="center" vertical="center"/>
    </xf>
    <xf numFmtId="223" fontId="124" fillId="0" borderId="74" xfId="162" applyNumberFormat="1" applyFont="1" applyBorder="1" applyAlignment="1">
      <alignment horizontal="center" vertical="center"/>
    </xf>
    <xf numFmtId="223" fontId="124" fillId="0" borderId="74" xfId="162" applyNumberFormat="1" applyFont="1" applyBorder="1" applyAlignment="1">
      <alignment vertical="center" wrapText="1"/>
    </xf>
    <xf numFmtId="14" fontId="101" fillId="0" borderId="74" xfId="162" applyNumberFormat="1" applyFont="1" applyBorder="1" applyAlignment="1">
      <alignment horizontal="center" vertical="center" wrapText="1"/>
    </xf>
    <xf numFmtId="189" fontId="101" fillId="0" borderId="74" xfId="162" applyNumberFormat="1" applyFont="1" applyBorder="1" applyAlignment="1">
      <alignment horizontal="center" vertical="center" wrapText="1"/>
    </xf>
    <xf numFmtId="223" fontId="124" fillId="0" borderId="74" xfId="162" applyNumberFormat="1" applyFont="1" applyBorder="1" applyAlignment="1">
      <alignment horizontal="center" vertical="center" shrinkToFit="1"/>
    </xf>
    <xf numFmtId="223" fontId="124" fillId="0" borderId="0" xfId="162" applyNumberFormat="1" applyFont="1">
      <alignment vertical="center"/>
    </xf>
    <xf numFmtId="0" fontId="18" fillId="0" borderId="0" xfId="148" applyFont="1" applyFill="1" applyAlignment="1">
      <alignment horizontal="center" vertical="center"/>
    </xf>
    <xf numFmtId="223" fontId="18" fillId="0" borderId="0" xfId="148" applyNumberFormat="1" applyFont="1" applyFill="1" applyAlignment="1">
      <alignment horizontal="center" vertical="center"/>
    </xf>
    <xf numFmtId="223" fontId="18" fillId="0" borderId="0" xfId="148" applyNumberFormat="1" applyFont="1" applyFill="1" applyAlignment="1">
      <alignment vertical="center"/>
    </xf>
    <xf numFmtId="0" fontId="22" fillId="0" borderId="1" xfId="148" applyNumberFormat="1" applyFont="1" applyFill="1" applyBorder="1" applyAlignment="1">
      <alignment horizontal="center" vertical="center" wrapText="1"/>
    </xf>
    <xf numFmtId="0" fontId="22" fillId="0" borderId="1" xfId="148" applyFont="1" applyFill="1" applyBorder="1" applyAlignment="1">
      <alignment horizontal="center" vertical="center" wrapText="1"/>
    </xf>
    <xf numFmtId="223" fontId="22" fillId="0" borderId="1" xfId="148" applyNumberFormat="1" applyFont="1" applyFill="1" applyBorder="1" applyAlignment="1">
      <alignment horizontal="center" vertical="center" wrapText="1"/>
    </xf>
    <xf numFmtId="223" fontId="22" fillId="0" borderId="3" xfId="148" applyNumberFormat="1" applyFont="1" applyFill="1" applyBorder="1" applyAlignment="1">
      <alignment horizontal="center" vertical="center" wrapText="1"/>
    </xf>
    <xf numFmtId="0" fontId="18" fillId="0" borderId="1" xfId="148" applyNumberFormat="1" applyFont="1" applyFill="1" applyBorder="1" applyAlignment="1">
      <alignment horizontal="center" vertical="center"/>
    </xf>
    <xf numFmtId="0" fontId="18" fillId="0" borderId="1" xfId="148" applyFont="1" applyFill="1" applyBorder="1" applyAlignment="1">
      <alignment horizontal="center" vertical="center"/>
    </xf>
    <xf numFmtId="223" fontId="18" fillId="0" borderId="1" xfId="148" applyNumberFormat="1" applyFont="1" applyFill="1" applyBorder="1" applyAlignment="1">
      <alignment horizontal="right" vertical="center"/>
    </xf>
    <xf numFmtId="223" fontId="18" fillId="0" borderId="3" xfId="148" applyNumberFormat="1" applyFont="1" applyFill="1" applyBorder="1" applyAlignment="1">
      <alignment horizontal="right" vertical="center"/>
    </xf>
    <xf numFmtId="0" fontId="18" fillId="0" borderId="1" xfId="148" applyFont="1" applyFill="1" applyBorder="1" applyAlignment="1">
      <alignment vertical="center"/>
    </xf>
    <xf numFmtId="0" fontId="22" fillId="0" borderId="1" xfId="148" applyFont="1" applyFill="1" applyBorder="1" applyAlignment="1">
      <alignment vertical="center"/>
    </xf>
    <xf numFmtId="0" fontId="22" fillId="0" borderId="9" xfId="148" applyFont="1" applyFill="1" applyBorder="1" applyAlignment="1">
      <alignment horizontal="center" vertical="center"/>
    </xf>
    <xf numFmtId="0" fontId="99" fillId="0" borderId="0" xfId="148" applyFill="1" applyAlignment="1"/>
    <xf numFmtId="0" fontId="22" fillId="0" borderId="1" xfId="0" applyFont="1" applyBorder="1" applyAlignment="1">
      <alignment horizontal="center" vertical="center" wrapText="1"/>
    </xf>
    <xf numFmtId="14" fontId="22" fillId="0" borderId="1" xfId="0" applyNumberFormat="1" applyFont="1" applyBorder="1" applyAlignment="1">
      <alignment horizontal="center" vertical="center" wrapText="1"/>
    </xf>
    <xf numFmtId="223" fontId="22" fillId="0" borderId="1" xfId="0" applyNumberFormat="1" applyFont="1" applyBorder="1" applyAlignment="1">
      <alignment horizontal="center" vertical="center" wrapText="1"/>
    </xf>
    <xf numFmtId="0" fontId="22" fillId="0" borderId="1" xfId="0" applyFont="1" applyBorder="1" applyAlignment="1">
      <alignment horizontal="left" vertical="center"/>
    </xf>
    <xf numFmtId="14" fontId="18" fillId="0" borderId="0" xfId="0" applyNumberFormat="1" applyFont="1" applyAlignment="1">
      <alignment horizontal="center" vertical="center"/>
    </xf>
    <xf numFmtId="0" fontId="19" fillId="0" borderId="0" xfId="4" applyFill="1" applyAlignment="1" applyProtection="1"/>
    <xf numFmtId="0" fontId="74" fillId="0" borderId="0" xfId="0" applyFont="1" applyAlignment="1" applyProtection="1">
      <alignment horizontal="center" vertical="center" wrapText="1"/>
      <protection hidden="1"/>
    </xf>
    <xf numFmtId="0" fontId="132" fillId="0" borderId="0" xfId="0" applyFont="1" applyAlignment="1" applyProtection="1">
      <alignment horizontal="center" vertical="center" wrapText="1"/>
      <protection hidden="1"/>
    </xf>
    <xf numFmtId="189" fontId="114" fillId="0" borderId="72" xfId="0" applyNumberFormat="1" applyFont="1" applyBorder="1" applyAlignment="1" applyProtection="1">
      <alignment horizontal="right" vertical="center" shrinkToFit="1"/>
      <protection hidden="1"/>
    </xf>
    <xf numFmtId="222" fontId="18" fillId="0" borderId="72" xfId="0" applyNumberFormat="1" applyFont="1" applyBorder="1" applyAlignment="1" applyProtection="1">
      <alignment horizontal="center" vertical="center" shrinkToFit="1"/>
      <protection hidden="1"/>
    </xf>
    <xf numFmtId="177" fontId="18" fillId="0" borderId="1" xfId="3" applyFont="1" applyFill="1" applyBorder="1" applyAlignment="1">
      <alignment vertical="center"/>
    </xf>
    <xf numFmtId="0" fontId="22" fillId="0" borderId="72" xfId="0" applyFont="1" applyBorder="1" applyAlignment="1">
      <alignment horizontal="left" vertical="center"/>
    </xf>
    <xf numFmtId="177" fontId="22" fillId="0" borderId="72" xfId="0" applyNumberFormat="1" applyFont="1" applyBorder="1" applyAlignment="1" applyProtection="1">
      <alignment horizontal="left" vertical="center" shrinkToFit="1"/>
      <protection hidden="1"/>
    </xf>
    <xf numFmtId="177" fontId="18" fillId="0" borderId="72" xfId="0" applyNumberFormat="1" applyFont="1" applyBorder="1" applyAlignment="1" applyProtection="1">
      <alignment horizontal="left" vertical="center" shrinkToFit="1"/>
      <protection hidden="1"/>
    </xf>
    <xf numFmtId="49" fontId="18" fillId="0" borderId="72" xfId="0" applyNumberFormat="1" applyFont="1" applyBorder="1" applyAlignment="1" applyProtection="1">
      <alignment vertical="center" shrinkToFit="1"/>
      <protection hidden="1"/>
    </xf>
    <xf numFmtId="49" fontId="22" fillId="0" borderId="72" xfId="0" applyNumberFormat="1" applyFont="1" applyBorder="1" applyAlignment="1" applyProtection="1">
      <alignment horizontal="center" vertical="center" shrinkToFit="1"/>
      <protection hidden="1"/>
    </xf>
    <xf numFmtId="0" fontId="22" fillId="0" borderId="4" xfId="0" applyFont="1" applyBorder="1" applyAlignment="1">
      <alignment horizontal="center" vertical="center"/>
    </xf>
    <xf numFmtId="0" fontId="22" fillId="0" borderId="4" xfId="0" applyFont="1" applyBorder="1" applyAlignment="1">
      <alignment horizontal="center" vertical="center" wrapText="1"/>
    </xf>
    <xf numFmtId="14" fontId="18" fillId="0" borderId="72" xfId="0" applyNumberFormat="1" applyFont="1" applyBorder="1">
      <alignment vertical="center"/>
    </xf>
    <xf numFmtId="212" fontId="18" fillId="0" borderId="72" xfId="0" applyNumberFormat="1" applyFont="1" applyBorder="1" applyAlignment="1" applyProtection="1">
      <alignment horizontal="center" vertical="center"/>
      <protection hidden="1"/>
    </xf>
    <xf numFmtId="0" fontId="18" fillId="0" borderId="72" xfId="0" applyFont="1" applyBorder="1" applyAlignment="1" applyProtection="1">
      <alignment horizontal="center" vertical="center" wrapText="1"/>
      <protection hidden="1"/>
    </xf>
    <xf numFmtId="0" fontId="114" fillId="0" borderId="0" xfId="0" applyFont="1" applyAlignment="1" applyProtection="1">
      <alignment vertical="center" shrinkToFit="1"/>
      <protection hidden="1"/>
    </xf>
    <xf numFmtId="0" fontId="18" fillId="0" borderId="2" xfId="0" applyFont="1" applyBorder="1">
      <alignment vertical="center"/>
    </xf>
    <xf numFmtId="0" fontId="126" fillId="0" borderId="73" xfId="0" applyFont="1" applyBorder="1">
      <alignment vertical="center"/>
    </xf>
    <xf numFmtId="0" fontId="23" fillId="0" borderId="1" xfId="0" applyFont="1" applyBorder="1">
      <alignment vertical="center"/>
    </xf>
    <xf numFmtId="0" fontId="132" fillId="0" borderId="0" xfId="0" applyFont="1" applyAlignment="1" applyProtection="1">
      <alignment horizontal="center" vertical="center" shrinkToFit="1"/>
      <protection hidden="1"/>
    </xf>
    <xf numFmtId="189" fontId="18" fillId="0" borderId="72" xfId="0" applyNumberFormat="1" applyFont="1" applyBorder="1" applyAlignment="1" applyProtection="1">
      <alignment horizontal="center" vertical="center" shrinkToFit="1"/>
      <protection hidden="1"/>
    </xf>
    <xf numFmtId="189" fontId="114" fillId="0" borderId="0" xfId="0" applyNumberFormat="1" applyFont="1" applyAlignment="1" applyProtection="1">
      <alignment horizontal="right" vertical="center"/>
      <protection hidden="1"/>
    </xf>
    <xf numFmtId="0" fontId="18" fillId="0" borderId="3" xfId="0" applyFont="1" applyBorder="1" applyAlignment="1">
      <alignment horizontal="right" vertical="center"/>
    </xf>
    <xf numFmtId="225" fontId="19" fillId="0" borderId="0" xfId="217" applyNumberFormat="1" applyFill="1" applyAlignment="1" applyProtection="1">
      <alignment horizontal="left" vertical="center" shrinkToFit="1"/>
      <protection locked="0" hidden="1"/>
    </xf>
    <xf numFmtId="177" fontId="18" fillId="0" borderId="72" xfId="216" applyNumberFormat="1" applyFont="1" applyBorder="1" applyAlignment="1">
      <alignment horizontal="left" vertical="center"/>
    </xf>
    <xf numFmtId="177" fontId="18" fillId="0" borderId="74" xfId="216" applyNumberFormat="1" applyFont="1" applyBorder="1" applyAlignment="1">
      <alignment horizontal="right" vertical="center"/>
    </xf>
    <xf numFmtId="223" fontId="18" fillId="0" borderId="0" xfId="3" applyNumberFormat="1" applyFont="1" applyFill="1" applyAlignment="1">
      <alignment horizontal="center" vertical="center" wrapText="1"/>
    </xf>
    <xf numFmtId="0" fontId="7" fillId="0" borderId="72" xfId="0" applyFont="1" applyBorder="1" applyAlignment="1">
      <alignment horizontal="center" vertical="center"/>
    </xf>
    <xf numFmtId="0" fontId="18" fillId="0" borderId="72" xfId="0" applyFont="1" applyBorder="1" applyAlignment="1">
      <alignment horizontal="left"/>
    </xf>
    <xf numFmtId="0" fontId="18" fillId="0" borderId="72" xfId="5" applyNumberFormat="1" applyFont="1" applyFill="1" applyBorder="1" applyAlignment="1">
      <alignment horizontal="center"/>
    </xf>
    <xf numFmtId="9" fontId="18" fillId="0" borderId="72" xfId="5" applyFont="1" applyFill="1" applyBorder="1" applyAlignment="1">
      <alignment horizontal="center"/>
    </xf>
    <xf numFmtId="0" fontId="22" fillId="0" borderId="72" xfId="0" applyFont="1" applyBorder="1" applyAlignment="1">
      <alignment horizontal="left"/>
    </xf>
    <xf numFmtId="0" fontId="162" fillId="0" borderId="72" xfId="0" applyFont="1" applyBorder="1" applyAlignment="1">
      <alignment horizontal="left"/>
    </xf>
    <xf numFmtId="0" fontId="133" fillId="0" borderId="72" xfId="0" applyFont="1" applyBorder="1" applyAlignment="1">
      <alignment horizontal="left"/>
    </xf>
    <xf numFmtId="0" fontId="153" fillId="0" borderId="11" xfId="0" applyFont="1" applyBorder="1" applyAlignment="1">
      <alignment horizontal="center"/>
    </xf>
    <xf numFmtId="0" fontId="156" fillId="0" borderId="11" xfId="0" applyFont="1" applyBorder="1" applyAlignment="1"/>
    <xf numFmtId="0" fontId="14" fillId="0" borderId="1" xfId="0" applyFont="1" applyBorder="1" applyAlignment="1">
      <alignment horizontal="center" vertical="center"/>
    </xf>
    <xf numFmtId="0" fontId="13" fillId="0" borderId="1" xfId="0" applyFont="1" applyBorder="1" applyAlignment="1">
      <alignment horizontal="center" vertical="center"/>
    </xf>
    <xf numFmtId="196" fontId="141" fillId="0" borderId="1" xfId="0" applyNumberFormat="1" applyFont="1" applyBorder="1" applyAlignment="1">
      <alignment horizontal="center" vertical="center"/>
    </xf>
    <xf numFmtId="0" fontId="13" fillId="0" borderId="1" xfId="0" applyFont="1" applyBorder="1" applyAlignment="1">
      <alignment horizontal="center" vertical="center" wrapText="1"/>
    </xf>
    <xf numFmtId="0" fontId="15" fillId="0" borderId="1" xfId="0" applyFont="1" applyBorder="1" applyAlignment="1">
      <alignment horizontal="center" vertical="center"/>
    </xf>
    <xf numFmtId="0" fontId="16" fillId="0" borderId="1" xfId="0" applyFont="1" applyBorder="1" applyAlignment="1">
      <alignment horizontal="center" vertical="center" wrapText="1"/>
    </xf>
    <xf numFmtId="0" fontId="155" fillId="0" borderId="72" xfId="0" applyFont="1" applyBorder="1" applyAlignment="1">
      <alignment horizontal="center" vertical="center" wrapText="1"/>
    </xf>
    <xf numFmtId="0" fontId="110" fillId="0" borderId="72" xfId="0" applyFont="1" applyBorder="1" applyAlignment="1">
      <alignment horizontal="center" vertical="center" wrapText="1"/>
    </xf>
    <xf numFmtId="0" fontId="18" fillId="0" borderId="72" xfId="0" applyFont="1" applyBorder="1" applyAlignment="1">
      <alignment horizontal="center" vertical="center" wrapText="1"/>
    </xf>
    <xf numFmtId="0" fontId="23" fillId="0" borderId="72" xfId="0" applyFont="1" applyBorder="1" applyAlignment="1">
      <alignment horizontal="center" vertical="center" wrapText="1"/>
    </xf>
    <xf numFmtId="0" fontId="13" fillId="0" borderId="1" xfId="0" applyFont="1" applyBorder="1" applyAlignment="1">
      <alignment horizontal="left" vertical="center"/>
    </xf>
    <xf numFmtId="0" fontId="9" fillId="0" borderId="1" xfId="0" applyFont="1" applyBorder="1" applyAlignment="1">
      <alignment horizontal="center" vertical="center"/>
    </xf>
    <xf numFmtId="0" fontId="10" fillId="0" borderId="1" xfId="0" applyFont="1" applyBorder="1" applyAlignment="1">
      <alignment horizontal="left" vertical="center" wrapText="1"/>
    </xf>
    <xf numFmtId="0" fontId="10" fillId="0" borderId="1" xfId="0" applyFont="1" applyBorder="1" applyAlignment="1">
      <alignment horizontal="justify" vertical="center"/>
    </xf>
    <xf numFmtId="0" fontId="9" fillId="0" borderId="1" xfId="0" applyFont="1" applyBorder="1" applyAlignment="1">
      <alignment horizontal="justify" vertical="center" wrapText="1"/>
    </xf>
    <xf numFmtId="0" fontId="109" fillId="0" borderId="72" xfId="0" applyFont="1" applyBorder="1" applyAlignment="1">
      <alignment horizontal="center" vertical="center"/>
    </xf>
    <xf numFmtId="0" fontId="109" fillId="0" borderId="72" xfId="0" applyFont="1" applyBorder="1" applyAlignment="1">
      <alignment horizontal="left" vertical="center" wrapText="1"/>
    </xf>
    <xf numFmtId="0" fontId="18" fillId="0" borderId="72" xfId="0" applyFont="1" applyBorder="1" applyAlignment="1">
      <alignment horizontal="left" vertical="center" wrapText="1"/>
    </xf>
    <xf numFmtId="0" fontId="18" fillId="0" borderId="72" xfId="0" applyFont="1" applyBorder="1" applyAlignment="1">
      <alignment horizontal="right" vertical="center" wrapText="1"/>
    </xf>
    <xf numFmtId="0" fontId="22" fillId="0" borderId="72" xfId="0" applyFont="1" applyBorder="1" applyAlignment="1">
      <alignment horizontal="left" vertical="center" wrapText="1"/>
    </xf>
    <xf numFmtId="0" fontId="10" fillId="0" borderId="1" xfId="0" applyFont="1" applyBorder="1" applyAlignment="1">
      <alignment horizontal="center" vertical="center"/>
    </xf>
    <xf numFmtId="10" fontId="0" fillId="0" borderId="1" xfId="0" applyNumberFormat="1" applyBorder="1" applyAlignment="1">
      <alignment wrapText="1"/>
    </xf>
    <xf numFmtId="0" fontId="14" fillId="0" borderId="72" xfId="0" applyFont="1" applyBorder="1" applyAlignment="1">
      <alignment horizontal="center" vertical="center"/>
    </xf>
    <xf numFmtId="0" fontId="10" fillId="0" borderId="72" xfId="0" applyFont="1" applyBorder="1" applyAlignment="1">
      <alignment horizontal="justify" vertical="center" wrapText="1"/>
    </xf>
    <xf numFmtId="0" fontId="10" fillId="0" borderId="72" xfId="0" applyFont="1" applyBorder="1" applyAlignment="1">
      <alignment horizontal="left" vertical="center" wrapText="1"/>
    </xf>
    <xf numFmtId="0" fontId="10" fillId="0" borderId="72" xfId="0" applyFont="1" applyBorder="1" applyAlignment="1">
      <alignment horizontal="justify" vertical="center"/>
    </xf>
    <xf numFmtId="0" fontId="9" fillId="0" borderId="72" xfId="0" applyFont="1" applyBorder="1" applyAlignment="1">
      <alignment horizontal="justify" vertical="center" wrapText="1"/>
    </xf>
    <xf numFmtId="0" fontId="16" fillId="0" borderId="72" xfId="0" applyFont="1" applyBorder="1" applyAlignment="1">
      <alignment horizontal="center" vertical="center" wrapText="1"/>
    </xf>
    <xf numFmtId="0" fontId="108" fillId="0" borderId="72" xfId="0" applyFont="1" applyBorder="1" applyAlignment="1">
      <alignment horizontal="left" vertical="center" wrapText="1"/>
    </xf>
    <xf numFmtId="0" fontId="10" fillId="0" borderId="72" xfId="0" applyFont="1" applyBorder="1" applyAlignment="1">
      <alignment horizontal="left" vertical="center"/>
    </xf>
    <xf numFmtId="0" fontId="163" fillId="0" borderId="72" xfId="0" applyFont="1" applyBorder="1" applyAlignment="1">
      <alignment horizontal="left" vertical="center" wrapText="1"/>
    </xf>
    <xf numFmtId="0" fontId="152" fillId="0" borderId="72" xfId="0" applyFont="1" applyBorder="1" applyAlignment="1">
      <alignment horizontal="left" vertical="center" wrapText="1"/>
    </xf>
    <xf numFmtId="0" fontId="109" fillId="0" borderId="72" xfId="0" applyFont="1" applyBorder="1" applyAlignment="1">
      <alignment horizontal="right" vertical="center"/>
    </xf>
    <xf numFmtId="0" fontId="14" fillId="0" borderId="1" xfId="0" applyFont="1" applyBorder="1" applyAlignment="1">
      <alignment horizontal="justify" vertical="center"/>
    </xf>
    <xf numFmtId="0" fontId="9" fillId="0" borderId="1" xfId="0" applyFont="1" applyBorder="1" applyAlignment="1">
      <alignment horizontal="justify" vertical="center"/>
    </xf>
    <xf numFmtId="0" fontId="0" fillId="0" borderId="1" xfId="0" applyBorder="1" applyAlignment="1">
      <alignment vertical="center" wrapText="1"/>
    </xf>
    <xf numFmtId="10" fontId="109" fillId="0" borderId="72" xfId="0" applyNumberFormat="1" applyFont="1" applyBorder="1" applyAlignment="1">
      <alignment horizontal="right" vertical="center"/>
    </xf>
    <xf numFmtId="10" fontId="18" fillId="0" borderId="72" xfId="0" applyNumberFormat="1" applyFont="1" applyBorder="1" applyAlignment="1">
      <alignment horizontal="right" vertical="center" shrinkToFit="1"/>
    </xf>
    <xf numFmtId="0" fontId="157" fillId="0" borderId="11" xfId="0" applyFont="1" applyBorder="1" applyAlignment="1"/>
    <xf numFmtId="0" fontId="10" fillId="0" borderId="1" xfId="0" applyFont="1" applyBorder="1" applyAlignment="1">
      <alignment horizontal="justify" vertical="center" wrapText="1"/>
    </xf>
    <xf numFmtId="9" fontId="109" fillId="0" borderId="72" xfId="0" applyNumberFormat="1" applyFont="1" applyBorder="1" applyAlignment="1">
      <alignment horizontal="right" vertical="center"/>
    </xf>
    <xf numFmtId="177" fontId="18" fillId="0" borderId="72" xfId="3" applyFont="1" applyFill="1" applyBorder="1" applyAlignment="1">
      <alignment horizontal="left" vertical="center" wrapText="1"/>
    </xf>
    <xf numFmtId="176" fontId="0" fillId="0" borderId="1" xfId="0" applyNumberFormat="1" applyBorder="1" applyAlignment="1">
      <alignment wrapText="1"/>
    </xf>
    <xf numFmtId="0" fontId="158" fillId="0" borderId="72" xfId="0" applyFont="1" applyBorder="1" applyAlignment="1">
      <alignment horizontal="left" vertical="center" wrapText="1"/>
    </xf>
    <xf numFmtId="0" fontId="126" fillId="0" borderId="72" xfId="0" applyFont="1" applyBorder="1" applyAlignment="1">
      <alignment horizontal="left" vertical="center" wrapText="1"/>
    </xf>
    <xf numFmtId="0" fontId="151" fillId="0" borderId="72" xfId="0" applyFont="1" applyBorder="1" applyAlignment="1">
      <alignment horizontal="left" vertical="center" wrapText="1"/>
    </xf>
    <xf numFmtId="189" fontId="9" fillId="0" borderId="1" xfId="0" applyNumberFormat="1" applyFont="1" applyBorder="1" applyAlignment="1">
      <alignment horizontal="right" vertical="center" wrapText="1"/>
    </xf>
    <xf numFmtId="0" fontId="9" fillId="0" borderId="1" xfId="0" applyFont="1" applyBorder="1" applyAlignment="1">
      <alignment horizontal="center" vertical="center" wrapText="1"/>
    </xf>
    <xf numFmtId="9" fontId="18" fillId="0" borderId="72" xfId="0" applyNumberFormat="1" applyFont="1" applyBorder="1" applyAlignment="1">
      <alignment horizontal="right" vertical="center" wrapText="1"/>
    </xf>
    <xf numFmtId="9" fontId="18" fillId="0" borderId="72" xfId="5" applyFont="1" applyFill="1" applyBorder="1" applyAlignment="1">
      <alignment horizontal="right" vertical="center" wrapText="1"/>
    </xf>
    <xf numFmtId="0" fontId="100" fillId="0" borderId="72" xfId="0" applyFont="1" applyBorder="1" applyAlignment="1">
      <alignment horizontal="justify" vertical="center"/>
    </xf>
    <xf numFmtId="0" fontId="9" fillId="0" borderId="72" xfId="0" applyFont="1" applyBorder="1" applyAlignment="1">
      <alignment horizontal="center" vertical="center"/>
    </xf>
    <xf numFmtId="0" fontId="9" fillId="0" borderId="72" xfId="0" applyFont="1" applyBorder="1" applyAlignment="1">
      <alignment horizontal="justify" vertical="center"/>
    </xf>
    <xf numFmtId="0" fontId="0" fillId="0" borderId="72" xfId="0" applyBorder="1" applyAlignment="1">
      <alignment vertical="center" wrapText="1"/>
    </xf>
    <xf numFmtId="0" fontId="133" fillId="0" borderId="72" xfId="0" applyFont="1" applyBorder="1" applyAlignment="1">
      <alignment horizontal="left" vertical="center" wrapText="1"/>
    </xf>
    <xf numFmtId="0" fontId="135" fillId="0" borderId="72" xfId="0" applyFont="1" applyBorder="1" applyAlignment="1">
      <alignment horizontal="justify" vertical="center"/>
    </xf>
    <xf numFmtId="189" fontId="9" fillId="0" borderId="1" xfId="0" applyNumberFormat="1" applyFont="1" applyBorder="1" applyAlignment="1">
      <alignment horizontal="right" vertical="center"/>
    </xf>
    <xf numFmtId="0" fontId="8" fillId="0" borderId="1" xfId="0" applyFont="1" applyBorder="1" applyAlignment="1">
      <alignment wrapText="1"/>
    </xf>
    <xf numFmtId="0" fontId="9" fillId="0" borderId="1" xfId="0" applyFont="1" applyBorder="1" applyAlignment="1">
      <alignment horizontal="justify" vertical="top" wrapText="1"/>
    </xf>
    <xf numFmtId="0" fontId="10" fillId="0" borderId="1" xfId="0" applyFont="1" applyBorder="1" applyAlignment="1">
      <alignment horizontal="center" vertical="center" wrapText="1"/>
    </xf>
    <xf numFmtId="189" fontId="9" fillId="0" borderId="72" xfId="0" applyNumberFormat="1" applyFont="1" applyBorder="1" applyAlignment="1">
      <alignment horizontal="right" vertical="center" wrapText="1"/>
    </xf>
    <xf numFmtId="0" fontId="9" fillId="0" borderId="1" xfId="0" applyFont="1" applyBorder="1" applyAlignment="1">
      <alignment horizontal="right" vertical="center"/>
    </xf>
    <xf numFmtId="0" fontId="99" fillId="0" borderId="1" xfId="0" applyFont="1" applyBorder="1" applyAlignment="1">
      <alignment wrapText="1"/>
    </xf>
    <xf numFmtId="0" fontId="9" fillId="0" borderId="72" xfId="0" applyFont="1" applyBorder="1" applyAlignment="1">
      <alignment horizontal="center" vertical="center" wrapText="1"/>
    </xf>
    <xf numFmtId="0" fontId="9" fillId="0" borderId="72" xfId="0" applyFont="1" applyBorder="1" applyAlignment="1">
      <alignment horizontal="justify" vertical="top" wrapText="1"/>
    </xf>
    <xf numFmtId="0" fontId="9" fillId="0" borderId="1" xfId="0" applyFont="1" applyBorder="1" applyAlignment="1">
      <alignment horizontal="justify" vertical="top"/>
    </xf>
    <xf numFmtId="0" fontId="9" fillId="0" borderId="1" xfId="0" applyFont="1" applyBorder="1" applyAlignment="1">
      <alignment horizontal="left" vertical="center"/>
    </xf>
    <xf numFmtId="0" fontId="10" fillId="0" borderId="1" xfId="0" applyFont="1" applyBorder="1" applyAlignment="1">
      <alignment horizontal="left" vertical="center"/>
    </xf>
    <xf numFmtId="189" fontId="10" fillId="0" borderId="1" xfId="0" applyNumberFormat="1" applyFont="1" applyBorder="1" applyAlignment="1">
      <alignment horizontal="right" vertical="center" wrapText="1"/>
    </xf>
    <xf numFmtId="0" fontId="99" fillId="0" borderId="1" xfId="0" applyFont="1" applyBorder="1" applyAlignment="1">
      <alignment horizontal="justify" vertical="center" wrapText="1"/>
    </xf>
    <xf numFmtId="0" fontId="100" fillId="0" borderId="1" xfId="0" applyFont="1" applyBorder="1" applyAlignment="1">
      <alignment horizontal="justify" vertical="center"/>
    </xf>
    <xf numFmtId="0" fontId="8" fillId="0" borderId="1" xfId="0" applyFont="1" applyBorder="1" applyAlignment="1">
      <alignment horizontal="justify" vertical="center" wrapText="1"/>
    </xf>
    <xf numFmtId="0" fontId="8" fillId="0" borderId="72" xfId="0" applyFont="1" applyBorder="1" applyAlignment="1">
      <alignment wrapText="1"/>
    </xf>
    <xf numFmtId="0" fontId="8" fillId="0" borderId="72" xfId="0" applyFont="1" applyBorder="1" applyAlignment="1">
      <alignment horizontal="justify" vertical="center" wrapText="1"/>
    </xf>
    <xf numFmtId="196" fontId="0" fillId="0" borderId="72" xfId="0" applyNumberFormat="1" applyBorder="1" applyAlignment="1">
      <alignment horizontal="left" vertical="center" wrapText="1"/>
    </xf>
    <xf numFmtId="196" fontId="99" fillId="0" borderId="72" xfId="0" applyNumberFormat="1" applyFont="1" applyBorder="1" applyAlignment="1">
      <alignment horizontal="left" vertical="center" wrapText="1"/>
    </xf>
    <xf numFmtId="196" fontId="0" fillId="0" borderId="72" xfId="0" applyNumberFormat="1" applyBorder="1" applyAlignment="1">
      <alignment horizontal="right" wrapText="1"/>
    </xf>
    <xf numFmtId="0" fontId="159" fillId="0" borderId="1" xfId="0" applyFont="1" applyBorder="1" applyAlignment="1">
      <alignment horizontal="justify" vertical="center"/>
    </xf>
    <xf numFmtId="0" fontId="0" fillId="0" borderId="1" xfId="0" applyBorder="1" applyAlignment="1">
      <alignment horizontal="right" wrapText="1"/>
    </xf>
    <xf numFmtId="0" fontId="26" fillId="0" borderId="72" xfId="4" applyFont="1" applyFill="1" applyBorder="1" applyAlignment="1" applyProtection="1">
      <alignment vertical="center"/>
    </xf>
    <xf numFmtId="189" fontId="0" fillId="0" borderId="1" xfId="0" applyNumberFormat="1" applyBorder="1" applyAlignment="1">
      <alignment horizontal="right" wrapText="1"/>
    </xf>
    <xf numFmtId="234" fontId="0" fillId="0" borderId="1" xfId="0" applyNumberFormat="1" applyBorder="1" applyAlignment="1">
      <alignment horizontal="right" wrapText="1"/>
    </xf>
    <xf numFmtId="189" fontId="0" fillId="0" borderId="1" xfId="3" applyNumberFormat="1" applyFont="1" applyFill="1" applyBorder="1" applyAlignment="1">
      <alignment horizontal="right" wrapText="1"/>
    </xf>
    <xf numFmtId="0" fontId="35" fillId="0" borderId="72" xfId="4" applyFont="1" applyFill="1" applyBorder="1" applyAlignment="1" applyProtection="1">
      <alignment vertical="center"/>
    </xf>
    <xf numFmtId="177" fontId="0" fillId="0" borderId="1" xfId="3" applyFont="1" applyFill="1" applyBorder="1" applyAlignment="1">
      <alignment horizontal="center" wrapText="1"/>
    </xf>
    <xf numFmtId="0" fontId="159" fillId="0" borderId="72" xfId="0" applyFont="1" applyBorder="1" applyAlignment="1">
      <alignment horizontal="justify" vertical="center"/>
    </xf>
    <xf numFmtId="177" fontId="0" fillId="0" borderId="72" xfId="3" applyFont="1" applyFill="1" applyBorder="1" applyAlignment="1">
      <alignment horizontal="right" wrapText="1"/>
    </xf>
    <xf numFmtId="177" fontId="0" fillId="0" borderId="72" xfId="3" applyFont="1" applyFill="1" applyBorder="1" applyAlignment="1">
      <alignment horizontal="center" wrapText="1"/>
    </xf>
    <xf numFmtId="0" fontId="35" fillId="0" borderId="72" xfId="0" applyFont="1" applyBorder="1">
      <alignment vertical="center"/>
    </xf>
    <xf numFmtId="9" fontId="0" fillId="0" borderId="72" xfId="5" applyFont="1" applyFill="1" applyBorder="1" applyAlignment="1">
      <alignment horizontal="right" wrapText="1"/>
    </xf>
    <xf numFmtId="0" fontId="160" fillId="0" borderId="1" xfId="0" applyFont="1" applyBorder="1" applyAlignment="1">
      <alignment horizontal="justify" vertical="center"/>
    </xf>
    <xf numFmtId="189" fontId="0" fillId="0" borderId="72" xfId="3" applyNumberFormat="1" applyFont="1" applyFill="1" applyBorder="1" applyAlignment="1">
      <alignment horizontal="right" wrapText="1"/>
    </xf>
    <xf numFmtId="0" fontId="10" fillId="0" borderId="72" xfId="0" applyFont="1" applyBorder="1" applyAlignment="1">
      <alignment horizontal="center" vertical="center" wrapText="1"/>
    </xf>
    <xf numFmtId="0" fontId="8" fillId="0" borderId="1" xfId="0" applyFont="1" applyBorder="1" applyAlignment="1">
      <alignment vertical="center" wrapText="1"/>
    </xf>
    <xf numFmtId="49" fontId="0" fillId="0" borderId="1" xfId="0" applyNumberFormat="1" applyBorder="1" applyAlignment="1">
      <alignment wrapText="1"/>
    </xf>
    <xf numFmtId="0" fontId="99" fillId="0" borderId="72" xfId="0" applyFont="1" applyBorder="1" applyAlignment="1">
      <alignment vertical="center" wrapText="1"/>
    </xf>
    <xf numFmtId="0" fontId="99" fillId="0" borderId="72" xfId="0" applyFont="1" applyBorder="1" applyAlignment="1">
      <alignment horizontal="right" wrapText="1"/>
    </xf>
    <xf numFmtId="0" fontId="0" fillId="0" borderId="72" xfId="0" applyBorder="1" applyAlignment="1">
      <alignment horizontal="center" wrapText="1"/>
    </xf>
    <xf numFmtId="236" fontId="0" fillId="0" borderId="1" xfId="0" applyNumberFormat="1" applyBorder="1" applyAlignment="1">
      <alignment horizontal="right" wrapText="1"/>
    </xf>
    <xf numFmtId="237" fontId="0" fillId="0" borderId="1" xfId="0" applyNumberFormat="1" applyBorder="1" applyAlignment="1">
      <alignment horizontal="right" wrapText="1"/>
    </xf>
    <xf numFmtId="0" fontId="0" fillId="0" borderId="72" xfId="0" applyBorder="1" applyAlignment="1">
      <alignment horizontal="right" wrapText="1"/>
    </xf>
    <xf numFmtId="0" fontId="8" fillId="0" borderId="72" xfId="0" applyFont="1" applyBorder="1" applyAlignment="1">
      <alignment horizontal="right" wrapText="1"/>
    </xf>
    <xf numFmtId="236" fontId="0" fillId="0" borderId="72" xfId="0" applyNumberFormat="1" applyBorder="1" applyAlignment="1">
      <alignment horizontal="right" wrapText="1"/>
    </xf>
    <xf numFmtId="189" fontId="0" fillId="0" borderId="72" xfId="0" applyNumberFormat="1" applyBorder="1" applyAlignment="1">
      <alignment horizontal="right" wrapText="1"/>
    </xf>
    <xf numFmtId="14" fontId="0" fillId="0" borderId="72" xfId="0" applyNumberFormat="1" applyBorder="1" applyAlignment="1">
      <alignment horizontal="right" wrapText="1"/>
    </xf>
    <xf numFmtId="49" fontId="99" fillId="0" borderId="72" xfId="0" applyNumberFormat="1" applyFont="1" applyBorder="1" applyAlignment="1">
      <alignment horizontal="right" wrapText="1"/>
    </xf>
    <xf numFmtId="196" fontId="99" fillId="0" borderId="72" xfId="0" applyNumberFormat="1" applyFont="1" applyBorder="1" applyAlignment="1">
      <alignment horizontal="right" wrapText="1"/>
    </xf>
    <xf numFmtId="0" fontId="8" fillId="0" borderId="72" xfId="0" applyFont="1" applyBorder="1" applyAlignment="1">
      <alignment horizontal="left" wrapText="1"/>
    </xf>
    <xf numFmtId="234" fontId="0" fillId="0" borderId="72" xfId="0" applyNumberFormat="1" applyBorder="1" applyAlignment="1">
      <alignment horizontal="right" wrapText="1"/>
    </xf>
    <xf numFmtId="237" fontId="0" fillId="0" borderId="72" xfId="0" applyNumberFormat="1" applyBorder="1" applyAlignment="1">
      <alignment horizontal="right" wrapText="1"/>
    </xf>
    <xf numFmtId="0" fontId="0" fillId="0" borderId="72" xfId="3" applyNumberFormat="1" applyFont="1" applyFill="1" applyBorder="1" applyAlignment="1">
      <alignment horizontal="right" wrapText="1"/>
    </xf>
    <xf numFmtId="0" fontId="8" fillId="0" borderId="0" xfId="162" applyFont="1" applyAlignment="1"/>
    <xf numFmtId="0" fontId="13" fillId="0" borderId="72" xfId="162" applyFont="1" applyBorder="1" applyAlignment="1">
      <alignment horizontal="center" vertical="center" wrapText="1"/>
    </xf>
    <xf numFmtId="0" fontId="14" fillId="0" borderId="72" xfId="162" applyFont="1" applyBorder="1" applyAlignment="1">
      <alignment horizontal="center" vertical="center" wrapText="1"/>
    </xf>
    <xf numFmtId="0" fontId="15" fillId="0" borderId="72" xfId="162" applyFont="1" applyBorder="1" applyAlignment="1">
      <alignment horizontal="center" vertical="center" wrapText="1"/>
    </xf>
    <xf numFmtId="0" fontId="16" fillId="0" borderId="72" xfId="162" applyFont="1" applyBorder="1" applyAlignment="1">
      <alignment horizontal="center" vertical="center" wrapText="1"/>
    </xf>
    <xf numFmtId="0" fontId="10" fillId="0" borderId="72" xfId="162" applyFont="1" applyBorder="1" applyAlignment="1">
      <alignment horizontal="justify" vertical="center" wrapText="1"/>
    </xf>
    <xf numFmtId="0" fontId="10" fillId="0" borderId="72" xfId="162" applyFont="1" applyBorder="1" applyAlignment="1">
      <alignment horizontal="center" vertical="center" wrapText="1"/>
    </xf>
    <xf numFmtId="0" fontId="8" fillId="0" borderId="72" xfId="162" applyFont="1" applyBorder="1" applyAlignment="1">
      <alignment horizontal="justify" vertical="center" wrapText="1"/>
    </xf>
    <xf numFmtId="0" fontId="9" fillId="0" borderId="72" xfId="162" applyFont="1" applyBorder="1" applyAlignment="1">
      <alignment horizontal="justify" vertical="center" wrapText="1"/>
    </xf>
    <xf numFmtId="0" fontId="164" fillId="0" borderId="72" xfId="162" applyFont="1" applyBorder="1" applyAlignment="1">
      <alignment horizontal="justify" vertical="center" wrapText="1"/>
    </xf>
    <xf numFmtId="0" fontId="13" fillId="0" borderId="72" xfId="162" applyFont="1" applyBorder="1" applyAlignment="1">
      <alignment horizontal="left" vertical="center" wrapText="1"/>
    </xf>
    <xf numFmtId="0" fontId="10" fillId="0" borderId="72" xfId="162" applyFont="1" applyBorder="1" applyAlignment="1">
      <alignment horizontal="left" vertical="center" wrapText="1"/>
    </xf>
    <xf numFmtId="0" fontId="99" fillId="0" borderId="72" xfId="162" applyBorder="1" applyAlignment="1">
      <alignment horizontal="justify" vertical="center" wrapText="1"/>
    </xf>
    <xf numFmtId="0" fontId="16" fillId="0" borderId="72" xfId="162" applyFont="1" applyBorder="1" applyAlignment="1">
      <alignment horizontal="justify" vertical="center" wrapText="1"/>
    </xf>
    <xf numFmtId="234" fontId="10" fillId="0" borderId="72" xfId="162" applyNumberFormat="1" applyFont="1" applyBorder="1" applyAlignment="1">
      <alignment horizontal="center" vertical="center" wrapText="1"/>
    </xf>
    <xf numFmtId="0" fontId="8" fillId="0" borderId="72" xfId="162" applyFont="1" applyBorder="1" applyAlignment="1">
      <alignment horizontal="center" vertical="center" wrapText="1"/>
    </xf>
    <xf numFmtId="0" fontId="13" fillId="0" borderId="72" xfId="162" applyFont="1" applyBorder="1" applyAlignment="1">
      <alignment horizontal="justify" vertical="center" wrapText="1"/>
    </xf>
    <xf numFmtId="189" fontId="10" fillId="0" borderId="72" xfId="162" applyNumberFormat="1" applyFont="1" applyBorder="1" applyAlignment="1">
      <alignment horizontal="center" vertical="center" wrapText="1"/>
    </xf>
    <xf numFmtId="0" fontId="100" fillId="0" borderId="72" xfId="162" applyFont="1" applyBorder="1" applyAlignment="1">
      <alignment horizontal="center" vertical="center" wrapText="1"/>
    </xf>
    <xf numFmtId="0" fontId="164" fillId="0" borderId="72" xfId="162" applyFont="1" applyBorder="1" applyAlignment="1">
      <alignment horizontal="center" vertical="center" wrapText="1"/>
    </xf>
    <xf numFmtId="0" fontId="160" fillId="0" borderId="72" xfId="162" applyFont="1" applyBorder="1" applyAlignment="1">
      <alignment horizontal="justify" vertical="center" wrapText="1"/>
    </xf>
    <xf numFmtId="57" fontId="10" fillId="0" borderId="72" xfId="162" applyNumberFormat="1" applyFont="1" applyBorder="1" applyAlignment="1">
      <alignment horizontal="center" vertical="center" wrapText="1"/>
    </xf>
    <xf numFmtId="0" fontId="28" fillId="0" borderId="72" xfId="162" applyFont="1" applyBorder="1" applyAlignment="1">
      <alignment horizontal="center" vertical="center"/>
    </xf>
    <xf numFmtId="0" fontId="102" fillId="0" borderId="72" xfId="162" applyFont="1" applyBorder="1" applyAlignment="1">
      <alignment horizontal="center" vertical="center" wrapText="1"/>
    </xf>
    <xf numFmtId="49" fontId="99" fillId="0" borderId="72" xfId="162" applyNumberFormat="1" applyBorder="1" applyAlignment="1">
      <alignment horizontal="justify" vertical="center"/>
    </xf>
    <xf numFmtId="0" fontId="8" fillId="0" borderId="72" xfId="162" applyFont="1" applyBorder="1" applyAlignment="1">
      <alignment horizontal="left" vertical="center"/>
    </xf>
    <xf numFmtId="0" fontId="8" fillId="0" borderId="72" xfId="162" applyFont="1" applyBorder="1" applyAlignment="1">
      <alignment horizontal="center" vertical="center"/>
    </xf>
    <xf numFmtId="0" fontId="99" fillId="0" borderId="72" xfId="162" applyBorder="1" applyAlignment="1">
      <alignment horizontal="center" vertical="center" wrapText="1"/>
    </xf>
    <xf numFmtId="0" fontId="165" fillId="0" borderId="72" xfId="162" applyFont="1" applyBorder="1">
      <alignment vertical="center"/>
    </xf>
    <xf numFmtId="0" fontId="165" fillId="0" borderId="72" xfId="162" applyFont="1" applyBorder="1" applyAlignment="1">
      <alignment vertical="center" wrapText="1"/>
    </xf>
    <xf numFmtId="0" fontId="99" fillId="0" borderId="72" xfId="162" applyBorder="1" applyAlignment="1">
      <alignment horizontal="justify" vertical="center"/>
    </xf>
    <xf numFmtId="0" fontId="99" fillId="0" borderId="72" xfId="162" applyBorder="1" applyAlignment="1">
      <alignment horizontal="center" vertical="center"/>
    </xf>
    <xf numFmtId="0" fontId="166" fillId="0" borderId="72" xfId="162" applyFont="1" applyBorder="1" applyAlignment="1">
      <alignment horizontal="left" vertical="center" wrapText="1"/>
    </xf>
    <xf numFmtId="0" fontId="109" fillId="0" borderId="72" xfId="216" applyNumberFormat="1" applyFont="1" applyBorder="1" applyAlignment="1">
      <alignment horizontal="center" vertical="center" wrapText="1"/>
    </xf>
    <xf numFmtId="0" fontId="109" fillId="0" borderId="72" xfId="0" applyFont="1" applyBorder="1" applyAlignment="1" applyProtection="1">
      <alignment horizontal="center" vertical="center" shrinkToFit="1"/>
      <protection locked="0"/>
    </xf>
    <xf numFmtId="0" fontId="48" fillId="0" borderId="0" xfId="142" applyFont="1" applyAlignment="1" applyProtection="1">
      <alignment horizontal="center" vertical="center"/>
      <protection locked="0"/>
    </xf>
    <xf numFmtId="0" fontId="46" fillId="0" borderId="0" xfId="142" applyFont="1" applyAlignment="1" applyProtection="1">
      <alignment horizontal="center" vertical="center"/>
      <protection locked="0"/>
    </xf>
    <xf numFmtId="0" fontId="18" fillId="0" borderId="0" xfId="142" applyFont="1" applyAlignment="1" applyProtection="1">
      <alignment horizontal="center" vertical="center"/>
      <protection locked="0"/>
    </xf>
    <xf numFmtId="0" fontId="22" fillId="0" borderId="14" xfId="96" applyFont="1" applyBorder="1" applyAlignment="1" applyProtection="1">
      <alignment horizontal="center" vertical="center"/>
      <protection locked="0"/>
    </xf>
    <xf numFmtId="0" fontId="18" fillId="0" borderId="21" xfId="96" applyFont="1" applyBorder="1" applyAlignment="1" applyProtection="1">
      <alignment horizontal="center" vertical="center"/>
      <protection locked="0"/>
    </xf>
    <xf numFmtId="0" fontId="18" fillId="0" borderId="22" xfId="96" applyFont="1" applyBorder="1" applyAlignment="1" applyProtection="1">
      <alignment horizontal="center" vertical="center"/>
      <protection locked="0"/>
    </xf>
    <xf numFmtId="0" fontId="18" fillId="0" borderId="2" xfId="96" applyFont="1" applyBorder="1" applyAlignment="1" applyProtection="1">
      <alignment horizontal="center" vertical="center"/>
      <protection locked="0"/>
    </xf>
    <xf numFmtId="0" fontId="18" fillId="0" borderId="9" xfId="96" applyFont="1" applyBorder="1" applyAlignment="1" applyProtection="1">
      <alignment horizontal="center" vertical="center"/>
      <protection locked="0"/>
    </xf>
    <xf numFmtId="0" fontId="18" fillId="0" borderId="3" xfId="96" applyFont="1" applyBorder="1" applyAlignment="1" applyProtection="1">
      <alignment horizontal="center" vertical="center"/>
      <protection locked="0"/>
    </xf>
    <xf numFmtId="0" fontId="22" fillId="0" borderId="2" xfId="96" applyFont="1" applyBorder="1" applyAlignment="1" applyProtection="1">
      <alignment horizontal="center" vertical="center"/>
      <protection locked="0"/>
    </xf>
    <xf numFmtId="0" fontId="22" fillId="0" borderId="41" xfId="96" applyFont="1" applyBorder="1" applyAlignment="1" applyProtection="1">
      <alignment horizontal="center" vertical="center"/>
      <protection locked="0"/>
    </xf>
    <xf numFmtId="0" fontId="18" fillId="0" borderId="5" xfId="96" applyFont="1" applyBorder="1" applyAlignment="1" applyProtection="1">
      <alignment horizontal="center" vertical="center"/>
      <protection locked="0"/>
    </xf>
    <xf numFmtId="0" fontId="28" fillId="0" borderId="41" xfId="96" applyFont="1" applyBorder="1" applyAlignment="1" applyProtection="1">
      <alignment horizontal="center" vertical="center"/>
      <protection locked="0"/>
    </xf>
    <xf numFmtId="0" fontId="23" fillId="0" borderId="5" xfId="96" applyFont="1" applyBorder="1" applyAlignment="1" applyProtection="1">
      <alignment horizontal="center" vertical="center"/>
      <protection locked="0"/>
    </xf>
    <xf numFmtId="0" fontId="18" fillId="0" borderId="42" xfId="96" applyFont="1" applyBorder="1" applyAlignment="1" applyProtection="1">
      <alignment horizontal="center" vertical="center"/>
      <protection locked="0"/>
    </xf>
    <xf numFmtId="0" fontId="18" fillId="0" borderId="43" xfId="96" applyFont="1" applyBorder="1" applyAlignment="1" applyProtection="1">
      <alignment horizontal="center" vertical="center"/>
      <protection locked="0"/>
    </xf>
    <xf numFmtId="0" fontId="22" fillId="0" borderId="2" xfId="96" applyFont="1" applyBorder="1" applyAlignment="1" applyProtection="1">
      <alignment horizontal="center" vertical="center" wrapText="1"/>
      <protection locked="0"/>
    </xf>
    <xf numFmtId="0" fontId="0" fillId="0" borderId="9" xfId="0" applyBorder="1" applyAlignment="1">
      <alignment wrapText="1"/>
    </xf>
    <xf numFmtId="0" fontId="0" fillId="0" borderId="3" xfId="0" applyBorder="1" applyAlignment="1">
      <alignment wrapText="1"/>
    </xf>
    <xf numFmtId="212" fontId="18" fillId="0" borderId="2" xfId="96" applyNumberFormat="1" applyFont="1" applyBorder="1" applyAlignment="1" applyProtection="1">
      <alignment horizontal="center" vertical="center"/>
      <protection locked="0"/>
    </xf>
    <xf numFmtId="212" fontId="18" fillId="0" borderId="45" xfId="96" applyNumberFormat="1" applyFont="1" applyBorder="1" applyAlignment="1" applyProtection="1">
      <alignment horizontal="center" vertical="center"/>
      <protection locked="0"/>
    </xf>
    <xf numFmtId="0" fontId="22" fillId="0" borderId="6" xfId="96" applyFont="1" applyBorder="1" applyAlignment="1" applyProtection="1">
      <alignment horizontal="center" vertical="center"/>
      <protection locked="0"/>
    </xf>
    <xf numFmtId="0" fontId="18" fillId="0" borderId="7" xfId="96" applyFont="1" applyBorder="1" applyAlignment="1" applyProtection="1">
      <alignment horizontal="center" vertical="center"/>
      <protection locked="0"/>
    </xf>
    <xf numFmtId="0" fontId="18" fillId="0" borderId="46" xfId="96" applyFont="1" applyBorder="1" applyAlignment="1" applyProtection="1">
      <alignment horizontal="center" vertical="center"/>
      <protection locked="0"/>
    </xf>
    <xf numFmtId="0" fontId="28" fillId="0" borderId="14" xfId="96" applyFont="1" applyBorder="1" applyAlignment="1" applyProtection="1">
      <alignment horizontal="center" vertical="center"/>
      <protection locked="0"/>
    </xf>
    <xf numFmtId="0" fontId="23" fillId="0" borderId="22" xfId="96" applyFont="1" applyBorder="1" applyAlignment="1" applyProtection="1">
      <alignment horizontal="center" vertical="center"/>
      <protection locked="0"/>
    </xf>
    <xf numFmtId="0" fontId="23" fillId="0" borderId="47" xfId="96" applyFont="1" applyBorder="1" applyAlignment="1" applyProtection="1">
      <alignment horizontal="center" vertical="center"/>
      <protection locked="0"/>
    </xf>
    <xf numFmtId="0" fontId="22" fillId="0" borderId="2" xfId="141" applyFont="1" applyBorder="1" applyAlignment="1" applyProtection="1">
      <alignment horizontal="center"/>
      <protection locked="0"/>
    </xf>
    <xf numFmtId="0" fontId="18" fillId="0" borderId="9" xfId="141" applyFont="1" applyBorder="1" applyAlignment="1" applyProtection="1">
      <alignment horizontal="center"/>
      <protection locked="0"/>
    </xf>
    <xf numFmtId="0" fontId="18" fillId="0" borderId="3" xfId="141" applyFont="1" applyBorder="1" applyAlignment="1" applyProtection="1">
      <alignment horizontal="center"/>
      <protection locked="0"/>
    </xf>
    <xf numFmtId="0" fontId="18" fillId="0" borderId="6" xfId="96" applyFont="1" applyBorder="1" applyAlignment="1" applyProtection="1">
      <alignment horizontal="center" vertical="center"/>
      <protection locked="0"/>
    </xf>
    <xf numFmtId="0" fontId="18" fillId="0" borderId="8" xfId="96" applyFont="1" applyBorder="1" applyAlignment="1" applyProtection="1">
      <alignment horizontal="center" vertical="center"/>
      <protection locked="0"/>
    </xf>
    <xf numFmtId="0" fontId="28" fillId="0" borderId="30" xfId="96" applyFont="1" applyBorder="1" applyAlignment="1" applyProtection="1">
      <alignment horizontal="center" vertical="center"/>
      <protection locked="0"/>
    </xf>
    <xf numFmtId="0" fontId="23" fillId="0" borderId="21" xfId="96" applyFont="1" applyBorder="1" applyAlignment="1" applyProtection="1">
      <alignment horizontal="center" vertical="center"/>
      <protection locked="0"/>
    </xf>
    <xf numFmtId="0" fontId="22" fillId="0" borderId="2" xfId="115" applyFont="1" applyBorder="1" applyAlignment="1" applyProtection="1">
      <alignment horizontal="center"/>
      <protection locked="0"/>
    </xf>
    <xf numFmtId="0" fontId="18" fillId="0" borderId="9" xfId="115" applyFont="1" applyBorder="1" applyAlignment="1" applyProtection="1">
      <alignment horizontal="center"/>
      <protection locked="0"/>
    </xf>
    <xf numFmtId="0" fontId="18" fillId="0" borderId="3" xfId="115" applyFont="1" applyBorder="1" applyAlignment="1" applyProtection="1">
      <alignment horizontal="center"/>
      <protection locked="0"/>
    </xf>
    <xf numFmtId="0" fontId="22" fillId="0" borderId="9" xfId="115" applyFont="1" applyBorder="1" applyAlignment="1" applyProtection="1">
      <alignment horizontal="center"/>
      <protection locked="0"/>
    </xf>
    <xf numFmtId="0" fontId="22" fillId="0" borderId="3" xfId="115" applyFont="1" applyBorder="1" applyAlignment="1" applyProtection="1">
      <alignment horizontal="center"/>
      <protection locked="0"/>
    </xf>
    <xf numFmtId="0" fontId="18" fillId="0" borderId="2" xfId="115" applyFont="1" applyBorder="1" applyAlignment="1" applyProtection="1">
      <alignment horizontal="center"/>
      <protection locked="0"/>
    </xf>
    <xf numFmtId="0" fontId="28" fillId="0" borderId="31" xfId="96" applyFont="1" applyBorder="1" applyAlignment="1" applyProtection="1">
      <alignment horizontal="center" vertical="center"/>
      <protection locked="0"/>
    </xf>
    <xf numFmtId="0" fontId="23" fillId="0" borderId="3" xfId="96" applyFont="1" applyBorder="1" applyAlignment="1" applyProtection="1">
      <alignment horizontal="center" vertical="center"/>
      <protection locked="0"/>
    </xf>
    <xf numFmtId="0" fontId="28" fillId="0" borderId="32" xfId="96" applyFont="1" applyBorder="1" applyAlignment="1" applyProtection="1">
      <alignment horizontal="center" vertical="center"/>
      <protection locked="0"/>
    </xf>
    <xf numFmtId="0" fontId="23" fillId="0" borderId="33" xfId="96" applyFont="1" applyBorder="1" applyAlignment="1" applyProtection="1">
      <alignment horizontal="center" vertical="center"/>
      <protection locked="0"/>
    </xf>
    <xf numFmtId="0" fontId="18" fillId="0" borderId="34" xfId="96" applyFont="1" applyBorder="1" applyAlignment="1" applyProtection="1">
      <alignment horizontal="center" vertical="center"/>
      <protection locked="0"/>
    </xf>
    <xf numFmtId="0" fontId="18" fillId="0" borderId="35" xfId="96" applyFont="1" applyBorder="1" applyAlignment="1" applyProtection="1">
      <alignment horizontal="center" vertical="center"/>
      <protection locked="0"/>
    </xf>
    <xf numFmtId="0" fontId="18" fillId="0" borderId="49" xfId="96" applyFont="1" applyBorder="1" applyAlignment="1" applyProtection="1">
      <alignment horizontal="center" vertical="center"/>
      <protection locked="0"/>
    </xf>
    <xf numFmtId="0" fontId="28" fillId="0" borderId="1" xfId="96" applyFont="1" applyBorder="1" applyAlignment="1" applyProtection="1">
      <alignment horizontal="center" vertical="center"/>
      <protection locked="0"/>
    </xf>
    <xf numFmtId="0" fontId="23" fillId="0" borderId="44" xfId="96" applyFont="1" applyBorder="1" applyAlignment="1" applyProtection="1">
      <alignment horizontal="center" vertical="center"/>
      <protection locked="0"/>
    </xf>
    <xf numFmtId="0" fontId="23" fillId="0" borderId="1" xfId="96" applyFont="1" applyBorder="1" applyAlignment="1" applyProtection="1">
      <alignment horizontal="center" vertical="center"/>
      <protection locked="0"/>
    </xf>
    <xf numFmtId="0" fontId="28" fillId="0" borderId="2" xfId="96" applyFont="1" applyBorder="1" applyAlignment="1" applyProtection="1">
      <alignment horizontal="center" vertical="center"/>
      <protection locked="0"/>
    </xf>
    <xf numFmtId="0" fontId="28" fillId="0" borderId="9" xfId="96" applyFont="1" applyBorder="1" applyAlignment="1" applyProtection="1">
      <alignment horizontal="center" vertical="center"/>
      <protection locked="0"/>
    </xf>
    <xf numFmtId="0" fontId="28" fillId="0" borderId="45" xfId="96" applyFont="1" applyBorder="1" applyAlignment="1" applyProtection="1">
      <alignment horizontal="center" vertical="center"/>
      <protection locked="0"/>
    </xf>
    <xf numFmtId="0" fontId="23" fillId="0" borderId="37" xfId="96" applyFont="1" applyBorder="1" applyAlignment="1" applyProtection="1">
      <alignment horizontal="center" vertical="center"/>
      <protection locked="0"/>
    </xf>
    <xf numFmtId="0" fontId="23" fillId="0" borderId="43" xfId="96" applyFont="1" applyBorder="1" applyAlignment="1" applyProtection="1">
      <alignment horizontal="center" vertical="center"/>
      <protection locked="0"/>
    </xf>
    <xf numFmtId="0" fontId="18" fillId="0" borderId="1" xfId="96" applyFont="1" applyBorder="1" applyAlignment="1" applyProtection="1">
      <alignment horizontal="center" vertical="center"/>
      <protection locked="0"/>
    </xf>
    <xf numFmtId="0" fontId="18" fillId="0" borderId="1" xfId="142" applyFont="1" applyBorder="1" applyAlignment="1" applyProtection="1">
      <alignment horizontal="center" vertical="center"/>
      <protection locked="0"/>
    </xf>
    <xf numFmtId="0" fontId="18" fillId="0" borderId="44" xfId="96" applyFont="1" applyBorder="1" applyAlignment="1" applyProtection="1">
      <alignment horizontal="center" vertical="center"/>
      <protection locked="0"/>
    </xf>
    <xf numFmtId="0" fontId="22" fillId="0" borderId="40" xfId="96" applyFont="1" applyBorder="1" applyAlignment="1" applyProtection="1">
      <alignment horizontal="center" vertical="center"/>
      <protection locked="0"/>
    </xf>
    <xf numFmtId="0" fontId="18" fillId="0" borderId="40" xfId="96" applyFont="1" applyBorder="1" applyAlignment="1" applyProtection="1">
      <alignment horizontal="center" vertical="center"/>
      <protection locked="0"/>
    </xf>
    <xf numFmtId="0" fontId="28" fillId="0" borderId="20" xfId="96" applyFont="1" applyBorder="1" applyAlignment="1" applyProtection="1">
      <alignment horizontal="center" vertical="center"/>
      <protection locked="0"/>
    </xf>
    <xf numFmtId="0" fontId="23" fillId="0" borderId="23" xfId="96" applyFont="1" applyBorder="1" applyAlignment="1" applyProtection="1">
      <alignment horizontal="center" vertical="center"/>
      <protection locked="0"/>
    </xf>
    <xf numFmtId="0" fontId="28" fillId="0" borderId="23" xfId="96" applyFont="1" applyBorder="1" applyAlignment="1" applyProtection="1">
      <alignment horizontal="center" vertical="center"/>
      <protection locked="0"/>
    </xf>
    <xf numFmtId="0" fontId="23" fillId="0" borderId="24" xfId="96" applyFont="1" applyBorder="1" applyAlignment="1" applyProtection="1">
      <alignment horizontal="center" vertical="center"/>
      <protection locked="0"/>
    </xf>
    <xf numFmtId="0" fontId="28" fillId="0" borderId="15" xfId="142" applyFont="1" applyBorder="1" applyAlignment="1" applyProtection="1">
      <alignment horizontal="center" vertical="center"/>
      <protection locked="0"/>
    </xf>
    <xf numFmtId="0" fontId="23" fillId="0" borderId="1" xfId="142" applyFont="1" applyBorder="1" applyAlignment="1" applyProtection="1">
      <alignment horizontal="center" vertical="center"/>
      <protection locked="0"/>
    </xf>
    <xf numFmtId="0" fontId="28" fillId="0" borderId="26" xfId="96" applyFont="1" applyBorder="1" applyAlignment="1" applyProtection="1">
      <alignment horizontal="center" vertical="center"/>
      <protection locked="0"/>
    </xf>
    <xf numFmtId="0" fontId="23" fillId="0" borderId="27" xfId="96" applyFont="1" applyBorder="1" applyAlignment="1" applyProtection="1">
      <alignment horizontal="center" vertical="center"/>
      <protection locked="0"/>
    </xf>
    <xf numFmtId="0" fontId="23" fillId="0" borderId="28" xfId="96" applyFont="1" applyBorder="1" applyAlignment="1" applyProtection="1">
      <alignment horizontal="center" vertical="center"/>
      <protection locked="0"/>
    </xf>
    <xf numFmtId="0" fontId="23" fillId="0" borderId="29" xfId="96" applyFont="1" applyBorder="1" applyAlignment="1" applyProtection="1">
      <alignment horizontal="center" vertical="center"/>
      <protection locked="0"/>
    </xf>
    <xf numFmtId="0" fontId="23" fillId="0" borderId="11" xfId="96" applyFont="1" applyBorder="1" applyAlignment="1" applyProtection="1">
      <alignment horizontal="center" vertical="center"/>
      <protection locked="0"/>
    </xf>
    <xf numFmtId="0" fontId="23" fillId="0" borderId="12" xfId="96" applyFont="1" applyBorder="1" applyAlignment="1" applyProtection="1">
      <alignment horizontal="center" vertical="center"/>
      <protection locked="0"/>
    </xf>
    <xf numFmtId="0" fontId="22" fillId="0" borderId="1" xfId="96" applyFont="1" applyBorder="1" applyAlignment="1" applyProtection="1">
      <alignment horizontal="center" vertical="center"/>
      <protection locked="0"/>
    </xf>
    <xf numFmtId="188" fontId="22" fillId="0" borderId="72" xfId="177" applyFont="1" applyBorder="1" applyAlignment="1">
      <alignment horizontal="center" vertical="center"/>
    </xf>
    <xf numFmtId="0" fontId="20" fillId="0" borderId="51" xfId="4" applyFont="1" applyFill="1" applyBorder="1" applyAlignment="1" applyProtection="1">
      <alignment horizontal="center" vertical="center"/>
      <protection locked="0"/>
    </xf>
    <xf numFmtId="0" fontId="51" fillId="0" borderId="52" xfId="33" applyFont="1" applyBorder="1" applyAlignment="1">
      <alignment horizontal="center" vertical="center"/>
    </xf>
    <xf numFmtId="0" fontId="51" fillId="0" borderId="53" xfId="33" applyFont="1" applyBorder="1" applyAlignment="1">
      <alignment horizontal="center" vertical="center"/>
    </xf>
    <xf numFmtId="0" fontId="51" fillId="0" borderId="62" xfId="33" applyFont="1" applyBorder="1" applyAlignment="1">
      <alignment horizontal="center" vertical="center"/>
    </xf>
    <xf numFmtId="0" fontId="53" fillId="0" borderId="55" xfId="33" applyFont="1" applyBorder="1" applyAlignment="1">
      <alignment horizontal="center" vertical="center"/>
    </xf>
    <xf numFmtId="0" fontId="53" fillId="0" borderId="56" xfId="33" applyFont="1" applyBorder="1" applyAlignment="1">
      <alignment horizontal="center" vertical="center"/>
    </xf>
    <xf numFmtId="0" fontId="53" fillId="0" borderId="63" xfId="33" applyFont="1" applyBorder="1" applyAlignment="1">
      <alignment horizontal="center" vertical="center"/>
    </xf>
    <xf numFmtId="0" fontId="54" fillId="0" borderId="57" xfId="33" applyFont="1" applyBorder="1" applyAlignment="1">
      <alignment horizontal="center" vertical="center"/>
    </xf>
    <xf numFmtId="0" fontId="55" fillId="0" borderId="0" xfId="33" applyFont="1" applyAlignment="1">
      <alignment horizontal="center" vertical="center"/>
    </xf>
    <xf numFmtId="0" fontId="55" fillId="0" borderId="65" xfId="33" applyFont="1" applyBorder="1" applyAlignment="1">
      <alignment horizontal="center" vertical="center"/>
    </xf>
    <xf numFmtId="0" fontId="56" fillId="0" borderId="0" xfId="33" applyFont="1">
      <alignment vertical="center"/>
    </xf>
    <xf numFmtId="0" fontId="57" fillId="0" borderId="0" xfId="33" applyFont="1">
      <alignment vertical="center"/>
    </xf>
    <xf numFmtId="0" fontId="51" fillId="0" borderId="54" xfId="33" applyFont="1" applyBorder="1" applyAlignment="1">
      <alignment horizontal="center" vertical="center"/>
    </xf>
    <xf numFmtId="0" fontId="23" fillId="0" borderId="57" xfId="33" applyFont="1" applyBorder="1" applyAlignment="1">
      <alignment horizontal="center" vertical="center"/>
    </xf>
    <xf numFmtId="0" fontId="23" fillId="0" borderId="59" xfId="33" applyFont="1" applyBorder="1" applyAlignment="1">
      <alignment horizontal="center" vertical="center"/>
    </xf>
    <xf numFmtId="0" fontId="58" fillId="0" borderId="65" xfId="33" applyFont="1" applyBorder="1" applyAlignment="1">
      <alignment horizontal="center" vertical="center"/>
    </xf>
    <xf numFmtId="0" fontId="58" fillId="0" borderId="67" xfId="33" applyFont="1" applyBorder="1" applyAlignment="1">
      <alignment horizontal="center" vertical="center"/>
    </xf>
    <xf numFmtId="0" fontId="51" fillId="0" borderId="64" xfId="33" applyFont="1" applyBorder="1" applyAlignment="1">
      <alignment horizontal="center" vertical="center"/>
    </xf>
    <xf numFmtId="0" fontId="58" fillId="0" borderId="0" xfId="33" applyFont="1" applyAlignment="1">
      <alignment horizontal="center" vertical="center"/>
    </xf>
    <xf numFmtId="49" fontId="59" fillId="0" borderId="21" xfId="33" applyNumberFormat="1" applyFont="1" applyBorder="1" applyAlignment="1" applyProtection="1">
      <alignment horizontal="left" vertical="center"/>
      <protection locked="0"/>
    </xf>
    <xf numFmtId="0" fontId="0" fillId="0" borderId="21" xfId="0" applyBorder="1" applyAlignment="1"/>
    <xf numFmtId="0" fontId="0" fillId="0" borderId="47" xfId="0" applyBorder="1" applyAlignment="1"/>
    <xf numFmtId="49" fontId="25" fillId="0" borderId="31" xfId="33" applyNumberFormat="1" applyBorder="1">
      <alignment vertical="center"/>
    </xf>
    <xf numFmtId="49" fontId="37" fillId="0" borderId="9" xfId="33" applyNumberFormat="1" applyFont="1" applyBorder="1">
      <alignment vertical="center"/>
    </xf>
    <xf numFmtId="49" fontId="25" fillId="0" borderId="31" xfId="33" applyNumberFormat="1" applyBorder="1" applyAlignment="1" applyProtection="1">
      <alignment horizontal="left" vertical="center"/>
      <protection locked="0"/>
    </xf>
    <xf numFmtId="0" fontId="0" fillId="0" borderId="9" xfId="0" applyBorder="1" applyAlignment="1"/>
    <xf numFmtId="49" fontId="59" fillId="0" borderId="9" xfId="33" applyNumberFormat="1" applyFont="1" applyBorder="1" applyAlignment="1" applyProtection="1">
      <alignment horizontal="left" vertical="center"/>
      <protection locked="0"/>
    </xf>
    <xf numFmtId="0" fontId="0" fillId="0" borderId="45" xfId="0" applyBorder="1" applyAlignment="1"/>
    <xf numFmtId="49" fontId="25" fillId="0" borderId="38" xfId="33" applyNumberFormat="1" applyBorder="1" applyAlignment="1">
      <alignment horizontal="left" vertical="center"/>
    </xf>
    <xf numFmtId="49" fontId="25" fillId="0" borderId="58" xfId="33" applyNumberFormat="1" applyBorder="1" applyAlignment="1">
      <alignment horizontal="left" vertical="center"/>
    </xf>
    <xf numFmtId="0" fontId="18" fillId="0" borderId="0" xfId="33" applyFont="1" applyAlignment="1">
      <alignment horizontal="center" vertical="center"/>
    </xf>
    <xf numFmtId="49" fontId="25" fillId="0" borderId="30" xfId="33" applyNumberFormat="1" applyBorder="1" applyAlignment="1">
      <alignment horizontal="left" vertical="center"/>
    </xf>
    <xf numFmtId="0" fontId="37" fillId="0" borderId="21" xfId="0" applyFont="1" applyBorder="1">
      <alignment vertical="center"/>
    </xf>
    <xf numFmtId="0" fontId="37" fillId="0" borderId="21" xfId="0" applyFont="1" applyBorder="1" applyProtection="1">
      <alignment vertical="center"/>
      <protection locked="0"/>
    </xf>
    <xf numFmtId="0" fontId="37" fillId="0" borderId="47" xfId="0" applyFont="1" applyBorder="1" applyProtection="1">
      <alignment vertical="center"/>
      <protection locked="0"/>
    </xf>
    <xf numFmtId="49" fontId="25" fillId="0" borderId="31" xfId="33" applyNumberFormat="1" applyBorder="1" applyAlignment="1">
      <alignment horizontal="left" vertical="center"/>
    </xf>
    <xf numFmtId="49" fontId="37" fillId="0" borderId="9" xfId="33" applyNumberFormat="1" applyFont="1" applyBorder="1" applyAlignment="1">
      <alignment horizontal="left" vertical="center"/>
    </xf>
    <xf numFmtId="49" fontId="61" fillId="0" borderId="9" xfId="33" applyNumberFormat="1" applyFont="1" applyBorder="1" applyAlignment="1" applyProtection="1">
      <alignment horizontal="left" vertical="center"/>
      <protection locked="0"/>
    </xf>
    <xf numFmtId="49" fontId="61" fillId="0" borderId="45" xfId="33" applyNumberFormat="1" applyFont="1" applyBorder="1" applyAlignment="1" applyProtection="1">
      <alignment horizontal="left" vertical="center"/>
      <protection locked="0"/>
    </xf>
    <xf numFmtId="49" fontId="37" fillId="0" borderId="58" xfId="33" applyNumberFormat="1" applyFont="1" applyBorder="1" applyAlignment="1">
      <alignment horizontal="left" vertical="center"/>
    </xf>
    <xf numFmtId="49" fontId="59" fillId="0" borderId="58" xfId="33" applyNumberFormat="1" applyFont="1" applyBorder="1" applyAlignment="1" applyProtection="1">
      <alignment horizontal="left" vertical="center"/>
      <protection locked="0"/>
    </xf>
    <xf numFmtId="49" fontId="61" fillId="0" borderId="58" xfId="33" applyNumberFormat="1" applyFont="1" applyBorder="1" applyAlignment="1" applyProtection="1">
      <alignment horizontal="left" vertical="center"/>
      <protection locked="0"/>
    </xf>
    <xf numFmtId="49" fontId="61" fillId="0" borderId="66" xfId="33" applyNumberFormat="1" applyFont="1" applyBorder="1" applyAlignment="1" applyProtection="1">
      <alignment horizontal="left" vertical="center"/>
      <protection locked="0"/>
    </xf>
    <xf numFmtId="0" fontId="64" fillId="0" borderId="51" xfId="33" applyFont="1" applyBorder="1" applyAlignment="1">
      <alignment horizontal="center" vertical="center"/>
    </xf>
    <xf numFmtId="214" fontId="47" fillId="0" borderId="0" xfId="122" applyNumberFormat="1" applyFont="1" applyAlignment="1" applyProtection="1">
      <alignment horizontal="center" vertical="center"/>
      <protection locked="0"/>
    </xf>
    <xf numFmtId="214" fontId="46" fillId="0" borderId="0" xfId="122" applyNumberFormat="1" applyFont="1" applyAlignment="1" applyProtection="1">
      <alignment horizontal="center" vertical="center"/>
      <protection locked="0"/>
    </xf>
    <xf numFmtId="0" fontId="18" fillId="0" borderId="0" xfId="122" applyAlignment="1" applyProtection="1">
      <alignment horizontal="center" vertical="center"/>
      <protection locked="0"/>
    </xf>
    <xf numFmtId="214" fontId="22" fillId="0" borderId="11" xfId="122" applyNumberFormat="1" applyFont="1" applyBorder="1" applyAlignment="1" applyProtection="1">
      <alignment horizontal="left" vertical="center"/>
      <protection locked="0"/>
    </xf>
    <xf numFmtId="214" fontId="18" fillId="0" borderId="11" xfId="122" applyNumberFormat="1" applyBorder="1" applyAlignment="1" applyProtection="1">
      <alignment horizontal="left" vertical="center"/>
      <protection locked="0"/>
    </xf>
    <xf numFmtId="0" fontId="39" fillId="0" borderId="0" xfId="145" applyFont="1" applyAlignment="1">
      <alignment horizontal="center" vertical="center"/>
    </xf>
    <xf numFmtId="0" fontId="29" fillId="0" borderId="0" xfId="145" applyFont="1" applyAlignment="1">
      <alignment horizontal="center" vertical="center"/>
    </xf>
    <xf numFmtId="0" fontId="21" fillId="0" borderId="0" xfId="0" applyFont="1" applyAlignment="1">
      <alignment horizontal="center" vertical="center" wrapText="1"/>
    </xf>
    <xf numFmtId="0" fontId="17" fillId="0" borderId="0" xfId="0" applyFont="1" applyAlignment="1">
      <alignment horizontal="center" vertical="center" wrapText="1"/>
    </xf>
    <xf numFmtId="182" fontId="18" fillId="0" borderId="0" xfId="0" applyNumberFormat="1" applyFont="1" applyAlignment="1">
      <alignment horizontal="center" vertical="center"/>
    </xf>
    <xf numFmtId="0" fontId="28" fillId="0" borderId="9" xfId="0" applyFont="1" applyBorder="1" applyAlignment="1">
      <alignment horizontal="center" wrapText="1"/>
    </xf>
    <xf numFmtId="0" fontId="28" fillId="0" borderId="9" xfId="0" applyFont="1" applyBorder="1" applyAlignment="1">
      <alignment horizontal="center"/>
    </xf>
    <xf numFmtId="0" fontId="21" fillId="0" borderId="7" xfId="0" applyFont="1" applyBorder="1" applyAlignment="1">
      <alignment horizontal="center" vertical="center" wrapText="1"/>
    </xf>
    <xf numFmtId="0" fontId="21" fillId="0" borderId="11" xfId="0" applyFont="1" applyBorder="1" applyAlignment="1">
      <alignment horizontal="center" vertical="center" wrapText="1"/>
    </xf>
    <xf numFmtId="0" fontId="124" fillId="0" borderId="2" xfId="0" applyFont="1" applyBorder="1" applyAlignment="1">
      <alignment horizontal="left" vertical="center"/>
    </xf>
    <xf numFmtId="0" fontId="27" fillId="0" borderId="9" xfId="0" applyFont="1" applyBorder="1" applyAlignment="1">
      <alignment horizontal="left" vertical="center"/>
    </xf>
    <xf numFmtId="0" fontId="27" fillId="0" borderId="3" xfId="0" applyFont="1" applyBorder="1" applyAlignment="1">
      <alignment horizontal="left" vertical="center"/>
    </xf>
    <xf numFmtId="0" fontId="101" fillId="0" borderId="73" xfId="0" applyFont="1" applyBorder="1" applyAlignment="1">
      <alignment horizontal="left" vertical="center"/>
    </xf>
    <xf numFmtId="0" fontId="101" fillId="0" borderId="9" xfId="0" applyFont="1" applyBorder="1" applyAlignment="1">
      <alignment horizontal="left" vertical="center"/>
    </xf>
    <xf numFmtId="0" fontId="101" fillId="0" borderId="74" xfId="0" applyFont="1" applyBorder="1" applyAlignment="1">
      <alignment horizontal="left" vertical="center"/>
    </xf>
    <xf numFmtId="0" fontId="27" fillId="0" borderId="6" xfId="0" applyFont="1" applyBorder="1" applyAlignment="1">
      <alignment horizontal="center" vertical="center"/>
    </xf>
    <xf numFmtId="0" fontId="27" fillId="0" borderId="7" xfId="0" applyFont="1" applyBorder="1" applyAlignment="1">
      <alignment horizontal="center" vertical="center"/>
    </xf>
    <xf numFmtId="0" fontId="27" fillId="0" borderId="8" xfId="0" applyFont="1" applyBorder="1" applyAlignment="1">
      <alignment horizontal="center" vertical="center"/>
    </xf>
    <xf numFmtId="0" fontId="27" fillId="0" borderId="74" xfId="0" applyFont="1" applyBorder="1" applyAlignment="1">
      <alignment horizontal="left" vertical="center"/>
    </xf>
    <xf numFmtId="0" fontId="27" fillId="0" borderId="2" xfId="0" applyFont="1" applyBorder="1" applyAlignment="1">
      <alignment horizontal="left" vertical="center"/>
    </xf>
    <xf numFmtId="0" fontId="27" fillId="0" borderId="2" xfId="0" applyFont="1" applyBorder="1" applyAlignment="1">
      <alignment horizontal="center" vertical="center"/>
    </xf>
    <xf numFmtId="0" fontId="27" fillId="0" borderId="9" xfId="0" applyFont="1" applyBorder="1" applyAlignment="1">
      <alignment horizontal="center" vertical="center"/>
    </xf>
    <xf numFmtId="0" fontId="27" fillId="0" borderId="3" xfId="0" applyFont="1" applyBorder="1" applyAlignment="1">
      <alignment horizontal="center" vertical="center"/>
    </xf>
    <xf numFmtId="0" fontId="101" fillId="0" borderId="2" xfId="0" applyFont="1" applyBorder="1" applyAlignment="1">
      <alignment horizontal="left" vertical="center"/>
    </xf>
    <xf numFmtId="0" fontId="18" fillId="0" borderId="73" xfId="210" applyFont="1" applyBorder="1" applyAlignment="1">
      <alignment horizontal="center" vertical="center"/>
    </xf>
    <xf numFmtId="223" fontId="18" fillId="0" borderId="74" xfId="210" applyNumberFormat="1" applyFont="1" applyBorder="1" applyAlignment="1">
      <alignment horizontal="center" vertical="center"/>
    </xf>
    <xf numFmtId="0" fontId="22" fillId="0" borderId="72" xfId="210" applyFont="1" applyBorder="1" applyAlignment="1">
      <alignment horizontal="center" vertical="center"/>
    </xf>
    <xf numFmtId="223" fontId="22" fillId="0" borderId="72" xfId="210" applyNumberFormat="1" applyFont="1" applyBorder="1" applyAlignment="1">
      <alignment horizontal="center" vertical="center"/>
    </xf>
    <xf numFmtId="223" fontId="22" fillId="0" borderId="73" xfId="210" applyNumberFormat="1" applyFont="1" applyBorder="1" applyAlignment="1">
      <alignment horizontal="center" vertical="center"/>
    </xf>
    <xf numFmtId="223" fontId="22" fillId="0" borderId="9" xfId="210" applyNumberFormat="1" applyFont="1" applyBorder="1" applyAlignment="1">
      <alignment horizontal="center" vertical="center"/>
    </xf>
    <xf numFmtId="223" fontId="126" fillId="0" borderId="72" xfId="0" applyNumberFormat="1" applyFont="1" applyBorder="1" applyAlignment="1">
      <alignment horizontal="center" vertical="center"/>
    </xf>
    <xf numFmtId="223" fontId="18" fillId="0" borderId="72" xfId="0" applyNumberFormat="1" applyFont="1" applyBorder="1" applyAlignment="1">
      <alignment horizontal="center" vertical="center"/>
    </xf>
    <xf numFmtId="223" fontId="139" fillId="0" borderId="4" xfId="210" applyNumberFormat="1" applyFont="1" applyBorder="1" applyAlignment="1">
      <alignment horizontal="center" vertical="center" wrapText="1"/>
    </xf>
    <xf numFmtId="223" fontId="139" fillId="0" borderId="5" xfId="210" applyNumberFormat="1" applyFont="1" applyBorder="1" applyAlignment="1">
      <alignment horizontal="center" vertical="center" wrapText="1"/>
    </xf>
    <xf numFmtId="0" fontId="22" fillId="0" borderId="73" xfId="210" applyFont="1" applyBorder="1" applyAlignment="1">
      <alignment horizontal="center" vertical="center"/>
    </xf>
    <xf numFmtId="223" fontId="22" fillId="0" borderId="74" xfId="210" applyNumberFormat="1" applyFont="1" applyBorder="1" applyAlignment="1">
      <alignment horizontal="center" vertical="center"/>
    </xf>
    <xf numFmtId="0" fontId="22" fillId="0" borderId="4" xfId="210" applyFont="1" applyBorder="1" applyAlignment="1">
      <alignment horizontal="center" vertical="center"/>
    </xf>
    <xf numFmtId="0" fontId="22" fillId="0" borderId="5" xfId="210" applyFont="1" applyBorder="1" applyAlignment="1">
      <alignment horizontal="center" vertical="center"/>
    </xf>
    <xf numFmtId="223" fontId="22" fillId="0" borderId="4" xfId="210" applyNumberFormat="1" applyFont="1" applyBorder="1" applyAlignment="1">
      <alignment horizontal="center" vertical="center"/>
    </xf>
    <xf numFmtId="223" fontId="22" fillId="0" borderId="5" xfId="210" applyNumberFormat="1" applyFont="1" applyBorder="1" applyAlignment="1">
      <alignment horizontal="center" vertical="center"/>
    </xf>
    <xf numFmtId="0" fontId="22" fillId="0" borderId="73" xfId="0" applyFont="1" applyBorder="1" applyAlignment="1">
      <alignment horizontal="center" vertical="center"/>
    </xf>
    <xf numFmtId="223" fontId="22" fillId="0" borderId="74" xfId="0" applyNumberFormat="1" applyFont="1" applyBorder="1" applyAlignment="1">
      <alignment horizontal="center" vertical="center"/>
    </xf>
    <xf numFmtId="0" fontId="22" fillId="0" borderId="4" xfId="0" applyFont="1" applyBorder="1" applyAlignment="1">
      <alignment horizontal="center" vertical="center"/>
    </xf>
    <xf numFmtId="0" fontId="22" fillId="0" borderId="5" xfId="0" applyFont="1" applyBorder="1" applyAlignment="1">
      <alignment horizontal="center" vertical="center"/>
    </xf>
    <xf numFmtId="223" fontId="22" fillId="0" borderId="4" xfId="0" applyNumberFormat="1" applyFont="1" applyBorder="1" applyAlignment="1">
      <alignment horizontal="center" vertical="center"/>
    </xf>
    <xf numFmtId="223" fontId="22" fillId="0" borderId="5" xfId="0" applyNumberFormat="1" applyFont="1" applyBorder="1" applyAlignment="1">
      <alignment horizontal="center" vertical="center"/>
    </xf>
    <xf numFmtId="223" fontId="22" fillId="0" borderId="72" xfId="0" applyNumberFormat="1" applyFont="1" applyBorder="1" applyAlignment="1">
      <alignment horizontal="center" vertical="center"/>
    </xf>
    <xf numFmtId="0" fontId="22" fillId="0" borderId="2" xfId="0" applyFont="1" applyBorder="1" applyAlignment="1">
      <alignment horizontal="center" vertical="center"/>
    </xf>
    <xf numFmtId="0" fontId="22" fillId="0" borderId="3" xfId="0" applyFont="1" applyBorder="1" applyAlignment="1">
      <alignment horizontal="center" vertical="center"/>
    </xf>
    <xf numFmtId="0" fontId="22" fillId="0" borderId="4" xfId="0" applyFont="1" applyBorder="1" applyAlignment="1">
      <alignment horizontal="center" vertical="center" shrinkToFit="1"/>
    </xf>
    <xf numFmtId="0" fontId="22" fillId="0" borderId="5" xfId="0" applyFont="1" applyBorder="1" applyAlignment="1">
      <alignment horizontal="center" vertical="center" shrinkToFit="1"/>
    </xf>
    <xf numFmtId="14" fontId="22" fillId="0" borderId="4" xfId="0" applyNumberFormat="1" applyFont="1" applyBorder="1" applyAlignment="1">
      <alignment horizontal="center" vertical="center"/>
    </xf>
    <xf numFmtId="14" fontId="22" fillId="0" borderId="5" xfId="0" applyNumberFormat="1" applyFont="1" applyBorder="1" applyAlignment="1">
      <alignment horizontal="center" vertical="center"/>
    </xf>
    <xf numFmtId="0" fontId="126" fillId="0" borderId="4" xfId="0" applyFont="1" applyBorder="1" applyAlignment="1">
      <alignment horizontal="center" vertical="center"/>
    </xf>
    <xf numFmtId="0" fontId="126" fillId="0" borderId="5" xfId="0" applyFont="1" applyBorder="1" applyAlignment="1">
      <alignment horizontal="center" vertical="center"/>
    </xf>
    <xf numFmtId="225" fontId="22" fillId="0" borderId="73" xfId="213" applyFont="1" applyBorder="1" applyAlignment="1">
      <alignment horizontal="center" vertical="center" wrapText="1"/>
    </xf>
    <xf numFmtId="225" fontId="18" fillId="0" borderId="9" xfId="213" applyFont="1" applyBorder="1" applyAlignment="1">
      <alignment horizontal="center" vertical="center" wrapText="1"/>
    </xf>
    <xf numFmtId="223" fontId="139" fillId="0" borderId="4" xfId="0" applyNumberFormat="1" applyFont="1" applyBorder="1" applyAlignment="1">
      <alignment horizontal="center" vertical="center"/>
    </xf>
    <xf numFmtId="223" fontId="139" fillId="0" borderId="5" xfId="0" applyNumberFormat="1" applyFont="1" applyBorder="1" applyAlignment="1">
      <alignment horizontal="center" vertical="center"/>
    </xf>
    <xf numFmtId="0" fontId="22" fillId="0" borderId="72" xfId="0" applyFont="1" applyBorder="1" applyAlignment="1">
      <alignment horizontal="center" vertical="center"/>
    </xf>
    <xf numFmtId="0" fontId="18" fillId="0" borderId="72" xfId="0" applyFont="1" applyBorder="1" applyAlignment="1">
      <alignment horizontal="center" vertical="center"/>
    </xf>
    <xf numFmtId="0" fontId="126" fillId="0" borderId="73" xfId="0" applyFont="1" applyBorder="1" applyAlignment="1">
      <alignment horizontal="center" vertical="center"/>
    </xf>
    <xf numFmtId="223" fontId="22" fillId="0" borderId="4" xfId="0" applyNumberFormat="1" applyFont="1" applyBorder="1" applyAlignment="1">
      <alignment horizontal="center" vertical="center" shrinkToFit="1"/>
    </xf>
    <xf numFmtId="223" fontId="22" fillId="0" borderId="5" xfId="0" applyNumberFormat="1" applyFont="1" applyBorder="1" applyAlignment="1">
      <alignment horizontal="center" vertical="center" shrinkToFit="1"/>
    </xf>
    <xf numFmtId="0" fontId="18" fillId="0" borderId="74" xfId="0" applyFont="1" applyBorder="1" applyAlignment="1">
      <alignment horizontal="center" vertical="center"/>
    </xf>
    <xf numFmtId="223" fontId="126" fillId="0" borderId="72" xfId="0" applyNumberFormat="1" applyFont="1" applyBorder="1" applyAlignment="1" applyProtection="1">
      <alignment horizontal="center" vertical="center"/>
      <protection locked="0"/>
    </xf>
    <xf numFmtId="223" fontId="18" fillId="0" borderId="72" xfId="0" applyNumberFormat="1" applyFont="1" applyBorder="1" applyAlignment="1" applyProtection="1">
      <alignment horizontal="center" vertical="center"/>
      <protection locked="0"/>
    </xf>
    <xf numFmtId="0" fontId="139" fillId="0" borderId="73" xfId="0" applyFont="1" applyBorder="1" applyAlignment="1" applyProtection="1">
      <alignment horizontal="center" vertical="center" wrapText="1"/>
      <protection locked="0"/>
    </xf>
    <xf numFmtId="223" fontId="139" fillId="0" borderId="74" xfId="0" applyNumberFormat="1" applyFont="1" applyBorder="1" applyAlignment="1" applyProtection="1">
      <alignment horizontal="center" vertical="center" wrapText="1"/>
      <protection locked="0"/>
    </xf>
    <xf numFmtId="0" fontId="22" fillId="0" borderId="4" xfId="0" applyFont="1" applyBorder="1" applyAlignment="1" applyProtection="1">
      <alignment horizontal="center" vertical="center"/>
      <protection locked="0"/>
    </xf>
    <xf numFmtId="0" fontId="22" fillId="0" borderId="17" xfId="0" applyFont="1" applyBorder="1" applyAlignment="1" applyProtection="1">
      <alignment horizontal="center" vertical="center"/>
      <protection locked="0"/>
    </xf>
    <xf numFmtId="0" fontId="22" fillId="0" borderId="5" xfId="0" applyFont="1" applyBorder="1" applyAlignment="1" applyProtection="1">
      <alignment horizontal="center" vertical="center"/>
      <protection locked="0"/>
    </xf>
    <xf numFmtId="223" fontId="22" fillId="0" borderId="4" xfId="0" applyNumberFormat="1" applyFont="1" applyBorder="1" applyAlignment="1" applyProtection="1">
      <alignment horizontal="center" vertical="center" shrinkToFit="1"/>
      <protection locked="0"/>
    </xf>
    <xf numFmtId="223" fontId="22" fillId="0" borderId="17" xfId="0" applyNumberFormat="1" applyFont="1" applyBorder="1" applyAlignment="1" applyProtection="1">
      <alignment horizontal="center" vertical="center" shrinkToFit="1"/>
      <protection locked="0"/>
    </xf>
    <xf numFmtId="223" fontId="22" fillId="0" borderId="5" xfId="0" applyNumberFormat="1" applyFont="1" applyBorder="1" applyAlignment="1" applyProtection="1">
      <alignment horizontal="center" vertical="center" shrinkToFit="1"/>
      <protection locked="0"/>
    </xf>
    <xf numFmtId="223" fontId="22" fillId="0" borderId="72" xfId="0" applyNumberFormat="1" applyFont="1" applyBorder="1" applyAlignment="1" applyProtection="1">
      <alignment horizontal="center" vertical="center"/>
      <protection locked="0"/>
    </xf>
    <xf numFmtId="14" fontId="22" fillId="0" borderId="4" xfId="0" applyNumberFormat="1" applyFont="1" applyBorder="1" applyAlignment="1" applyProtection="1">
      <alignment horizontal="center" vertical="center" wrapText="1"/>
      <protection locked="0"/>
    </xf>
    <xf numFmtId="14" fontId="22" fillId="0" borderId="17" xfId="0" applyNumberFormat="1" applyFont="1" applyBorder="1" applyAlignment="1" applyProtection="1">
      <alignment horizontal="center" vertical="center" wrapText="1"/>
      <protection locked="0"/>
    </xf>
    <xf numFmtId="14" fontId="22" fillId="0" borderId="5" xfId="0" applyNumberFormat="1" applyFont="1" applyBorder="1" applyAlignment="1" applyProtection="1">
      <alignment horizontal="center" vertical="center" wrapText="1"/>
      <protection locked="0"/>
    </xf>
    <xf numFmtId="223" fontId="22" fillId="0" borderId="6" xfId="0" applyNumberFormat="1" applyFont="1" applyBorder="1" applyAlignment="1" applyProtection="1">
      <alignment horizontal="center" vertical="center"/>
      <protection locked="0"/>
    </xf>
    <xf numFmtId="223" fontId="22" fillId="0" borderId="7" xfId="0" applyNumberFormat="1" applyFont="1" applyBorder="1" applyAlignment="1" applyProtection="1">
      <alignment horizontal="center" vertical="center"/>
      <protection locked="0"/>
    </xf>
    <xf numFmtId="223" fontId="22" fillId="0" borderId="8" xfId="0" applyNumberFormat="1" applyFont="1" applyBorder="1" applyAlignment="1" applyProtection="1">
      <alignment horizontal="center" vertical="center"/>
      <protection locked="0"/>
    </xf>
    <xf numFmtId="223" fontId="22" fillId="0" borderId="10" xfId="0" applyNumberFormat="1" applyFont="1" applyBorder="1" applyAlignment="1" applyProtection="1">
      <alignment horizontal="center" vertical="center"/>
      <protection locked="0"/>
    </xf>
    <xf numFmtId="223" fontId="22" fillId="0" borderId="11" xfId="0" applyNumberFormat="1" applyFont="1" applyBorder="1" applyAlignment="1" applyProtection="1">
      <alignment horizontal="center" vertical="center"/>
      <protection locked="0"/>
    </xf>
    <xf numFmtId="223" fontId="22" fillId="0" borderId="12" xfId="0" applyNumberFormat="1" applyFont="1" applyBorder="1" applyAlignment="1" applyProtection="1">
      <alignment horizontal="center" vertical="center"/>
      <protection locked="0"/>
    </xf>
    <xf numFmtId="223" fontId="18" fillId="0" borderId="6" xfId="0" applyNumberFormat="1" applyFont="1" applyBorder="1" applyAlignment="1" applyProtection="1">
      <alignment horizontal="center" vertical="center" shrinkToFit="1"/>
      <protection locked="0"/>
    </xf>
    <xf numFmtId="223" fontId="18" fillId="0" borderId="7" xfId="0" applyNumberFormat="1" applyFont="1" applyBorder="1" applyAlignment="1" applyProtection="1">
      <alignment horizontal="center" vertical="center" shrinkToFit="1"/>
      <protection locked="0"/>
    </xf>
    <xf numFmtId="223" fontId="18" fillId="0" borderId="8" xfId="0" applyNumberFormat="1" applyFont="1" applyBorder="1" applyAlignment="1" applyProtection="1">
      <alignment horizontal="center" vertical="center" shrinkToFit="1"/>
      <protection locked="0"/>
    </xf>
    <xf numFmtId="223" fontId="18" fillId="0" borderId="10" xfId="0" applyNumberFormat="1" applyFont="1" applyBorder="1" applyAlignment="1" applyProtection="1">
      <alignment horizontal="center" vertical="center" shrinkToFit="1"/>
      <protection locked="0"/>
    </xf>
    <xf numFmtId="223" fontId="18" fillId="0" borderId="11" xfId="0" applyNumberFormat="1" applyFont="1" applyBorder="1" applyAlignment="1" applyProtection="1">
      <alignment horizontal="center" vertical="center" shrinkToFit="1"/>
      <protection locked="0"/>
    </xf>
    <xf numFmtId="223" fontId="18" fillId="0" borderId="12" xfId="0" applyNumberFormat="1" applyFont="1" applyBorder="1" applyAlignment="1" applyProtection="1">
      <alignment horizontal="center" vertical="center" shrinkToFit="1"/>
      <protection locked="0"/>
    </xf>
    <xf numFmtId="223" fontId="18" fillId="0" borderId="4" xfId="121" applyNumberFormat="1" applyBorder="1" applyAlignment="1" applyProtection="1">
      <alignment horizontal="center" vertical="center" wrapText="1"/>
      <protection locked="0"/>
    </xf>
    <xf numFmtId="223" fontId="18" fillId="0" borderId="17" xfId="121" applyNumberFormat="1" applyBorder="1" applyAlignment="1" applyProtection="1">
      <alignment horizontal="center" vertical="center" wrapText="1"/>
      <protection locked="0"/>
    </xf>
    <xf numFmtId="223" fontId="18" fillId="0" borderId="5" xfId="121" applyNumberFormat="1" applyBorder="1" applyAlignment="1" applyProtection="1">
      <alignment horizontal="center" vertical="center" wrapText="1"/>
      <protection locked="0"/>
    </xf>
    <xf numFmtId="223" fontId="108" fillId="0" borderId="6" xfId="0" applyNumberFormat="1" applyFont="1" applyBorder="1" applyAlignment="1" applyProtection="1">
      <alignment horizontal="center" vertical="center" wrapText="1"/>
      <protection locked="0"/>
    </xf>
    <xf numFmtId="223" fontId="108" fillId="0" borderId="8" xfId="0" applyNumberFormat="1" applyFont="1" applyBorder="1" applyAlignment="1" applyProtection="1">
      <alignment horizontal="center" vertical="center" wrapText="1"/>
      <protection locked="0"/>
    </xf>
    <xf numFmtId="223" fontId="108" fillId="0" borderId="10" xfId="0" applyNumberFormat="1" applyFont="1" applyBorder="1" applyAlignment="1" applyProtection="1">
      <alignment horizontal="center" vertical="center" wrapText="1"/>
      <protection locked="0"/>
    </xf>
    <xf numFmtId="223" fontId="108" fillId="0" borderId="12" xfId="0" applyNumberFormat="1" applyFont="1" applyBorder="1" applyAlignment="1" applyProtection="1">
      <alignment horizontal="center" vertical="center" wrapText="1"/>
      <protection locked="0"/>
    </xf>
    <xf numFmtId="223" fontId="108" fillId="0" borderId="4" xfId="0" applyNumberFormat="1" applyFont="1" applyBorder="1" applyAlignment="1" applyProtection="1">
      <alignment horizontal="center" vertical="center" wrapText="1"/>
      <protection locked="0"/>
    </xf>
    <xf numFmtId="223" fontId="108" fillId="0" borderId="17" xfId="0" applyNumberFormat="1" applyFont="1" applyBorder="1" applyAlignment="1" applyProtection="1">
      <alignment horizontal="center" vertical="center" wrapText="1"/>
      <protection locked="0"/>
    </xf>
    <xf numFmtId="223" fontId="108" fillId="0" borderId="5" xfId="0" applyNumberFormat="1" applyFont="1" applyBorder="1" applyAlignment="1" applyProtection="1">
      <alignment horizontal="center" vertical="center" wrapText="1"/>
      <protection locked="0"/>
    </xf>
    <xf numFmtId="177" fontId="108" fillId="0" borderId="4" xfId="0" applyNumberFormat="1" applyFont="1" applyBorder="1" applyAlignment="1">
      <alignment horizontal="center" vertical="center" wrapText="1"/>
    </xf>
    <xf numFmtId="177" fontId="108" fillId="0" borderId="17" xfId="0" applyNumberFormat="1" applyFont="1" applyBorder="1" applyAlignment="1">
      <alignment horizontal="center" vertical="center" wrapText="1"/>
    </xf>
    <xf numFmtId="177" fontId="108" fillId="0" borderId="5" xfId="0" applyNumberFormat="1" applyFont="1" applyBorder="1" applyAlignment="1">
      <alignment horizontal="center" vertical="center" wrapText="1"/>
    </xf>
    <xf numFmtId="10" fontId="18" fillId="0" borderId="4" xfId="194" applyNumberFormat="1" applyFont="1" applyBorder="1" applyAlignment="1">
      <alignment horizontal="center" vertical="center"/>
    </xf>
    <xf numFmtId="10" fontId="18" fillId="0" borderId="17" xfId="194" applyNumberFormat="1" applyFont="1" applyBorder="1" applyAlignment="1">
      <alignment horizontal="center" vertical="center"/>
    </xf>
    <xf numFmtId="10" fontId="18" fillId="0" borderId="5" xfId="194" applyNumberFormat="1" applyFont="1" applyBorder="1" applyAlignment="1">
      <alignment horizontal="center" vertical="center"/>
    </xf>
    <xf numFmtId="177" fontId="140" fillId="0" borderId="0" xfId="162" applyNumberFormat="1" applyFont="1" applyAlignment="1">
      <alignment horizontal="center" vertical="center"/>
    </xf>
    <xf numFmtId="0" fontId="101" fillId="0" borderId="72" xfId="196" applyFont="1" applyBorder="1" applyAlignment="1">
      <alignment horizontal="center" vertical="center"/>
    </xf>
    <xf numFmtId="177" fontId="101" fillId="0" borderId="72" xfId="196" applyNumberFormat="1" applyFont="1" applyBorder="1" applyAlignment="1">
      <alignment horizontal="center" vertical="center"/>
    </xf>
    <xf numFmtId="0" fontId="124" fillId="0" borderId="72" xfId="196" applyFont="1" applyBorder="1" applyAlignment="1">
      <alignment horizontal="center" vertical="center" wrapText="1"/>
    </xf>
    <xf numFmtId="0" fontId="18" fillId="0" borderId="72" xfId="196" applyFont="1" applyBorder="1" applyAlignment="1">
      <alignment horizontal="center" vertical="center" wrapText="1"/>
    </xf>
    <xf numFmtId="177" fontId="140" fillId="0" borderId="0" xfId="0" applyNumberFormat="1" applyFont="1" applyAlignment="1">
      <alignment horizontal="center" vertical="center"/>
    </xf>
    <xf numFmtId="0" fontId="22" fillId="0" borderId="17" xfId="0" applyFont="1" applyBorder="1" applyAlignment="1">
      <alignment horizontal="center" vertical="center"/>
    </xf>
    <xf numFmtId="177" fontId="22" fillId="0" borderId="4" xfId="0" applyNumberFormat="1" applyFont="1" applyBorder="1" applyAlignment="1">
      <alignment horizontal="center" vertical="center" shrinkToFit="1"/>
    </xf>
    <xf numFmtId="177" fontId="22" fillId="0" borderId="17" xfId="0" applyNumberFormat="1" applyFont="1" applyBorder="1" applyAlignment="1">
      <alignment horizontal="center" vertical="center" shrinkToFit="1"/>
    </xf>
    <xf numFmtId="177" fontId="22" fillId="0" borderId="5" xfId="0" applyNumberFormat="1" applyFont="1" applyBorder="1" applyAlignment="1">
      <alignment horizontal="center" vertical="center" shrinkToFit="1"/>
    </xf>
    <xf numFmtId="177" fontId="22" fillId="0" borderId="4" xfId="3" applyFont="1" applyFill="1" applyBorder="1" applyAlignment="1">
      <alignment horizontal="center" vertical="center"/>
    </xf>
    <xf numFmtId="177" fontId="22" fillId="0" borderId="17" xfId="3" applyFont="1" applyFill="1" applyBorder="1" applyAlignment="1">
      <alignment horizontal="center" vertical="center"/>
    </xf>
    <xf numFmtId="177" fontId="22" fillId="0" borderId="5" xfId="3" applyFont="1" applyFill="1" applyBorder="1" applyAlignment="1">
      <alignment horizontal="center" vertical="center"/>
    </xf>
    <xf numFmtId="177" fontId="22" fillId="0" borderId="72" xfId="0" applyNumberFormat="1" applyFont="1" applyBorder="1" applyAlignment="1">
      <alignment horizontal="center" vertical="center"/>
    </xf>
    <xf numFmtId="177" fontId="126" fillId="0" borderId="72" xfId="0" applyNumberFormat="1" applyFont="1" applyBorder="1" applyAlignment="1">
      <alignment horizontal="center" vertical="center"/>
    </xf>
    <xf numFmtId="177" fontId="18" fillId="0" borderId="72" xfId="0" applyNumberFormat="1" applyFont="1" applyBorder="1" applyAlignment="1">
      <alignment horizontal="center" vertical="center"/>
    </xf>
    <xf numFmtId="14" fontId="22" fillId="0" borderId="4" xfId="0" applyNumberFormat="1" applyFont="1" applyBorder="1" applyAlignment="1">
      <alignment horizontal="center" vertical="center" wrapText="1"/>
    </xf>
    <xf numFmtId="14" fontId="22" fillId="0" borderId="17" xfId="0" applyNumberFormat="1" applyFont="1" applyBorder="1" applyAlignment="1">
      <alignment horizontal="center" vertical="center" wrapText="1"/>
    </xf>
    <xf numFmtId="14" fontId="22" fillId="0" borderId="5" xfId="0" applyNumberFormat="1" applyFont="1" applyBorder="1" applyAlignment="1">
      <alignment horizontal="center" vertical="center" wrapText="1"/>
    </xf>
    <xf numFmtId="177" fontId="22" fillId="0" borderId="6" xfId="0" applyNumberFormat="1" applyFont="1" applyBorder="1" applyAlignment="1">
      <alignment horizontal="center" vertical="center"/>
    </xf>
    <xf numFmtId="177" fontId="22" fillId="0" borderId="7" xfId="0" applyNumberFormat="1" applyFont="1" applyBorder="1" applyAlignment="1">
      <alignment horizontal="center" vertical="center"/>
    </xf>
    <xf numFmtId="177" fontId="22" fillId="0" borderId="8" xfId="0" applyNumberFormat="1" applyFont="1" applyBorder="1" applyAlignment="1">
      <alignment horizontal="center" vertical="center"/>
    </xf>
    <xf numFmtId="177" fontId="22" fillId="0" borderId="10" xfId="0" applyNumberFormat="1" applyFont="1" applyBorder="1" applyAlignment="1">
      <alignment horizontal="center" vertical="center"/>
    </xf>
    <xf numFmtId="177" fontId="22" fillId="0" borderId="11" xfId="0" applyNumberFormat="1" applyFont="1" applyBorder="1" applyAlignment="1">
      <alignment horizontal="center" vertical="center"/>
    </xf>
    <xf numFmtId="177" fontId="22" fillId="0" borderId="12" xfId="0" applyNumberFormat="1" applyFont="1" applyBorder="1" applyAlignment="1">
      <alignment horizontal="center" vertical="center"/>
    </xf>
    <xf numFmtId="177" fontId="18" fillId="0" borderId="6" xfId="0" applyNumberFormat="1" applyFont="1" applyBorder="1" applyAlignment="1">
      <alignment horizontal="center" vertical="center" shrinkToFit="1"/>
    </xf>
    <xf numFmtId="177" fontId="18" fillId="0" borderId="7" xfId="0" applyNumberFormat="1" applyFont="1" applyBorder="1" applyAlignment="1">
      <alignment horizontal="center" vertical="center" shrinkToFit="1"/>
    </xf>
    <xf numFmtId="177" fontId="18" fillId="0" borderId="8" xfId="0" applyNumberFormat="1" applyFont="1" applyBorder="1" applyAlignment="1">
      <alignment horizontal="center" vertical="center" shrinkToFit="1"/>
    </xf>
    <xf numFmtId="177" fontId="18" fillId="0" borderId="10" xfId="0" applyNumberFormat="1" applyFont="1" applyBorder="1" applyAlignment="1">
      <alignment horizontal="center" vertical="center" shrinkToFit="1"/>
    </xf>
    <xf numFmtId="177" fontId="18" fillId="0" borderId="11" xfId="0" applyNumberFormat="1" applyFont="1" applyBorder="1" applyAlignment="1">
      <alignment horizontal="center" vertical="center" shrinkToFit="1"/>
    </xf>
    <xf numFmtId="177" fontId="18" fillId="0" borderId="12" xfId="0" applyNumberFormat="1" applyFont="1" applyBorder="1" applyAlignment="1">
      <alignment horizontal="center" vertical="center" shrinkToFit="1"/>
    </xf>
    <xf numFmtId="177" fontId="18" fillId="0" borderId="4" xfId="214" applyNumberFormat="1" applyBorder="1" applyAlignment="1">
      <alignment horizontal="center" vertical="center" wrapText="1"/>
    </xf>
    <xf numFmtId="177" fontId="18" fillId="0" borderId="17" xfId="214" applyNumberFormat="1" applyBorder="1" applyAlignment="1">
      <alignment horizontal="center" vertical="center" wrapText="1"/>
    </xf>
    <xf numFmtId="177" fontId="18" fillId="0" borderId="5" xfId="214" applyNumberFormat="1" applyBorder="1" applyAlignment="1">
      <alignment horizontal="center" vertical="center" wrapText="1"/>
    </xf>
    <xf numFmtId="177" fontId="108" fillId="0" borderId="6" xfId="0" applyNumberFormat="1" applyFont="1" applyBorder="1" applyAlignment="1">
      <alignment horizontal="center" vertical="center" wrapText="1"/>
    </xf>
    <xf numFmtId="177" fontId="108" fillId="0" borderId="8" xfId="0" applyNumberFormat="1" applyFont="1" applyBorder="1" applyAlignment="1">
      <alignment horizontal="center" vertical="center" wrapText="1"/>
    </xf>
    <xf numFmtId="177" fontId="108" fillId="0" borderId="10" xfId="0" applyNumberFormat="1" applyFont="1" applyBorder="1" applyAlignment="1">
      <alignment horizontal="center" vertical="center" wrapText="1"/>
    </xf>
    <xf numFmtId="177" fontId="108" fillId="0" borderId="12" xfId="0" applyNumberFormat="1" applyFont="1" applyBorder="1" applyAlignment="1">
      <alignment horizontal="center" vertical="center" wrapText="1"/>
    </xf>
    <xf numFmtId="0" fontId="18" fillId="0" borderId="74" xfId="210" applyFont="1" applyBorder="1" applyAlignment="1">
      <alignment horizontal="center" vertical="center"/>
    </xf>
    <xf numFmtId="223" fontId="22" fillId="0" borderId="4" xfId="210" applyNumberFormat="1" applyFont="1" applyBorder="1" applyAlignment="1">
      <alignment horizontal="center" vertical="center" shrinkToFit="1"/>
    </xf>
    <xf numFmtId="223" fontId="22" fillId="0" borderId="5" xfId="210" applyNumberFormat="1" applyFont="1" applyBorder="1" applyAlignment="1">
      <alignment horizontal="center" vertical="center" shrinkToFit="1"/>
    </xf>
    <xf numFmtId="14" fontId="22" fillId="0" borderId="4" xfId="210" applyNumberFormat="1" applyFont="1" applyBorder="1" applyAlignment="1">
      <alignment horizontal="center" vertical="center"/>
    </xf>
    <xf numFmtId="14" fontId="22" fillId="0" borderId="5" xfId="210" applyNumberFormat="1" applyFont="1" applyBorder="1" applyAlignment="1">
      <alignment horizontal="center" vertical="center"/>
    </xf>
    <xf numFmtId="223" fontId="18" fillId="0" borderId="5" xfId="210" applyNumberFormat="1" applyFont="1" applyBorder="1" applyAlignment="1">
      <alignment horizontal="center" vertical="center"/>
    </xf>
    <xf numFmtId="223" fontId="18" fillId="0" borderId="4" xfId="210" applyNumberFormat="1" applyFont="1" applyBorder="1" applyAlignment="1">
      <alignment horizontal="center" vertical="center"/>
    </xf>
    <xf numFmtId="223" fontId="22" fillId="0" borderId="8" xfId="210" applyNumberFormat="1" applyFont="1" applyBorder="1" applyAlignment="1">
      <alignment horizontal="center" vertical="center"/>
    </xf>
    <xf numFmtId="223" fontId="22" fillId="0" borderId="12" xfId="210" applyNumberFormat="1" applyFont="1" applyBorder="1" applyAlignment="1">
      <alignment horizontal="center" vertical="center"/>
    </xf>
    <xf numFmtId="0" fontId="139" fillId="0" borderId="73" xfId="210" applyFont="1" applyBorder="1" applyAlignment="1">
      <alignment horizontal="center" vertical="center" wrapText="1"/>
    </xf>
    <xf numFmtId="223" fontId="139" fillId="0" borderId="74" xfId="210" applyNumberFormat="1" applyFont="1" applyBorder="1" applyAlignment="1">
      <alignment horizontal="center" vertical="center" wrapText="1"/>
    </xf>
    <xf numFmtId="0" fontId="22" fillId="0" borderId="17" xfId="210" applyFont="1" applyBorder="1" applyAlignment="1">
      <alignment horizontal="center" vertical="center"/>
    </xf>
    <xf numFmtId="223" fontId="22" fillId="0" borderId="17" xfId="210" applyNumberFormat="1" applyFont="1" applyBorder="1" applyAlignment="1">
      <alignment horizontal="center" vertical="center" shrinkToFit="1"/>
    </xf>
    <xf numFmtId="223" fontId="126" fillId="0" borderId="72" xfId="210" applyNumberFormat="1" applyFont="1" applyBorder="1" applyAlignment="1">
      <alignment horizontal="center" vertical="center"/>
    </xf>
    <xf numFmtId="223" fontId="18" fillId="0" borderId="72" xfId="210" applyNumberFormat="1" applyFont="1" applyBorder="1" applyAlignment="1">
      <alignment horizontal="center" vertical="center"/>
    </xf>
    <xf numFmtId="223" fontId="22" fillId="0" borderId="4" xfId="3" applyNumberFormat="1" applyFont="1" applyFill="1" applyBorder="1" applyAlignment="1">
      <alignment horizontal="center" vertical="center"/>
    </xf>
    <xf numFmtId="223" fontId="22" fillId="0" borderId="17" xfId="3" applyNumberFormat="1" applyFont="1" applyFill="1" applyBorder="1" applyAlignment="1">
      <alignment horizontal="center" vertical="center"/>
    </xf>
    <xf numFmtId="223" fontId="22" fillId="0" borderId="5" xfId="3" applyNumberFormat="1" applyFont="1" applyFill="1" applyBorder="1" applyAlignment="1">
      <alignment horizontal="center" vertical="center"/>
    </xf>
    <xf numFmtId="14" fontId="22" fillId="0" borderId="4" xfId="210" applyNumberFormat="1" applyFont="1" applyBorder="1" applyAlignment="1">
      <alignment horizontal="center" vertical="center" wrapText="1"/>
    </xf>
    <xf numFmtId="14" fontId="22" fillId="0" borderId="17" xfId="210" applyNumberFormat="1" applyFont="1" applyBorder="1" applyAlignment="1">
      <alignment horizontal="center" vertical="center" wrapText="1"/>
    </xf>
    <xf numFmtId="14" fontId="22" fillId="0" borderId="5" xfId="210" applyNumberFormat="1" applyFont="1" applyBorder="1" applyAlignment="1">
      <alignment horizontal="center" vertical="center" wrapText="1"/>
    </xf>
    <xf numFmtId="223" fontId="22" fillId="0" borderId="6" xfId="210" applyNumberFormat="1" applyFont="1" applyBorder="1" applyAlignment="1">
      <alignment horizontal="center" vertical="center"/>
    </xf>
    <xf numFmtId="223" fontId="22" fillId="0" borderId="7" xfId="210" applyNumberFormat="1" applyFont="1" applyBorder="1" applyAlignment="1">
      <alignment horizontal="center" vertical="center"/>
    </xf>
    <xf numFmtId="223" fontId="22" fillId="0" borderId="10" xfId="210" applyNumberFormat="1" applyFont="1" applyBorder="1" applyAlignment="1">
      <alignment horizontal="center" vertical="center"/>
    </xf>
    <xf numFmtId="223" fontId="22" fillId="0" borderId="11" xfId="210" applyNumberFormat="1" applyFont="1" applyBorder="1" applyAlignment="1">
      <alignment horizontal="center" vertical="center"/>
    </xf>
    <xf numFmtId="177" fontId="22" fillId="0" borderId="6" xfId="216" applyNumberFormat="1" applyFont="1" applyBorder="1" applyAlignment="1">
      <alignment horizontal="center" vertical="center"/>
    </xf>
    <xf numFmtId="177" fontId="22" fillId="0" borderId="7" xfId="216" applyNumberFormat="1" applyFont="1" applyBorder="1" applyAlignment="1">
      <alignment horizontal="center" vertical="center"/>
    </xf>
    <xf numFmtId="177" fontId="22" fillId="0" borderId="8" xfId="216" applyNumberFormat="1" applyFont="1" applyBorder="1" applyAlignment="1">
      <alignment horizontal="center" vertical="center"/>
    </xf>
    <xf numFmtId="177" fontId="22" fillId="0" borderId="10" xfId="216" applyNumberFormat="1" applyFont="1" applyBorder="1" applyAlignment="1">
      <alignment horizontal="center" vertical="center"/>
    </xf>
    <xf numFmtId="177" fontId="22" fillId="0" borderId="11" xfId="216" applyNumberFormat="1" applyFont="1" applyBorder="1" applyAlignment="1">
      <alignment horizontal="center" vertical="center"/>
    </xf>
    <xf numFmtId="177" fontId="22" fillId="0" borderId="12" xfId="216" applyNumberFormat="1" applyFont="1" applyBorder="1" applyAlignment="1">
      <alignment horizontal="center" vertical="center"/>
    </xf>
    <xf numFmtId="177" fontId="126" fillId="0" borderId="72" xfId="216" applyNumberFormat="1" applyFont="1" applyBorder="1" applyAlignment="1">
      <alignment horizontal="center" vertical="center"/>
    </xf>
    <xf numFmtId="0" fontId="22" fillId="0" borderId="72" xfId="216" applyNumberFormat="1" applyFont="1" applyBorder="1" applyAlignment="1">
      <alignment horizontal="center" vertical="center"/>
    </xf>
    <xf numFmtId="0" fontId="18" fillId="0" borderId="72" xfId="216" applyNumberFormat="1" applyFont="1" applyBorder="1" applyAlignment="1">
      <alignment horizontal="center" vertical="center"/>
    </xf>
    <xf numFmtId="177" fontId="22" fillId="0" borderId="72" xfId="216" applyNumberFormat="1" applyFont="1" applyBorder="1" applyAlignment="1">
      <alignment horizontal="center" vertical="center"/>
    </xf>
    <xf numFmtId="177" fontId="18" fillId="0" borderId="72" xfId="216" applyNumberFormat="1" applyFont="1" applyBorder="1" applyAlignment="1">
      <alignment horizontal="center" vertical="center"/>
    </xf>
    <xf numFmtId="177" fontId="22" fillId="0" borderId="4" xfId="216" applyNumberFormat="1" applyFont="1" applyBorder="1" applyAlignment="1">
      <alignment horizontal="center" vertical="center" shrinkToFit="1"/>
    </xf>
    <xf numFmtId="177" fontId="22" fillId="0" borderId="17" xfId="216" applyNumberFormat="1" applyFont="1" applyBorder="1" applyAlignment="1">
      <alignment horizontal="center" vertical="center" shrinkToFit="1"/>
    </xf>
    <xf numFmtId="177" fontId="22" fillId="0" borderId="5" xfId="216" applyNumberFormat="1" applyFont="1" applyBorder="1" applyAlignment="1">
      <alignment horizontal="center" vertical="center" shrinkToFit="1"/>
    </xf>
    <xf numFmtId="177" fontId="22" fillId="0" borderId="4" xfId="216" applyNumberFormat="1" applyFont="1" applyBorder="1" applyAlignment="1">
      <alignment horizontal="center" vertical="center" wrapText="1"/>
    </xf>
    <xf numFmtId="177" fontId="22" fillId="0" borderId="17" xfId="216" applyNumberFormat="1" applyFont="1" applyBorder="1" applyAlignment="1">
      <alignment horizontal="center" vertical="center" wrapText="1"/>
    </xf>
    <xf numFmtId="177" fontId="18" fillId="0" borderId="5" xfId="216" applyNumberFormat="1" applyFont="1" applyBorder="1" applyAlignment="1">
      <alignment horizontal="center" vertical="center" wrapText="1"/>
    </xf>
    <xf numFmtId="0" fontId="22" fillId="0" borderId="4" xfId="216" applyNumberFormat="1" applyFont="1" applyBorder="1" applyAlignment="1">
      <alignment horizontal="center" vertical="center" wrapText="1"/>
    </xf>
    <xf numFmtId="0" fontId="22" fillId="0" borderId="17" xfId="216" applyNumberFormat="1" applyFont="1" applyBorder="1" applyAlignment="1">
      <alignment horizontal="center" vertical="center" wrapText="1"/>
    </xf>
    <xf numFmtId="0" fontId="22" fillId="0" borderId="5" xfId="216" applyNumberFormat="1" applyFont="1" applyBorder="1" applyAlignment="1">
      <alignment horizontal="center" vertical="center" wrapText="1"/>
    </xf>
    <xf numFmtId="177" fontId="22" fillId="0" borderId="72" xfId="0" applyNumberFormat="1" applyFont="1" applyBorder="1" applyAlignment="1">
      <alignment horizontal="center" vertical="center" shrinkToFit="1"/>
    </xf>
    <xf numFmtId="177" fontId="18" fillId="0" borderId="72" xfId="0" applyNumberFormat="1" applyFont="1" applyBorder="1" applyAlignment="1">
      <alignment horizontal="center" vertical="center" shrinkToFit="1"/>
    </xf>
    <xf numFmtId="225" fontId="18" fillId="0" borderId="73" xfId="224" applyFont="1" applyBorder="1" applyAlignment="1">
      <alignment horizontal="center" vertical="center"/>
    </xf>
    <xf numFmtId="225" fontId="18" fillId="0" borderId="9" xfId="224" applyFont="1" applyBorder="1" applyAlignment="1">
      <alignment horizontal="center" vertical="center"/>
    </xf>
    <xf numFmtId="225" fontId="18" fillId="0" borderId="74" xfId="224" applyFont="1" applyBorder="1" applyAlignment="1">
      <alignment horizontal="center" vertical="center"/>
    </xf>
    <xf numFmtId="225" fontId="140" fillId="0" borderId="0" xfId="224" applyFont="1" applyAlignment="1">
      <alignment horizontal="center"/>
    </xf>
    <xf numFmtId="225" fontId="29" fillId="0" borderId="11" xfId="224" applyFont="1" applyBorder="1" applyAlignment="1">
      <alignment horizontal="left" vertical="center"/>
    </xf>
    <xf numFmtId="225" fontId="28" fillId="0" borderId="72" xfId="224" applyFont="1" applyBorder="1" applyAlignment="1">
      <alignment horizontal="center" vertical="center" wrapText="1"/>
    </xf>
    <xf numFmtId="225" fontId="28" fillId="0" borderId="4" xfId="224" applyFont="1" applyBorder="1" applyAlignment="1">
      <alignment horizontal="center" vertical="center" wrapText="1"/>
    </xf>
    <xf numFmtId="225" fontId="28" fillId="0" borderId="5" xfId="224" applyFont="1" applyBorder="1" applyAlignment="1">
      <alignment horizontal="center" vertical="center" wrapText="1"/>
    </xf>
    <xf numFmtId="177" fontId="28" fillId="0" borderId="72" xfId="224" applyNumberFormat="1" applyFont="1" applyBorder="1" applyAlignment="1">
      <alignment horizontal="center" vertical="center" wrapText="1"/>
    </xf>
    <xf numFmtId="230" fontId="28" fillId="0" borderId="4" xfId="224" applyNumberFormat="1" applyFont="1" applyBorder="1" applyAlignment="1">
      <alignment horizontal="center" vertical="center" wrapText="1"/>
    </xf>
    <xf numFmtId="230" fontId="28" fillId="0" borderId="5" xfId="224" applyNumberFormat="1" applyFont="1" applyBorder="1" applyAlignment="1">
      <alignment horizontal="center" vertical="center" wrapText="1"/>
    </xf>
    <xf numFmtId="225" fontId="28" fillId="0" borderId="73" xfId="224" applyFont="1" applyBorder="1" applyAlignment="1">
      <alignment horizontal="center" vertical="center" wrapText="1"/>
    </xf>
    <xf numFmtId="225" fontId="28" fillId="0" borderId="9" xfId="224" applyFont="1" applyBorder="1" applyAlignment="1">
      <alignment horizontal="center" vertical="center" wrapText="1"/>
    </xf>
    <xf numFmtId="225" fontId="28" fillId="0" borderId="74" xfId="224" applyFont="1" applyBorder="1" applyAlignment="1">
      <alignment horizontal="center" vertical="center" wrapText="1"/>
    </xf>
    <xf numFmtId="230" fontId="28" fillId="0" borderId="73" xfId="224" applyNumberFormat="1" applyFont="1" applyBorder="1" applyAlignment="1">
      <alignment horizontal="center" vertical="center" wrapText="1"/>
    </xf>
    <xf numFmtId="230" fontId="28" fillId="0" borderId="9" xfId="224" applyNumberFormat="1" applyFont="1" applyBorder="1" applyAlignment="1">
      <alignment horizontal="center" vertical="center" wrapText="1"/>
    </xf>
    <xf numFmtId="0" fontId="28" fillId="0" borderId="72" xfId="224" applyNumberFormat="1" applyFont="1" applyBorder="1" applyAlignment="1">
      <alignment horizontal="center" vertical="center" wrapText="1"/>
    </xf>
    <xf numFmtId="177" fontId="21" fillId="0" borderId="0" xfId="216" applyNumberFormat="1" applyFont="1" applyAlignment="1">
      <alignment horizontal="center" vertical="center" wrapText="1"/>
    </xf>
    <xf numFmtId="177" fontId="22" fillId="0" borderId="73" xfId="216" applyNumberFormat="1" applyFont="1" applyBorder="1" applyAlignment="1">
      <alignment horizontal="center" vertical="center"/>
    </xf>
    <xf numFmtId="177" fontId="22" fillId="0" borderId="9" xfId="216" applyNumberFormat="1" applyFont="1" applyBorder="1" applyAlignment="1">
      <alignment horizontal="center" vertical="center"/>
    </xf>
    <xf numFmtId="177" fontId="22" fillId="0" borderId="74" xfId="216" applyNumberFormat="1" applyFont="1" applyBorder="1" applyAlignment="1">
      <alignment horizontal="center" vertical="center"/>
    </xf>
    <xf numFmtId="177" fontId="126" fillId="0" borderId="73" xfId="216" applyNumberFormat="1" applyFont="1" applyBorder="1" applyAlignment="1">
      <alignment horizontal="center" vertical="center"/>
    </xf>
    <xf numFmtId="177" fontId="22" fillId="0" borderId="72" xfId="216" applyNumberFormat="1" applyFont="1" applyBorder="1" applyAlignment="1">
      <alignment horizontal="center" vertical="center" shrinkToFit="1"/>
    </xf>
    <xf numFmtId="177" fontId="18" fillId="0" borderId="72" xfId="216" applyNumberFormat="1" applyFont="1" applyBorder="1" applyAlignment="1">
      <alignment horizontal="center" vertical="center" shrinkToFit="1"/>
    </xf>
    <xf numFmtId="177" fontId="18" fillId="0" borderId="4" xfId="216" applyNumberFormat="1" applyFont="1" applyBorder="1" applyAlignment="1">
      <alignment horizontal="center" vertical="center"/>
    </xf>
    <xf numFmtId="0" fontId="22" fillId="0" borderId="4" xfId="0" applyFont="1" applyBorder="1" applyAlignment="1">
      <alignment horizontal="center" vertical="center" wrapText="1"/>
    </xf>
    <xf numFmtId="0" fontId="22" fillId="0" borderId="17" xfId="0" applyFont="1" applyBorder="1" applyAlignment="1">
      <alignment horizontal="center" vertical="center" wrapText="1"/>
    </xf>
    <xf numFmtId="0" fontId="22" fillId="0" borderId="5" xfId="0" applyFont="1" applyBorder="1" applyAlignment="1">
      <alignment horizontal="center" vertical="center" wrapText="1"/>
    </xf>
    <xf numFmtId="177" fontId="22" fillId="0" borderId="4" xfId="0" applyNumberFormat="1" applyFont="1" applyBorder="1" applyAlignment="1">
      <alignment horizontal="center" vertical="center" wrapText="1"/>
    </xf>
    <xf numFmtId="177" fontId="22" fillId="0" borderId="17" xfId="0" applyNumberFormat="1" applyFont="1" applyBorder="1" applyAlignment="1">
      <alignment horizontal="center" vertical="center" wrapText="1"/>
    </xf>
    <xf numFmtId="177" fontId="18" fillId="0" borderId="5" xfId="0" applyNumberFormat="1" applyFont="1" applyBorder="1" applyAlignment="1">
      <alignment horizontal="center" vertical="center" wrapText="1"/>
    </xf>
    <xf numFmtId="231" fontId="147" fillId="0" borderId="75" xfId="5" applyNumberFormat="1" applyFont="1" applyFill="1" applyBorder="1" applyAlignment="1">
      <alignment horizontal="center" vertical="center"/>
    </xf>
    <xf numFmtId="231" fontId="6" fillId="0" borderId="15" xfId="5" applyNumberFormat="1" applyFont="1" applyFill="1" applyBorder="1" applyAlignment="1">
      <alignment horizontal="center" vertical="center"/>
    </xf>
    <xf numFmtId="231" fontId="6" fillId="0" borderId="16" xfId="5" applyNumberFormat="1" applyFont="1" applyFill="1" applyBorder="1" applyAlignment="1">
      <alignment horizontal="center" vertical="center"/>
    </xf>
    <xf numFmtId="225" fontId="147" fillId="0" borderId="75" xfId="216" applyFont="1" applyBorder="1" applyAlignment="1">
      <alignment horizontal="center" vertical="center"/>
    </xf>
    <xf numFmtId="225" fontId="6" fillId="0" borderId="15" xfId="216" applyFont="1" applyBorder="1" applyAlignment="1">
      <alignment horizontal="center" vertical="center"/>
    </xf>
    <xf numFmtId="225" fontId="6" fillId="0" borderId="16" xfId="216" applyFont="1" applyBorder="1" applyAlignment="1">
      <alignment horizontal="center" vertical="center"/>
    </xf>
    <xf numFmtId="177" fontId="7" fillId="0" borderId="75" xfId="227" applyNumberFormat="1" applyFont="1" applyBorder="1" applyAlignment="1">
      <alignment horizontal="center" vertical="center"/>
    </xf>
    <xf numFmtId="177" fontId="7" fillId="0" borderId="16" xfId="227" applyNumberFormat="1" applyFont="1" applyBorder="1" applyAlignment="1">
      <alignment horizontal="center" vertical="center"/>
    </xf>
    <xf numFmtId="177" fontId="8" fillId="0" borderId="75" xfId="216" applyNumberFormat="1" applyFont="1" applyBorder="1" applyAlignment="1">
      <alignment horizontal="center" vertical="center"/>
    </xf>
    <xf numFmtId="177" fontId="8" fillId="0" borderId="15" xfId="216" applyNumberFormat="1" applyFont="1" applyBorder="1" applyAlignment="1">
      <alignment horizontal="center" vertical="center"/>
    </xf>
    <xf numFmtId="177" fontId="8" fillId="0" borderId="16" xfId="216" applyNumberFormat="1" applyFont="1" applyBorder="1" applyAlignment="1">
      <alignment horizontal="center" vertical="center"/>
    </xf>
    <xf numFmtId="177" fontId="28" fillId="0" borderId="24" xfId="216" applyNumberFormat="1" applyFont="1" applyBorder="1" applyAlignment="1">
      <alignment horizontal="center" vertical="center" wrapText="1"/>
    </xf>
    <xf numFmtId="177" fontId="28" fillId="0" borderId="72" xfId="216" applyNumberFormat="1" applyFont="1" applyBorder="1" applyAlignment="1">
      <alignment horizontal="center" vertical="center"/>
    </xf>
    <xf numFmtId="177" fontId="146" fillId="0" borderId="24" xfId="216" applyNumberFormat="1" applyFont="1" applyBorder="1" applyAlignment="1">
      <alignment horizontal="center" vertical="center"/>
    </xf>
    <xf numFmtId="177" fontId="146" fillId="0" borderId="72" xfId="216" applyNumberFormat="1" applyFont="1" applyBorder="1" applyAlignment="1">
      <alignment horizontal="center" vertical="center"/>
    </xf>
    <xf numFmtId="177" fontId="144" fillId="0" borderId="30" xfId="216" applyNumberFormat="1" applyFont="1" applyBorder="1" applyAlignment="1">
      <alignment horizontal="center" vertical="center"/>
    </xf>
    <xf numFmtId="177" fontId="144" fillId="0" borderId="21" xfId="216" applyNumberFormat="1" applyFont="1" applyBorder="1" applyAlignment="1">
      <alignment horizontal="center" vertical="center"/>
    </xf>
    <xf numFmtId="177" fontId="144" fillId="0" borderId="47" xfId="216" applyNumberFormat="1" applyFont="1" applyBorder="1" applyAlignment="1">
      <alignment horizontal="center" vertical="center"/>
    </xf>
    <xf numFmtId="188" fontId="22" fillId="0" borderId="72" xfId="177" applyFont="1" applyBorder="1" applyAlignment="1">
      <alignment horizontal="center" vertical="center" wrapText="1"/>
    </xf>
    <xf numFmtId="188" fontId="18" fillId="0" borderId="72" xfId="177" applyFont="1" applyBorder="1" applyAlignment="1">
      <alignment horizontal="center" vertical="center" wrapText="1"/>
    </xf>
    <xf numFmtId="0" fontId="22" fillId="0" borderId="4" xfId="204" applyFont="1" applyBorder="1" applyAlignment="1">
      <alignment horizontal="center" vertical="center" wrapText="1"/>
    </xf>
    <xf numFmtId="0" fontId="22" fillId="0" borderId="5" xfId="204" applyFont="1" applyBorder="1" applyAlignment="1">
      <alignment horizontal="center" vertical="center" wrapText="1"/>
    </xf>
    <xf numFmtId="188" fontId="22" fillId="0" borderId="7" xfId="177" applyFont="1" applyBorder="1" applyAlignment="1">
      <alignment horizontal="center" vertical="center" wrapText="1"/>
    </xf>
    <xf numFmtId="188" fontId="22" fillId="0" borderId="8" xfId="177" applyFont="1" applyBorder="1" applyAlignment="1">
      <alignment horizontal="center" vertical="center" wrapText="1"/>
    </xf>
    <xf numFmtId="188" fontId="21" fillId="0" borderId="0" xfId="177" applyFont="1" applyAlignment="1">
      <alignment horizontal="center" vertical="center" wrapText="1"/>
    </xf>
    <xf numFmtId="188" fontId="17" fillId="0" borderId="0" xfId="177" applyFont="1" applyAlignment="1">
      <alignment horizontal="center" vertical="center" wrapText="1"/>
    </xf>
    <xf numFmtId="188" fontId="22" fillId="0" borderId="73" xfId="177" applyFont="1" applyBorder="1" applyAlignment="1">
      <alignment horizontal="center" vertical="center"/>
    </xf>
    <xf numFmtId="188" fontId="22" fillId="0" borderId="74" xfId="177" applyFont="1" applyBorder="1" applyAlignment="1">
      <alignment horizontal="center" vertical="center"/>
    </xf>
    <xf numFmtId="177" fontId="22" fillId="0" borderId="5" xfId="0" applyNumberFormat="1" applyFont="1" applyBorder="1" applyAlignment="1">
      <alignment horizontal="center" vertical="center" wrapText="1"/>
    </xf>
    <xf numFmtId="177" fontId="126" fillId="0" borderId="9" xfId="216" applyNumberFormat="1" applyFont="1" applyBorder="1" applyAlignment="1">
      <alignment horizontal="center" vertical="center"/>
    </xf>
    <xf numFmtId="177" fontId="126" fillId="0" borderId="74" xfId="216" applyNumberFormat="1" applyFont="1" applyBorder="1" applyAlignment="1">
      <alignment horizontal="center" vertical="center"/>
    </xf>
    <xf numFmtId="177" fontId="22" fillId="0" borderId="72" xfId="0" applyNumberFormat="1" applyFont="1" applyBorder="1" applyAlignment="1">
      <alignment horizontal="center" vertical="center" wrapText="1"/>
    </xf>
    <xf numFmtId="177" fontId="22" fillId="0" borderId="4" xfId="0" applyNumberFormat="1" applyFont="1" applyBorder="1" applyAlignment="1">
      <alignment horizontal="center" vertical="center"/>
    </xf>
    <xf numFmtId="177" fontId="22" fillId="0" borderId="5" xfId="0" applyNumberFormat="1" applyFont="1" applyBorder="1" applyAlignment="1">
      <alignment horizontal="center" vertical="center"/>
    </xf>
    <xf numFmtId="177" fontId="22" fillId="0" borderId="73" xfId="0" applyNumberFormat="1" applyFont="1" applyBorder="1" applyAlignment="1">
      <alignment horizontal="center" vertical="center"/>
    </xf>
    <xf numFmtId="177" fontId="22" fillId="0" borderId="9" xfId="0" applyNumberFormat="1" applyFont="1" applyBorder="1" applyAlignment="1">
      <alignment horizontal="center" vertical="center"/>
    </xf>
    <xf numFmtId="177" fontId="22" fillId="0" borderId="74" xfId="0" applyNumberFormat="1" applyFont="1" applyBorder="1" applyAlignment="1">
      <alignment horizontal="center" vertical="center"/>
    </xf>
    <xf numFmtId="0" fontId="22" fillId="0" borderId="7" xfId="162" applyFont="1" applyBorder="1" applyAlignment="1">
      <alignment horizontal="center" vertical="center" wrapText="1"/>
    </xf>
    <xf numFmtId="0" fontId="22" fillId="0" borderId="8" xfId="162" applyFont="1" applyBorder="1" applyAlignment="1">
      <alignment horizontal="center" vertical="center" wrapText="1"/>
    </xf>
    <xf numFmtId="0" fontId="22" fillId="0" borderId="72" xfId="162" applyFont="1" applyBorder="1" applyAlignment="1">
      <alignment horizontal="center" vertical="center" wrapText="1"/>
    </xf>
    <xf numFmtId="0" fontId="18" fillId="0" borderId="72" xfId="162" applyFont="1" applyBorder="1" applyAlignment="1">
      <alignment horizontal="center" vertical="center" wrapText="1"/>
    </xf>
    <xf numFmtId="0" fontId="22" fillId="0" borderId="6" xfId="162" applyFont="1" applyBorder="1" applyAlignment="1">
      <alignment horizontal="center" vertical="center"/>
    </xf>
    <xf numFmtId="0" fontId="22" fillId="0" borderId="8" xfId="162" applyFont="1" applyBorder="1" applyAlignment="1">
      <alignment horizontal="center" vertical="center"/>
    </xf>
    <xf numFmtId="0" fontId="22" fillId="0" borderId="72" xfId="205" applyFont="1" applyFill="1" applyBorder="1" applyAlignment="1">
      <alignment horizontal="center" vertical="center" wrapText="1"/>
    </xf>
    <xf numFmtId="0" fontId="21" fillId="0" borderId="0" xfId="162" applyFont="1" applyAlignment="1">
      <alignment horizontal="center" vertical="center" wrapText="1"/>
    </xf>
    <xf numFmtId="0" fontId="17" fillId="0" borderId="0" xfId="162" applyFont="1" applyAlignment="1">
      <alignment horizontal="center" vertical="center" wrapText="1"/>
    </xf>
    <xf numFmtId="0" fontId="29" fillId="0" borderId="72" xfId="162" applyFont="1" applyBorder="1" applyAlignment="1">
      <alignment horizontal="center" vertical="center" wrapText="1"/>
    </xf>
    <xf numFmtId="0" fontId="30" fillId="0" borderId="72" xfId="162" applyFont="1" applyBorder="1" applyAlignment="1">
      <alignment horizontal="center" vertical="center" wrapText="1"/>
    </xf>
    <xf numFmtId="0" fontId="18" fillId="0" borderId="72" xfId="205" applyFont="1" applyFill="1" applyBorder="1" applyAlignment="1">
      <alignment horizontal="center" vertical="center" wrapText="1"/>
    </xf>
    <xf numFmtId="0" fontId="22" fillId="0" borderId="4" xfId="205" applyFont="1" applyFill="1" applyBorder="1" applyAlignment="1">
      <alignment horizontal="center" vertical="center" wrapText="1"/>
    </xf>
    <xf numFmtId="0" fontId="22" fillId="0" borderId="5" xfId="205" applyFont="1" applyFill="1" applyBorder="1" applyAlignment="1">
      <alignment horizontal="center" vertical="center" wrapText="1"/>
    </xf>
    <xf numFmtId="0" fontId="18" fillId="0" borderId="5" xfId="0" applyFont="1" applyBorder="1" applyAlignment="1">
      <alignment horizontal="center" vertical="center" wrapText="1"/>
    </xf>
    <xf numFmtId="223" fontId="22" fillId="0" borderId="1" xfId="0" applyNumberFormat="1" applyFont="1" applyBorder="1" applyAlignment="1">
      <alignment horizontal="center" vertical="center"/>
    </xf>
    <xf numFmtId="223" fontId="18" fillId="0" borderId="1" xfId="0" applyNumberFormat="1" applyFont="1" applyBorder="1" applyAlignment="1">
      <alignment horizontal="center" vertical="center"/>
    </xf>
    <xf numFmtId="0" fontId="17" fillId="0" borderId="0" xfId="0" applyFont="1" applyAlignment="1">
      <alignment horizontal="center" vertical="center"/>
    </xf>
    <xf numFmtId="223" fontId="18" fillId="0" borderId="13" xfId="0" applyNumberFormat="1" applyFont="1" applyBorder="1" applyAlignment="1">
      <alignment horizontal="center" vertical="center"/>
    </xf>
    <xf numFmtId="223" fontId="22" fillId="0" borderId="7" xfId="0" applyNumberFormat="1" applyFont="1" applyBorder="1" applyAlignment="1">
      <alignment horizontal="center" vertical="center"/>
    </xf>
    <xf numFmtId="223" fontId="22" fillId="0" borderId="8" xfId="0" applyNumberFormat="1" applyFont="1" applyBorder="1" applyAlignment="1">
      <alignment horizontal="center" vertical="center"/>
    </xf>
    <xf numFmtId="0" fontId="22" fillId="0" borderId="1" xfId="0" applyFont="1" applyBorder="1" applyAlignment="1">
      <alignment horizontal="center" vertical="center"/>
    </xf>
    <xf numFmtId="0" fontId="18" fillId="0" borderId="1" xfId="0" applyFont="1" applyBorder="1" applyAlignment="1">
      <alignment horizontal="center" vertical="center"/>
    </xf>
    <xf numFmtId="0" fontId="22" fillId="0" borderId="1" xfId="0" applyFont="1" applyBorder="1" applyAlignment="1">
      <alignment horizontal="center" vertical="center" shrinkToFit="1"/>
    </xf>
    <xf numFmtId="0" fontId="18" fillId="0" borderId="1" xfId="0" applyFont="1" applyBorder="1" applyAlignment="1">
      <alignment horizontal="center" vertical="center" shrinkToFit="1"/>
    </xf>
    <xf numFmtId="0" fontId="18" fillId="0" borderId="73" xfId="0" applyFont="1" applyBorder="1" applyAlignment="1">
      <alignment horizontal="center" vertical="center"/>
    </xf>
    <xf numFmtId="223" fontId="22" fillId="0" borderId="4" xfId="0" applyNumberFormat="1" applyFont="1" applyBorder="1" applyAlignment="1">
      <alignment horizontal="center" vertical="center" wrapText="1"/>
    </xf>
    <xf numFmtId="223" fontId="22" fillId="0" borderId="5" xfId="0" applyNumberFormat="1" applyFont="1" applyBorder="1" applyAlignment="1">
      <alignment horizontal="center" vertical="center" wrapText="1"/>
    </xf>
    <xf numFmtId="177" fontId="22" fillId="0" borderId="4" xfId="162" applyNumberFormat="1" applyFont="1" applyBorder="1" applyAlignment="1">
      <alignment horizontal="center" vertical="center"/>
    </xf>
    <xf numFmtId="177" fontId="22" fillId="0" borderId="5" xfId="162" applyNumberFormat="1" applyFont="1" applyBorder="1" applyAlignment="1">
      <alignment horizontal="center" vertical="center"/>
    </xf>
    <xf numFmtId="177" fontId="28" fillId="0" borderId="73" xfId="162" applyNumberFormat="1" applyFont="1" applyBorder="1" applyAlignment="1">
      <alignment horizontal="center" vertical="center"/>
    </xf>
    <xf numFmtId="177" fontId="28" fillId="0" borderId="9" xfId="162" applyNumberFormat="1" applyFont="1" applyBorder="1" applyAlignment="1">
      <alignment horizontal="center" vertical="center"/>
    </xf>
    <xf numFmtId="177" fontId="28" fillId="0" borderId="74" xfId="162" applyNumberFormat="1" applyFont="1" applyBorder="1" applyAlignment="1">
      <alignment horizontal="center" vertical="center"/>
    </xf>
    <xf numFmtId="0" fontId="18" fillId="0" borderId="3" xfId="0" applyFont="1" applyBorder="1" applyAlignment="1">
      <alignment horizontal="center" vertical="center"/>
    </xf>
    <xf numFmtId="0" fontId="18" fillId="0" borderId="4" xfId="0" applyFont="1" applyBorder="1" applyAlignment="1" applyProtection="1">
      <alignment horizontal="center" vertical="center"/>
      <protection hidden="1"/>
    </xf>
    <xf numFmtId="0" fontId="18" fillId="0" borderId="5" xfId="0" applyFont="1" applyBorder="1" applyAlignment="1" applyProtection="1">
      <alignment horizontal="center" vertical="center"/>
      <protection hidden="1"/>
    </xf>
    <xf numFmtId="212" fontId="18" fillId="0" borderId="4" xfId="0" applyNumberFormat="1" applyFont="1" applyBorder="1" applyAlignment="1" applyProtection="1">
      <alignment horizontal="center" vertical="center"/>
      <protection hidden="1"/>
    </xf>
    <xf numFmtId="212" fontId="18" fillId="0" borderId="5" xfId="0" applyNumberFormat="1" applyFont="1" applyBorder="1" applyAlignment="1" applyProtection="1">
      <alignment horizontal="center" vertical="center"/>
      <protection hidden="1"/>
    </xf>
    <xf numFmtId="177" fontId="22" fillId="0" borderId="4" xfId="0" applyNumberFormat="1" applyFont="1" applyBorder="1" applyAlignment="1" applyProtection="1">
      <alignment horizontal="center" vertical="center"/>
      <protection hidden="1"/>
    </xf>
    <xf numFmtId="177" fontId="18" fillId="0" borderId="5" xfId="0" applyNumberFormat="1" applyFont="1" applyBorder="1" applyAlignment="1" applyProtection="1">
      <alignment horizontal="center" vertical="center"/>
      <protection hidden="1"/>
    </xf>
    <xf numFmtId="177" fontId="22" fillId="0" borderId="4" xfId="0" applyNumberFormat="1" applyFont="1" applyBorder="1" applyAlignment="1" applyProtection="1">
      <alignment horizontal="center" vertical="center" wrapText="1"/>
      <protection hidden="1"/>
    </xf>
    <xf numFmtId="177" fontId="18" fillId="0" borderId="5" xfId="0" applyNumberFormat="1" applyFont="1" applyBorder="1" applyAlignment="1" applyProtection="1">
      <alignment horizontal="center" vertical="center" wrapText="1"/>
      <protection hidden="1"/>
    </xf>
    <xf numFmtId="0" fontId="21" fillId="0" borderId="0" xfId="0" applyFont="1" applyAlignment="1" applyProtection="1">
      <alignment horizontal="center" vertical="center" wrapText="1"/>
      <protection hidden="1"/>
    </xf>
    <xf numFmtId="0" fontId="17" fillId="0" borderId="0" xfId="0" applyFont="1" applyAlignment="1" applyProtection="1">
      <alignment horizontal="center" vertical="center" wrapText="1"/>
      <protection hidden="1"/>
    </xf>
    <xf numFmtId="0" fontId="133" fillId="0" borderId="72" xfId="0" applyFont="1" applyBorder="1" applyAlignment="1" applyProtection="1">
      <alignment horizontal="center" vertical="center" shrinkToFit="1"/>
      <protection hidden="1"/>
    </xf>
    <xf numFmtId="49" fontId="18" fillId="0" borderId="72" xfId="0" applyNumberFormat="1" applyFont="1" applyBorder="1" applyAlignment="1" applyProtection="1">
      <alignment horizontal="center" vertical="center" shrinkToFit="1"/>
      <protection hidden="1"/>
    </xf>
    <xf numFmtId="177" fontId="22" fillId="0" borderId="4" xfId="162" applyNumberFormat="1" applyFont="1" applyBorder="1" applyAlignment="1">
      <alignment horizontal="center" vertical="center" shrinkToFit="1"/>
    </xf>
    <xf numFmtId="177" fontId="22" fillId="0" borderId="5" xfId="162" applyNumberFormat="1" applyFont="1" applyBorder="1" applyAlignment="1">
      <alignment horizontal="center" vertical="center" shrinkToFit="1"/>
    </xf>
    <xf numFmtId="177" fontId="126" fillId="0" borderId="73" xfId="162" applyNumberFormat="1" applyFont="1" applyBorder="1" applyAlignment="1">
      <alignment horizontal="center" vertical="center"/>
    </xf>
    <xf numFmtId="177" fontId="22" fillId="0" borderId="9" xfId="162" applyNumberFormat="1" applyFont="1" applyBorder="1" applyAlignment="1">
      <alignment horizontal="center" vertical="center"/>
    </xf>
    <xf numFmtId="177" fontId="22" fillId="0" borderId="74" xfId="162" applyNumberFormat="1" applyFont="1" applyBorder="1" applyAlignment="1">
      <alignment horizontal="center" vertical="center"/>
    </xf>
    <xf numFmtId="177" fontId="22" fillId="0" borderId="72" xfId="162" applyNumberFormat="1" applyFont="1" applyBorder="1" applyAlignment="1">
      <alignment horizontal="center" vertical="center" wrapText="1"/>
    </xf>
    <xf numFmtId="177" fontId="22" fillId="0" borderId="72" xfId="162" applyNumberFormat="1" applyFont="1" applyBorder="1" applyAlignment="1">
      <alignment horizontal="center" vertical="center"/>
    </xf>
    <xf numFmtId="0" fontId="22" fillId="0" borderId="4" xfId="162" applyFont="1" applyBorder="1" applyAlignment="1">
      <alignment horizontal="center" vertical="center"/>
    </xf>
    <xf numFmtId="0" fontId="22" fillId="0" borderId="5" xfId="162" applyFont="1" applyBorder="1" applyAlignment="1">
      <alignment horizontal="center" vertical="center"/>
    </xf>
    <xf numFmtId="225" fontId="7" fillId="0" borderId="0" xfId="215" applyFont="1" applyAlignment="1">
      <alignment horizontal="center"/>
    </xf>
    <xf numFmtId="177" fontId="30" fillId="0" borderId="0" xfId="3" applyFont="1" applyFill="1" applyBorder="1" applyAlignment="1">
      <alignment horizontal="center" vertical="center"/>
    </xf>
    <xf numFmtId="225" fontId="28" fillId="0" borderId="72" xfId="215" applyFont="1" applyBorder="1" applyAlignment="1">
      <alignment horizontal="center" vertical="center" wrapText="1"/>
    </xf>
    <xf numFmtId="225" fontId="102" fillId="0" borderId="4" xfId="215" applyFont="1" applyBorder="1" applyAlignment="1">
      <alignment horizontal="center" vertical="center"/>
    </xf>
    <xf numFmtId="225" fontId="102" fillId="0" borderId="5" xfId="215" applyFont="1" applyBorder="1" applyAlignment="1">
      <alignment horizontal="center" vertical="center"/>
    </xf>
    <xf numFmtId="225" fontId="102" fillId="0" borderId="4" xfId="215" applyFont="1" applyBorder="1" applyAlignment="1">
      <alignment horizontal="center" vertical="center" wrapText="1"/>
    </xf>
    <xf numFmtId="225" fontId="102" fillId="0" borderId="5" xfId="215" applyFont="1" applyBorder="1" applyAlignment="1">
      <alignment horizontal="center" vertical="center" wrapText="1"/>
    </xf>
    <xf numFmtId="225" fontId="102" fillId="0" borderId="73" xfId="215" applyFont="1" applyBorder="1" applyAlignment="1">
      <alignment horizontal="center" vertical="center"/>
    </xf>
    <xf numFmtId="225" fontId="102" fillId="0" borderId="9" xfId="215" applyFont="1" applyBorder="1" applyAlignment="1">
      <alignment horizontal="center" vertical="center"/>
    </xf>
    <xf numFmtId="225" fontId="102" fillId="0" borderId="74" xfId="215" applyFont="1" applyBorder="1" applyAlignment="1">
      <alignment horizontal="center" vertical="center"/>
    </xf>
    <xf numFmtId="225" fontId="28" fillId="0" borderId="72" xfId="215" applyFont="1" applyBorder="1" applyAlignment="1">
      <alignment horizontal="center" vertical="center"/>
    </xf>
    <xf numFmtId="182" fontId="18" fillId="0" borderId="0" xfId="0" applyNumberFormat="1" applyFont="1" applyAlignment="1" applyProtection="1">
      <alignment horizontal="center" vertical="center"/>
      <protection hidden="1"/>
    </xf>
    <xf numFmtId="0" fontId="21" fillId="0" borderId="0" xfId="148" applyFont="1" applyFill="1" applyAlignment="1">
      <alignment horizontal="center" vertical="center" wrapText="1"/>
    </xf>
    <xf numFmtId="0" fontId="18" fillId="0" borderId="4" xfId="215" applyNumberFormat="1" applyFont="1" applyBorder="1" applyAlignment="1">
      <alignment horizontal="center" vertical="center" wrapText="1" shrinkToFit="1"/>
    </xf>
    <xf numFmtId="0" fontId="18" fillId="0" borderId="17" xfId="215" applyNumberFormat="1" applyFont="1" applyBorder="1" applyAlignment="1">
      <alignment horizontal="center" vertical="center" wrapText="1" shrinkToFit="1"/>
    </xf>
    <xf numFmtId="0" fontId="18" fillId="0" borderId="5" xfId="215" applyNumberFormat="1" applyFont="1" applyBorder="1" applyAlignment="1">
      <alignment horizontal="center" vertical="center" wrapText="1" shrinkToFit="1"/>
    </xf>
    <xf numFmtId="223" fontId="22" fillId="0" borderId="6" xfId="216" applyNumberFormat="1" applyFont="1" applyBorder="1" applyAlignment="1" applyProtection="1">
      <alignment horizontal="center" vertical="center"/>
      <protection locked="0"/>
    </xf>
    <xf numFmtId="223" fontId="22" fillId="0" borderId="7" xfId="216" applyNumberFormat="1" applyFont="1" applyBorder="1" applyAlignment="1" applyProtection="1">
      <alignment horizontal="center" vertical="center"/>
      <protection locked="0"/>
    </xf>
    <xf numFmtId="223" fontId="22" fillId="0" borderId="8" xfId="216" applyNumberFormat="1" applyFont="1" applyBorder="1" applyAlignment="1" applyProtection="1">
      <alignment horizontal="center" vertical="center"/>
      <protection locked="0"/>
    </xf>
    <xf numFmtId="223" fontId="22" fillId="0" borderId="10" xfId="216" applyNumberFormat="1" applyFont="1" applyBorder="1" applyAlignment="1" applyProtection="1">
      <alignment horizontal="center" vertical="center"/>
      <protection locked="0"/>
    </xf>
    <xf numFmtId="223" fontId="22" fillId="0" borderId="11" xfId="216" applyNumberFormat="1" applyFont="1" applyBorder="1" applyAlignment="1" applyProtection="1">
      <alignment horizontal="center" vertical="center"/>
      <protection locked="0"/>
    </xf>
    <xf numFmtId="223" fontId="22" fillId="0" borderId="12" xfId="216" applyNumberFormat="1" applyFont="1" applyBorder="1" applyAlignment="1" applyProtection="1">
      <alignment horizontal="center" vertical="center"/>
      <protection locked="0"/>
    </xf>
    <xf numFmtId="223" fontId="22" fillId="0" borderId="72" xfId="216" applyNumberFormat="1" applyFont="1" applyBorder="1" applyAlignment="1" applyProtection="1">
      <alignment horizontal="center" vertical="center" wrapText="1"/>
      <protection locked="0"/>
    </xf>
    <xf numFmtId="223" fontId="22" fillId="0" borderId="92" xfId="216" applyNumberFormat="1" applyFont="1" applyBorder="1" applyAlignment="1" applyProtection="1">
      <alignment horizontal="center" vertical="center"/>
      <protection locked="0"/>
    </xf>
    <xf numFmtId="223" fontId="22" fillId="0" borderId="87" xfId="216" applyNumberFormat="1" applyFont="1" applyBorder="1" applyAlignment="1" applyProtection="1">
      <alignment horizontal="center" vertical="center"/>
      <protection locked="0"/>
    </xf>
    <xf numFmtId="223" fontId="22" fillId="0" borderId="86" xfId="216" applyNumberFormat="1" applyFont="1" applyBorder="1" applyAlignment="1" applyProtection="1">
      <alignment horizontal="center" vertical="center"/>
      <protection locked="0"/>
    </xf>
    <xf numFmtId="223" fontId="22" fillId="0" borderId="93" xfId="216" applyNumberFormat="1" applyFont="1" applyBorder="1" applyAlignment="1" applyProtection="1">
      <alignment horizontal="center" vertical="center"/>
      <protection locked="0"/>
    </xf>
    <xf numFmtId="223" fontId="22" fillId="0" borderId="91" xfId="216" applyNumberFormat="1" applyFont="1" applyBorder="1" applyAlignment="1" applyProtection="1">
      <alignment horizontal="center" vertical="center"/>
      <protection locked="0"/>
    </xf>
    <xf numFmtId="223" fontId="22" fillId="0" borderId="90" xfId="216" applyNumberFormat="1" applyFont="1" applyBorder="1" applyAlignment="1" applyProtection="1">
      <alignment horizontal="center" vertical="center"/>
      <protection locked="0"/>
    </xf>
    <xf numFmtId="223" fontId="22" fillId="0" borderId="85" xfId="216" applyNumberFormat="1" applyFont="1" applyBorder="1" applyAlignment="1" applyProtection="1">
      <alignment horizontal="center" vertical="center"/>
      <protection locked="0"/>
    </xf>
    <xf numFmtId="223" fontId="22" fillId="0" borderId="89" xfId="216" applyNumberFormat="1" applyFont="1" applyBorder="1" applyAlignment="1" applyProtection="1">
      <alignment horizontal="center" vertical="center"/>
      <protection locked="0"/>
    </xf>
    <xf numFmtId="223" fontId="22" fillId="0" borderId="83" xfId="216" applyNumberFormat="1" applyFont="1" applyBorder="1" applyAlignment="1" applyProtection="1">
      <alignment horizontal="center" vertical="center" wrapText="1"/>
      <protection locked="0"/>
    </xf>
    <xf numFmtId="0" fontId="22" fillId="0" borderId="11" xfId="148" applyFont="1" applyFill="1" applyBorder="1" applyAlignment="1">
      <alignment horizontal="right" vertical="center"/>
    </xf>
    <xf numFmtId="0" fontId="22" fillId="0" borderId="4" xfId="216" applyNumberFormat="1" applyFont="1" applyBorder="1" applyAlignment="1" applyProtection="1">
      <alignment horizontal="center" vertical="center"/>
      <protection locked="0"/>
    </xf>
    <xf numFmtId="225" fontId="22" fillId="0" borderId="17" xfId="216" applyFont="1" applyBorder="1" applyAlignment="1" applyProtection="1">
      <alignment horizontal="center" vertical="center"/>
      <protection locked="0"/>
    </xf>
    <xf numFmtId="225" fontId="22" fillId="0" borderId="5" xfId="216" applyFont="1" applyBorder="1" applyAlignment="1" applyProtection="1">
      <alignment horizontal="center" vertical="center"/>
      <protection locked="0"/>
    </xf>
    <xf numFmtId="0" fontId="22" fillId="0" borderId="7" xfId="216" applyNumberFormat="1" applyFont="1" applyBorder="1" applyAlignment="1" applyProtection="1">
      <alignment horizontal="center" vertical="center"/>
      <protection locked="0"/>
    </xf>
    <xf numFmtId="0" fontId="22" fillId="0" borderId="8" xfId="216" applyNumberFormat="1" applyFont="1" applyBorder="1" applyAlignment="1" applyProtection="1">
      <alignment horizontal="center" vertical="center"/>
      <protection locked="0"/>
    </xf>
    <xf numFmtId="0" fontId="22" fillId="0" borderId="11" xfId="216" applyNumberFormat="1" applyFont="1" applyBorder="1" applyAlignment="1" applyProtection="1">
      <alignment horizontal="center" vertical="center"/>
      <protection locked="0"/>
    </xf>
    <xf numFmtId="0" fontId="22" fillId="0" borderId="12" xfId="216" applyNumberFormat="1" applyFont="1" applyBorder="1" applyAlignment="1" applyProtection="1">
      <alignment horizontal="center" vertical="center"/>
      <protection locked="0"/>
    </xf>
    <xf numFmtId="223" fontId="22" fillId="0" borderId="72" xfId="218" applyNumberFormat="1" applyFont="1" applyBorder="1" applyAlignment="1" applyProtection="1">
      <alignment horizontal="center" vertical="center" wrapText="1"/>
      <protection locked="0"/>
    </xf>
    <xf numFmtId="0" fontId="126" fillId="0" borderId="4" xfId="215" applyNumberFormat="1" applyFont="1" applyBorder="1" applyAlignment="1">
      <alignment horizontal="center" vertical="center" wrapText="1" shrinkToFit="1"/>
    </xf>
    <xf numFmtId="0" fontId="22" fillId="0" borderId="4" xfId="215" applyNumberFormat="1" applyFont="1" applyBorder="1" applyAlignment="1">
      <alignment horizontal="center" vertical="center" wrapText="1" shrinkToFit="1"/>
    </xf>
    <xf numFmtId="0" fontId="22" fillId="0" borderId="73" xfId="162" applyFont="1" applyBorder="1" applyAlignment="1">
      <alignment horizontal="center" vertical="center"/>
    </xf>
    <xf numFmtId="223" fontId="22" fillId="0" borderId="9" xfId="162" applyNumberFormat="1" applyFont="1" applyBorder="1" applyAlignment="1">
      <alignment horizontal="center" vertical="center"/>
    </xf>
    <xf numFmtId="223" fontId="22" fillId="0" borderId="74" xfId="162" applyNumberFormat="1" applyFont="1" applyBorder="1" applyAlignment="1">
      <alignment horizontal="center" vertical="center"/>
    </xf>
    <xf numFmtId="223" fontId="22" fillId="0" borderId="4" xfId="162" applyNumberFormat="1" applyFont="1" applyBorder="1" applyAlignment="1">
      <alignment horizontal="center" vertical="center" wrapText="1"/>
    </xf>
    <xf numFmtId="223" fontId="22" fillId="0" borderId="5" xfId="162" applyNumberFormat="1" applyFont="1" applyBorder="1" applyAlignment="1">
      <alignment horizontal="center" vertical="center" wrapText="1"/>
    </xf>
    <xf numFmtId="223" fontId="22" fillId="0" borderId="73" xfId="162" applyNumberFormat="1" applyFont="1" applyBorder="1" applyAlignment="1">
      <alignment horizontal="center" vertical="center" wrapText="1"/>
    </xf>
    <xf numFmtId="223" fontId="22" fillId="0" borderId="9" xfId="162" applyNumberFormat="1" applyFont="1" applyBorder="1" applyAlignment="1">
      <alignment horizontal="center" vertical="center" wrapText="1"/>
    </xf>
    <xf numFmtId="223" fontId="22" fillId="0" borderId="74" xfId="162" applyNumberFormat="1" applyFont="1" applyBorder="1" applyAlignment="1">
      <alignment horizontal="center" vertical="center" wrapText="1"/>
    </xf>
    <xf numFmtId="223" fontId="22" fillId="0" borderId="4" xfId="162" applyNumberFormat="1" applyFont="1" applyBorder="1" applyAlignment="1">
      <alignment horizontal="center" vertical="center"/>
    </xf>
    <xf numFmtId="223" fontId="22" fillId="0" borderId="5" xfId="162" applyNumberFormat="1" applyFont="1" applyBorder="1" applyAlignment="1">
      <alignment horizontal="center" vertical="center"/>
    </xf>
    <xf numFmtId="223" fontId="22" fillId="0" borderId="72" xfId="162" applyNumberFormat="1" applyFont="1" applyBorder="1" applyAlignment="1">
      <alignment horizontal="center" vertical="center" wrapText="1"/>
    </xf>
    <xf numFmtId="182" fontId="18" fillId="0" borderId="11" xfId="148" applyNumberFormat="1" applyFont="1" applyFill="1" applyBorder="1" applyAlignment="1">
      <alignment horizontal="left" vertical="center"/>
    </xf>
    <xf numFmtId="0" fontId="126" fillId="0" borderId="72" xfId="162" applyFont="1" applyBorder="1" applyAlignment="1">
      <alignment horizontal="center" vertical="center"/>
    </xf>
    <xf numFmtId="0" fontId="22" fillId="0" borderId="72" xfId="216" applyNumberFormat="1" applyFont="1" applyBorder="1" applyAlignment="1">
      <alignment horizontal="left"/>
    </xf>
    <xf numFmtId="0" fontId="18" fillId="0" borderId="72" xfId="216" applyNumberFormat="1" applyFont="1" applyBorder="1" applyAlignment="1">
      <alignment horizontal="left"/>
    </xf>
    <xf numFmtId="0" fontId="8" fillId="0" borderId="69" xfId="216" applyNumberFormat="1" applyFont="1" applyBorder="1" applyAlignment="1">
      <alignment horizontal="center"/>
    </xf>
    <xf numFmtId="0" fontId="8" fillId="0" borderId="0" xfId="216" applyNumberFormat="1" applyFont="1" applyAlignment="1">
      <alignment horizontal="center"/>
    </xf>
    <xf numFmtId="0" fontId="99" fillId="0" borderId="0" xfId="216" applyNumberFormat="1" applyAlignment="1">
      <alignment horizontal="center"/>
    </xf>
    <xf numFmtId="0" fontId="22" fillId="0" borderId="73" xfId="216" applyNumberFormat="1" applyFont="1" applyBorder="1" applyAlignment="1">
      <alignment horizontal="left" vertical="center"/>
    </xf>
    <xf numFmtId="0" fontId="22" fillId="0" borderId="74" xfId="216" applyNumberFormat="1" applyFont="1" applyBorder="1" applyAlignment="1">
      <alignment horizontal="left" vertical="center"/>
    </xf>
    <xf numFmtId="0" fontId="18" fillId="0" borderId="73" xfId="216" applyNumberFormat="1" applyFont="1" applyBorder="1" applyAlignment="1">
      <alignment horizontal="left" vertical="center"/>
    </xf>
    <xf numFmtId="0" fontId="18" fillId="0" borderId="74" xfId="216" applyNumberFormat="1" applyFont="1" applyBorder="1" applyAlignment="1">
      <alignment horizontal="left" vertical="center"/>
    </xf>
    <xf numFmtId="0" fontId="18" fillId="0" borderId="0" xfId="0" applyFont="1" applyAlignment="1">
      <alignment horizontal="center" vertical="center"/>
    </xf>
    <xf numFmtId="223" fontId="22" fillId="0" borderId="6" xfId="215" applyNumberFormat="1" applyFont="1" applyBorder="1" applyAlignment="1">
      <alignment horizontal="center" vertical="center" wrapText="1"/>
    </xf>
    <xf numFmtId="223" fontId="22" fillId="0" borderId="7" xfId="215" applyNumberFormat="1" applyFont="1" applyBorder="1" applyAlignment="1">
      <alignment horizontal="center" vertical="center" wrapText="1"/>
    </xf>
    <xf numFmtId="223" fontId="22" fillId="0" borderId="8" xfId="215" applyNumberFormat="1" applyFont="1" applyBorder="1" applyAlignment="1">
      <alignment horizontal="center" vertical="center" wrapText="1"/>
    </xf>
    <xf numFmtId="223" fontId="22" fillId="0" borderId="10" xfId="215" applyNumberFormat="1" applyFont="1" applyBorder="1" applyAlignment="1">
      <alignment horizontal="center" vertical="center" wrapText="1"/>
    </xf>
    <xf numFmtId="223" fontId="22" fillId="0" borderId="11" xfId="215" applyNumberFormat="1" applyFont="1" applyBorder="1" applyAlignment="1">
      <alignment horizontal="center" vertical="center" wrapText="1"/>
    </xf>
    <xf numFmtId="223" fontId="22" fillId="0" borderId="12" xfId="215" applyNumberFormat="1" applyFont="1" applyBorder="1" applyAlignment="1">
      <alignment horizontal="center" vertical="center" wrapText="1"/>
    </xf>
    <xf numFmtId="223" fontId="22" fillId="0" borderId="6" xfId="215" applyNumberFormat="1" applyFont="1" applyBorder="1" applyAlignment="1">
      <alignment horizontal="center" vertical="center"/>
    </xf>
    <xf numFmtId="223" fontId="22" fillId="0" borderId="7" xfId="215" applyNumberFormat="1" applyFont="1" applyBorder="1" applyAlignment="1">
      <alignment horizontal="center" vertical="center"/>
    </xf>
    <xf numFmtId="223" fontId="22" fillId="0" borderId="8" xfId="215" applyNumberFormat="1" applyFont="1" applyBorder="1" applyAlignment="1">
      <alignment horizontal="center" vertical="center"/>
    </xf>
    <xf numFmtId="223" fontId="22" fillId="0" borderId="10" xfId="215" applyNumberFormat="1" applyFont="1" applyBorder="1" applyAlignment="1">
      <alignment horizontal="center" vertical="center"/>
    </xf>
    <xf numFmtId="223" fontId="22" fillId="0" borderId="11" xfId="215" applyNumberFormat="1" applyFont="1" applyBorder="1" applyAlignment="1">
      <alignment horizontal="center" vertical="center"/>
    </xf>
    <xf numFmtId="223" fontId="22" fillId="0" borderId="12" xfId="215" applyNumberFormat="1" applyFont="1" applyBorder="1" applyAlignment="1">
      <alignment horizontal="center" vertical="center"/>
    </xf>
    <xf numFmtId="0" fontId="22" fillId="0" borderId="6" xfId="216" applyNumberFormat="1" applyFont="1" applyBorder="1" applyAlignment="1" applyProtection="1">
      <alignment horizontal="center" vertical="center"/>
      <protection locked="0"/>
    </xf>
    <xf numFmtId="0" fontId="22" fillId="0" borderId="10" xfId="216" applyNumberFormat="1" applyFont="1" applyBorder="1" applyAlignment="1" applyProtection="1">
      <alignment horizontal="center" vertical="center"/>
      <protection locked="0"/>
    </xf>
    <xf numFmtId="223" fontId="22" fillId="0" borderId="82" xfId="216" applyNumberFormat="1" applyFont="1" applyBorder="1" applyAlignment="1" applyProtection="1">
      <alignment horizontal="center" vertical="center" wrapText="1"/>
      <protection locked="0"/>
    </xf>
    <xf numFmtId="0" fontId="22" fillId="0" borderId="1" xfId="0" applyFont="1" applyBorder="1" applyAlignment="1">
      <alignment horizontal="center" vertical="center" wrapText="1"/>
    </xf>
    <xf numFmtId="14" fontId="22" fillId="0" borderId="1" xfId="0" applyNumberFormat="1" applyFont="1" applyBorder="1" applyAlignment="1">
      <alignment horizontal="center" vertical="center" wrapText="1"/>
    </xf>
    <xf numFmtId="14" fontId="18" fillId="0" borderId="1" xfId="0" applyNumberFormat="1" applyFont="1" applyBorder="1" applyAlignment="1">
      <alignment horizontal="center" vertical="center"/>
    </xf>
    <xf numFmtId="223" fontId="22" fillId="0" borderId="73" xfId="0" applyNumberFormat="1" applyFont="1" applyBorder="1" applyAlignment="1">
      <alignment horizontal="center" vertical="center"/>
    </xf>
    <xf numFmtId="223" fontId="22" fillId="0" borderId="9" xfId="0" applyNumberFormat="1" applyFont="1" applyBorder="1" applyAlignment="1">
      <alignment horizontal="center" vertical="center"/>
    </xf>
    <xf numFmtId="0" fontId="22" fillId="0" borderId="1" xfId="147" applyFont="1" applyBorder="1" applyAlignment="1">
      <alignment horizontal="center" vertical="center"/>
    </xf>
    <xf numFmtId="0" fontId="18" fillId="0" borderId="1" xfId="147" applyFont="1" applyBorder="1" applyAlignment="1">
      <alignment horizontal="center" vertical="center"/>
    </xf>
    <xf numFmtId="0" fontId="22" fillId="0" borderId="4" xfId="165" applyFont="1" applyBorder="1" applyAlignment="1">
      <alignment horizontal="center" vertical="center" wrapText="1"/>
    </xf>
    <xf numFmtId="0" fontId="22" fillId="0" borderId="5" xfId="165" applyFont="1" applyBorder="1" applyAlignment="1">
      <alignment horizontal="center" vertical="center" wrapText="1"/>
    </xf>
    <xf numFmtId="0" fontId="21" fillId="0" borderId="0" xfId="0" applyFont="1" applyAlignment="1">
      <alignment horizontal="center" vertical="center"/>
    </xf>
    <xf numFmtId="0" fontId="22" fillId="0" borderId="4" xfId="164" applyFont="1" applyBorder="1" applyAlignment="1">
      <alignment horizontal="center" vertical="center" wrapText="1"/>
    </xf>
    <xf numFmtId="0" fontId="22" fillId="0" borderId="5" xfId="164" applyFont="1" applyBorder="1" applyAlignment="1">
      <alignment horizontal="center" vertical="center" wrapText="1"/>
    </xf>
    <xf numFmtId="0" fontId="22" fillId="0" borderId="1" xfId="164" applyFont="1" applyBorder="1" applyAlignment="1">
      <alignment horizontal="center" vertical="center" wrapText="1"/>
    </xf>
    <xf numFmtId="0" fontId="18" fillId="0" borderId="1" xfId="164" applyFont="1" applyBorder="1" applyAlignment="1">
      <alignment horizontal="center" vertical="center" wrapText="1"/>
    </xf>
    <xf numFmtId="0" fontId="108" fillId="0" borderId="1" xfId="165" applyFont="1" applyBorder="1" applyAlignment="1">
      <alignment horizontal="center" vertical="center" wrapText="1"/>
    </xf>
    <xf numFmtId="0" fontId="22" fillId="0" borderId="1" xfId="166" applyFont="1" applyBorder="1" applyAlignment="1">
      <alignment horizontal="center" vertical="center" wrapText="1"/>
    </xf>
    <xf numFmtId="0" fontId="22" fillId="0" borderId="2" xfId="165" applyFont="1" applyBorder="1" applyAlignment="1">
      <alignment horizontal="center" vertical="center" shrinkToFit="1"/>
    </xf>
    <xf numFmtId="0" fontId="22" fillId="0" borderId="9" xfId="165" applyFont="1" applyBorder="1" applyAlignment="1">
      <alignment horizontal="center" vertical="center" shrinkToFit="1"/>
    </xf>
    <xf numFmtId="0" fontId="22" fillId="0" borderId="3" xfId="165" applyFont="1" applyBorder="1" applyAlignment="1">
      <alignment horizontal="center" vertical="center" shrinkToFit="1"/>
    </xf>
    <xf numFmtId="223" fontId="22" fillId="0" borderId="1" xfId="164" applyNumberFormat="1" applyFont="1" applyBorder="1" applyAlignment="1">
      <alignment horizontal="center" vertical="center" wrapText="1"/>
    </xf>
    <xf numFmtId="223" fontId="18" fillId="0" borderId="1" xfId="164" applyNumberFormat="1" applyFont="1" applyBorder="1" applyAlignment="1">
      <alignment horizontal="center" vertical="center" wrapText="1"/>
    </xf>
    <xf numFmtId="0" fontId="108" fillId="0" borderId="4" xfId="165" applyFont="1" applyBorder="1" applyAlignment="1">
      <alignment horizontal="center" vertical="center" wrapText="1"/>
    </xf>
    <xf numFmtId="0" fontId="108" fillId="0" borderId="5" xfId="165" applyFont="1" applyBorder="1" applyAlignment="1">
      <alignment horizontal="center" vertical="center" wrapText="1"/>
    </xf>
    <xf numFmtId="0" fontId="108" fillId="0" borderId="4" xfId="164" applyFont="1" applyBorder="1" applyAlignment="1">
      <alignment horizontal="center" vertical="center" wrapText="1"/>
    </xf>
    <xf numFmtId="0" fontId="108" fillId="0" borderId="5" xfId="164" applyFont="1" applyBorder="1" applyAlignment="1">
      <alignment horizontal="center" vertical="center" wrapText="1"/>
    </xf>
    <xf numFmtId="0" fontId="22" fillId="0" borderId="2" xfId="165" applyFont="1" applyBorder="1" applyAlignment="1">
      <alignment horizontal="center" vertical="center" wrapText="1"/>
    </xf>
    <xf numFmtId="0" fontId="22" fillId="0" borderId="9" xfId="165" applyFont="1" applyBorder="1" applyAlignment="1">
      <alignment horizontal="center" vertical="center" wrapText="1"/>
    </xf>
    <xf numFmtId="0" fontId="22" fillId="0" borderId="3" xfId="165" applyFont="1" applyBorder="1" applyAlignment="1">
      <alignment horizontal="center" vertical="center" wrapText="1"/>
    </xf>
    <xf numFmtId="0" fontId="22" fillId="0" borderId="1" xfId="165" applyFont="1" applyBorder="1" applyAlignment="1">
      <alignment horizontal="center" vertical="center" wrapText="1"/>
    </xf>
    <xf numFmtId="0" fontId="18" fillId="0" borderId="4" xfId="166" applyFont="1" applyBorder="1" applyAlignment="1">
      <alignment horizontal="center" vertical="center" wrapText="1"/>
    </xf>
    <xf numFmtId="0" fontId="18" fillId="0" borderId="5" xfId="166" applyFont="1" applyBorder="1" applyAlignment="1">
      <alignment horizontal="center" vertical="center" wrapText="1"/>
    </xf>
    <xf numFmtId="0" fontId="17" fillId="0" borderId="0" xfId="210" applyFont="1" applyAlignment="1">
      <alignment horizontal="center" vertical="center" wrapText="1"/>
    </xf>
    <xf numFmtId="0" fontId="18" fillId="0" borderId="72" xfId="210" applyFont="1" applyBorder="1" applyAlignment="1">
      <alignment horizontal="center" vertical="center"/>
    </xf>
    <xf numFmtId="0" fontId="18" fillId="0" borderId="4" xfId="210" applyFont="1" applyBorder="1" applyAlignment="1">
      <alignment horizontal="center" vertical="center" wrapText="1"/>
    </xf>
    <xf numFmtId="0" fontId="18" fillId="0" borderId="5" xfId="210" applyFont="1" applyBorder="1" applyAlignment="1">
      <alignment horizontal="center" vertical="center" wrapText="1"/>
    </xf>
    <xf numFmtId="0" fontId="22" fillId="0" borderId="72" xfId="210" applyFont="1" applyBorder="1" applyAlignment="1">
      <alignment horizontal="center" vertical="center" wrapText="1"/>
    </xf>
    <xf numFmtId="0" fontId="22" fillId="0" borderId="4" xfId="210" applyFont="1" applyBorder="1" applyAlignment="1">
      <alignment horizontal="center" vertical="center" wrapText="1"/>
    </xf>
    <xf numFmtId="0" fontId="22" fillId="0" borderId="5" xfId="210" applyFont="1" applyBorder="1" applyAlignment="1">
      <alignment horizontal="center" vertical="center" wrapText="1"/>
    </xf>
    <xf numFmtId="0" fontId="133" fillId="0" borderId="4" xfId="210" applyFont="1" applyBorder="1" applyAlignment="1">
      <alignment horizontal="center" vertical="center" wrapText="1"/>
    </xf>
    <xf numFmtId="0" fontId="18" fillId="0" borderId="9" xfId="210" applyFont="1" applyBorder="1" applyAlignment="1">
      <alignment horizontal="center" vertical="center"/>
    </xf>
    <xf numFmtId="0" fontId="18" fillId="0" borderId="72" xfId="210" applyFont="1" applyBorder="1" applyAlignment="1">
      <alignment horizontal="center" vertical="center" wrapText="1"/>
    </xf>
    <xf numFmtId="224" fontId="18" fillId="0" borderId="72" xfId="210" applyNumberFormat="1" applyFont="1" applyBorder="1" applyAlignment="1">
      <alignment horizontal="center" vertical="center" wrapText="1"/>
    </xf>
    <xf numFmtId="224" fontId="18" fillId="0" borderId="72" xfId="210" applyNumberFormat="1" applyFont="1" applyBorder="1" applyAlignment="1">
      <alignment horizontal="center" vertical="center"/>
    </xf>
    <xf numFmtId="0" fontId="22" fillId="0" borderId="0" xfId="162" applyFont="1" applyAlignment="1">
      <alignment horizontal="left" vertical="center"/>
    </xf>
    <xf numFmtId="0" fontId="18" fillId="0" borderId="0" xfId="162" applyFont="1" applyAlignment="1">
      <alignment horizontal="left" vertical="center"/>
    </xf>
    <xf numFmtId="0" fontId="22" fillId="0" borderId="1" xfId="162" applyFont="1" applyBorder="1" applyAlignment="1">
      <alignment horizontal="center" vertical="center"/>
    </xf>
    <xf numFmtId="0" fontId="18" fillId="0" borderId="1" xfId="162" applyFont="1" applyBorder="1" applyAlignment="1">
      <alignment horizontal="center" vertical="center"/>
    </xf>
    <xf numFmtId="0" fontId="22" fillId="0" borderId="1" xfId="162" applyFont="1" applyBorder="1" applyAlignment="1">
      <alignment horizontal="center" vertical="center" wrapText="1"/>
    </xf>
    <xf numFmtId="0" fontId="18" fillId="0" borderId="1" xfId="162" applyFont="1" applyBorder="1" applyAlignment="1">
      <alignment horizontal="center" vertical="center" wrapText="1"/>
    </xf>
    <xf numFmtId="0" fontId="28" fillId="0" borderId="1" xfId="162" applyFont="1" applyBorder="1" applyAlignment="1">
      <alignment horizontal="center" vertical="center" wrapText="1"/>
    </xf>
    <xf numFmtId="188" fontId="22" fillId="0" borderId="1" xfId="171" applyFont="1" applyBorder="1" applyAlignment="1">
      <alignment horizontal="center" vertical="center"/>
    </xf>
    <xf numFmtId="188" fontId="18" fillId="0" borderId="1" xfId="171" applyFont="1" applyBorder="1" applyAlignment="1">
      <alignment horizontal="center" vertical="center"/>
    </xf>
    <xf numFmtId="0" fontId="22" fillId="0" borderId="4" xfId="162" applyFont="1" applyBorder="1" applyAlignment="1">
      <alignment horizontal="center" vertical="center" wrapText="1"/>
    </xf>
    <xf numFmtId="0" fontId="22" fillId="0" borderId="5" xfId="162" applyFont="1" applyBorder="1" applyAlignment="1">
      <alignment horizontal="center" vertical="center" wrapText="1"/>
    </xf>
    <xf numFmtId="223" fontId="22" fillId="0" borderId="1" xfId="162" applyNumberFormat="1" applyFont="1" applyBorder="1" applyAlignment="1">
      <alignment horizontal="center" vertical="center" wrapText="1"/>
    </xf>
    <xf numFmtId="223" fontId="18" fillId="0" borderId="1" xfId="162" applyNumberFormat="1" applyFont="1" applyBorder="1" applyAlignment="1">
      <alignment horizontal="center" vertical="center"/>
    </xf>
    <xf numFmtId="49" fontId="22" fillId="0" borderId="73" xfId="228" applyNumberFormat="1" applyFont="1" applyBorder="1" applyAlignment="1">
      <alignment horizontal="center" vertical="center" wrapText="1"/>
    </xf>
    <xf numFmtId="49" fontId="18" fillId="0" borderId="9" xfId="228" applyNumberFormat="1" applyFont="1" applyBorder="1" applyAlignment="1">
      <alignment horizontal="center" vertical="center" wrapText="1"/>
    </xf>
    <xf numFmtId="49" fontId="18" fillId="0" borderId="74" xfId="228" applyNumberFormat="1" applyFont="1" applyBorder="1" applyAlignment="1">
      <alignment horizontal="center" vertical="center" wrapText="1"/>
    </xf>
    <xf numFmtId="0" fontId="22" fillId="0" borderId="73" xfId="165" applyFont="1" applyBorder="1" applyAlignment="1">
      <alignment horizontal="center" vertical="center" wrapText="1"/>
    </xf>
    <xf numFmtId="0" fontId="18" fillId="0" borderId="9" xfId="165" applyFont="1" applyBorder="1" applyAlignment="1">
      <alignment horizontal="center" vertical="center" wrapText="1"/>
    </xf>
    <xf numFmtId="0" fontId="18" fillId="0" borderId="74" xfId="165" applyFont="1" applyBorder="1" applyAlignment="1">
      <alignment horizontal="center" vertical="center" wrapText="1"/>
    </xf>
    <xf numFmtId="0" fontId="22" fillId="0" borderId="4" xfId="228" applyFont="1" applyBorder="1" applyAlignment="1">
      <alignment horizontal="center" vertical="center" wrapText="1"/>
    </xf>
    <xf numFmtId="0" fontId="22" fillId="0" borderId="5" xfId="228" applyFont="1" applyBorder="1" applyAlignment="1">
      <alignment horizontal="center" vertical="center" wrapText="1"/>
    </xf>
    <xf numFmtId="0" fontId="22" fillId="0" borderId="4" xfId="228" applyFont="1" applyBorder="1" applyAlignment="1">
      <alignment horizontal="center" vertical="center"/>
    </xf>
    <xf numFmtId="0" fontId="22" fillId="0" borderId="5" xfId="228" applyFont="1" applyBorder="1" applyAlignment="1">
      <alignment horizontal="center" vertical="center"/>
    </xf>
    <xf numFmtId="0" fontId="22" fillId="0" borderId="4" xfId="232" applyFont="1" applyBorder="1" applyAlignment="1">
      <alignment horizontal="center" vertical="center" wrapText="1"/>
    </xf>
    <xf numFmtId="0" fontId="22" fillId="0" borderId="5" xfId="232" applyFont="1" applyBorder="1" applyAlignment="1">
      <alignment horizontal="center" vertical="center" wrapText="1"/>
    </xf>
    <xf numFmtId="0" fontId="21" fillId="0" borderId="0" xfId="228" applyFont="1" applyAlignment="1">
      <alignment horizontal="center" vertical="center" wrapText="1"/>
    </xf>
    <xf numFmtId="0" fontId="17" fillId="0" borderId="0" xfId="228" applyFont="1" applyAlignment="1">
      <alignment horizontal="center" vertical="center" wrapText="1"/>
    </xf>
    <xf numFmtId="0" fontId="22" fillId="0" borderId="72" xfId="228" applyFont="1" applyBorder="1" applyAlignment="1">
      <alignment horizontal="center" vertical="center" wrapText="1"/>
    </xf>
    <xf numFmtId="0" fontId="18" fillId="0" borderId="72" xfId="228" applyFont="1" applyBorder="1" applyAlignment="1">
      <alignment horizontal="center" vertical="center" wrapText="1"/>
    </xf>
    <xf numFmtId="0" fontId="108" fillId="0" borderId="73" xfId="165" applyFont="1" applyBorder="1" applyAlignment="1">
      <alignment horizontal="center" vertical="center" wrapText="1"/>
    </xf>
    <xf numFmtId="0" fontId="108" fillId="0" borderId="9" xfId="165" applyFont="1" applyBorder="1" applyAlignment="1">
      <alignment horizontal="center" vertical="center" wrapText="1"/>
    </xf>
    <xf numFmtId="0" fontId="108" fillId="0" borderId="74" xfId="165" applyFont="1" applyBorder="1" applyAlignment="1">
      <alignment horizontal="center" vertical="center" wrapText="1"/>
    </xf>
    <xf numFmtId="0" fontId="22" fillId="0" borderId="73" xfId="228" applyFont="1" applyBorder="1" applyAlignment="1">
      <alignment horizontal="center" vertical="center" wrapText="1"/>
    </xf>
    <xf numFmtId="0" fontId="22" fillId="0" borderId="9" xfId="228" applyFont="1" applyBorder="1" applyAlignment="1">
      <alignment horizontal="center" vertical="center" wrapText="1"/>
    </xf>
    <xf numFmtId="0" fontId="22" fillId="0" borderId="74" xfId="228" applyFont="1" applyBorder="1" applyAlignment="1">
      <alignment horizontal="center" vertical="center" wrapText="1"/>
    </xf>
    <xf numFmtId="223" fontId="18" fillId="0" borderId="72" xfId="216" applyNumberFormat="1" applyFont="1" applyBorder="1" applyAlignment="1">
      <alignment horizontal="center" vertical="center"/>
    </xf>
    <xf numFmtId="0" fontId="18" fillId="0" borderId="4" xfId="216" applyNumberFormat="1" applyFont="1" applyBorder="1" applyAlignment="1">
      <alignment horizontal="center" vertical="center" wrapText="1"/>
    </xf>
    <xf numFmtId="0" fontId="18" fillId="0" borderId="5" xfId="216" applyNumberFormat="1" applyFont="1" applyBorder="1" applyAlignment="1">
      <alignment horizontal="center" vertical="center" wrapText="1"/>
    </xf>
    <xf numFmtId="223" fontId="18" fillId="0" borderId="4" xfId="216" applyNumberFormat="1" applyFont="1" applyBorder="1" applyAlignment="1">
      <alignment horizontal="center" vertical="center" wrapText="1"/>
    </xf>
    <xf numFmtId="223" fontId="18" fillId="0" borderId="5" xfId="216" applyNumberFormat="1" applyFont="1" applyBorder="1" applyAlignment="1">
      <alignment horizontal="center" vertical="center" wrapText="1"/>
    </xf>
    <xf numFmtId="223" fontId="18" fillId="0" borderId="4" xfId="216" applyNumberFormat="1" applyFont="1" applyBorder="1" applyAlignment="1">
      <alignment horizontal="center" vertical="center"/>
    </xf>
    <xf numFmtId="0" fontId="18" fillId="0" borderId="4" xfId="216" applyNumberFormat="1" applyFont="1" applyBorder="1" applyAlignment="1">
      <alignment horizontal="center" vertical="center"/>
    </xf>
    <xf numFmtId="0" fontId="18" fillId="0" borderId="5" xfId="216" applyNumberFormat="1" applyFont="1" applyBorder="1" applyAlignment="1">
      <alignment horizontal="center" vertical="center"/>
    </xf>
    <xf numFmtId="223" fontId="22" fillId="0" borderId="72" xfId="222" applyNumberFormat="1" applyFont="1" applyBorder="1" applyAlignment="1">
      <alignment horizontal="center" vertical="center" wrapText="1"/>
    </xf>
    <xf numFmtId="223" fontId="18" fillId="0" borderId="72" xfId="216" applyNumberFormat="1" applyFont="1" applyBorder="1" applyAlignment="1">
      <alignment horizontal="center" vertical="center" wrapText="1"/>
    </xf>
    <xf numFmtId="0" fontId="126" fillId="0" borderId="4" xfId="216" applyNumberFormat="1" applyFont="1" applyBorder="1" applyAlignment="1">
      <alignment horizontal="center" vertical="center" wrapText="1"/>
    </xf>
    <xf numFmtId="223" fontId="18" fillId="0" borderId="84" xfId="216" applyNumberFormat="1" applyFont="1" applyBorder="1" applyAlignment="1">
      <alignment horizontal="center" vertical="center"/>
    </xf>
    <xf numFmtId="223" fontId="18" fillId="0" borderId="86" xfId="216" applyNumberFormat="1" applyFont="1" applyBorder="1" applyAlignment="1">
      <alignment horizontal="center" vertical="center"/>
    </xf>
    <xf numFmtId="0" fontId="22" fillId="0" borderId="72" xfId="216" applyNumberFormat="1" applyFont="1" applyBorder="1" applyAlignment="1">
      <alignment horizontal="center" vertical="center" wrapText="1"/>
    </xf>
    <xf numFmtId="0" fontId="18" fillId="0" borderId="72" xfId="216" applyNumberFormat="1" applyFont="1" applyBorder="1" applyAlignment="1">
      <alignment horizontal="center" vertical="center" wrapText="1"/>
    </xf>
    <xf numFmtId="223" fontId="26" fillId="0" borderId="4" xfId="162" applyNumberFormat="1" applyFont="1" applyBorder="1" applyAlignment="1" applyProtection="1">
      <alignment horizontal="center" vertical="center"/>
      <protection locked="0"/>
    </xf>
    <xf numFmtId="223" fontId="22" fillId="0" borderId="17" xfId="162" applyNumberFormat="1" applyFont="1" applyBorder="1" applyAlignment="1" applyProtection="1">
      <alignment horizontal="center" vertical="center"/>
      <protection locked="0"/>
    </xf>
    <xf numFmtId="223" fontId="18" fillId="0" borderId="72" xfId="162" applyNumberFormat="1" applyFont="1" applyBorder="1" applyAlignment="1" applyProtection="1">
      <alignment horizontal="center" vertical="center"/>
      <protection locked="0"/>
    </xf>
    <xf numFmtId="223" fontId="18" fillId="0" borderId="4" xfId="162" applyNumberFormat="1" applyFont="1" applyBorder="1" applyAlignment="1" applyProtection="1">
      <alignment horizontal="center" vertical="center"/>
      <protection locked="0"/>
    </xf>
    <xf numFmtId="223" fontId="18" fillId="0" borderId="83" xfId="216" applyNumberFormat="1" applyFont="1" applyBorder="1" applyAlignment="1">
      <alignment horizontal="center" vertical="center"/>
    </xf>
    <xf numFmtId="223" fontId="22" fillId="0" borderId="83" xfId="216" applyNumberFormat="1" applyFont="1" applyBorder="1" applyAlignment="1">
      <alignment horizontal="center" vertical="center" wrapText="1"/>
    </xf>
    <xf numFmtId="223" fontId="18" fillId="0" borderId="83" xfId="216" applyNumberFormat="1" applyFont="1" applyBorder="1" applyAlignment="1">
      <alignment horizontal="center" vertical="center" wrapText="1"/>
    </xf>
    <xf numFmtId="223" fontId="22" fillId="0" borderId="72" xfId="216" applyNumberFormat="1" applyFont="1" applyBorder="1" applyAlignment="1">
      <alignment horizontal="center" vertical="center" wrapText="1"/>
    </xf>
    <xf numFmtId="223" fontId="22" fillId="0" borderId="4" xfId="216" applyNumberFormat="1" applyFont="1" applyBorder="1" applyAlignment="1">
      <alignment horizontal="center" vertical="center" wrapText="1"/>
    </xf>
    <xf numFmtId="223" fontId="22" fillId="0" borderId="5" xfId="216" applyNumberFormat="1" applyFont="1" applyBorder="1" applyAlignment="1">
      <alignment horizontal="center" vertical="center" wrapText="1"/>
    </xf>
    <xf numFmtId="0" fontId="22" fillId="0" borderId="73" xfId="216" applyNumberFormat="1" applyFont="1" applyBorder="1" applyAlignment="1">
      <alignment horizontal="center" vertical="center"/>
    </xf>
    <xf numFmtId="223" fontId="22" fillId="0" borderId="9" xfId="216" applyNumberFormat="1" applyFont="1" applyBorder="1" applyAlignment="1">
      <alignment horizontal="center" vertical="center"/>
    </xf>
    <xf numFmtId="223" fontId="22" fillId="0" borderId="74" xfId="216" applyNumberFormat="1" applyFont="1" applyBorder="1" applyAlignment="1">
      <alignment horizontal="center" vertical="center"/>
    </xf>
    <xf numFmtId="223" fontId="22" fillId="0" borderId="73" xfId="216" applyNumberFormat="1" applyFont="1" applyBorder="1" applyAlignment="1">
      <alignment horizontal="center" vertical="center"/>
    </xf>
    <xf numFmtId="223" fontId="22" fillId="0" borderId="72" xfId="216" applyNumberFormat="1" applyFont="1" applyBorder="1" applyAlignment="1">
      <alignment horizontal="center" vertical="center"/>
    </xf>
    <xf numFmtId="223" fontId="22" fillId="0" borderId="73" xfId="222" applyNumberFormat="1" applyFont="1" applyBorder="1" applyAlignment="1">
      <alignment horizontal="center" vertical="center" wrapText="1"/>
    </xf>
    <xf numFmtId="223" fontId="22" fillId="0" borderId="9" xfId="222" applyNumberFormat="1" applyFont="1" applyBorder="1" applyAlignment="1">
      <alignment horizontal="center" vertical="center" wrapText="1"/>
    </xf>
    <xf numFmtId="223" fontId="22" fillId="0" borderId="72" xfId="216" applyNumberFormat="1" applyFont="1" applyBorder="1" applyAlignment="1">
      <alignment horizontal="center" vertical="center" shrinkToFit="1"/>
    </xf>
    <xf numFmtId="223" fontId="18" fillId="0" borderId="72" xfId="216" applyNumberFormat="1" applyFont="1" applyBorder="1" applyAlignment="1">
      <alignment horizontal="center" vertical="center" shrinkToFit="1"/>
    </xf>
    <xf numFmtId="223" fontId="22" fillId="0" borderId="4" xfId="216" applyNumberFormat="1" applyFont="1" applyBorder="1" applyAlignment="1">
      <alignment horizontal="center" vertical="center" shrinkToFit="1"/>
    </xf>
    <xf numFmtId="223" fontId="22" fillId="0" borderId="5" xfId="216" applyNumberFormat="1" applyFont="1" applyBorder="1" applyAlignment="1">
      <alignment horizontal="center" vertical="center" shrinkToFit="1"/>
    </xf>
    <xf numFmtId="223" fontId="22" fillId="0" borderId="4" xfId="222" applyNumberFormat="1" applyFont="1" applyBorder="1" applyAlignment="1">
      <alignment horizontal="center" vertical="center" wrapText="1"/>
    </xf>
    <xf numFmtId="223" fontId="22" fillId="0" borderId="5" xfId="222" applyNumberFormat="1" applyFont="1" applyBorder="1" applyAlignment="1">
      <alignment horizontal="center" vertical="center" wrapText="1"/>
    </xf>
    <xf numFmtId="223" fontId="18" fillId="0" borderId="73" xfId="222" applyNumberFormat="1" applyFont="1" applyBorder="1" applyAlignment="1">
      <alignment horizontal="center" vertical="center" wrapText="1"/>
    </xf>
    <xf numFmtId="223" fontId="18" fillId="0" borderId="9" xfId="222" applyNumberFormat="1" applyFont="1" applyBorder="1" applyAlignment="1">
      <alignment horizontal="center" vertical="center" wrapText="1"/>
    </xf>
    <xf numFmtId="223" fontId="18" fillId="0" borderId="74" xfId="222" applyNumberFormat="1" applyFont="1" applyBorder="1" applyAlignment="1">
      <alignment horizontal="center" vertical="center" wrapText="1"/>
    </xf>
    <xf numFmtId="223" fontId="133" fillId="0" borderId="4" xfId="216" applyNumberFormat="1" applyFont="1" applyBorder="1" applyAlignment="1">
      <alignment horizontal="center" vertical="center" wrapText="1"/>
    </xf>
    <xf numFmtId="14" fontId="22" fillId="0" borderId="72" xfId="216" applyNumberFormat="1" applyFont="1" applyBorder="1" applyAlignment="1">
      <alignment horizontal="center" vertical="center" wrapText="1"/>
    </xf>
    <xf numFmtId="14" fontId="18" fillId="0" borderId="72" xfId="216" applyNumberFormat="1" applyFont="1" applyBorder="1" applyAlignment="1">
      <alignment horizontal="center" vertical="center"/>
    </xf>
    <xf numFmtId="177" fontId="21" fillId="0" borderId="0" xfId="0" applyNumberFormat="1" applyFont="1" applyAlignment="1">
      <alignment horizontal="center" vertical="center" wrapText="1"/>
    </xf>
    <xf numFmtId="177" fontId="17" fillId="0" borderId="0" xfId="0" applyNumberFormat="1" applyFont="1" applyAlignment="1">
      <alignment horizontal="center" vertical="center" wrapText="1"/>
    </xf>
    <xf numFmtId="177" fontId="18" fillId="0" borderId="0" xfId="0" applyNumberFormat="1" applyFont="1" applyAlignment="1">
      <alignment horizontal="center" vertical="center"/>
    </xf>
    <xf numFmtId="223" fontId="22" fillId="0" borderId="72" xfId="0" applyNumberFormat="1" applyFont="1" applyBorder="1" applyAlignment="1">
      <alignment horizontal="center" vertical="center" wrapText="1"/>
    </xf>
    <xf numFmtId="223" fontId="22" fillId="0" borderId="73" xfId="0" applyNumberFormat="1" applyFont="1" applyBorder="1" applyAlignment="1">
      <alignment horizontal="center" vertical="center" wrapText="1"/>
    </xf>
    <xf numFmtId="223" fontId="22" fillId="0" borderId="74" xfId="0" applyNumberFormat="1" applyFont="1" applyBorder="1" applyAlignment="1">
      <alignment horizontal="center" vertical="center" wrapText="1"/>
    </xf>
    <xf numFmtId="223" fontId="22" fillId="0" borderId="9" xfId="0" applyNumberFormat="1" applyFont="1" applyBorder="1" applyAlignment="1">
      <alignment horizontal="center" vertical="center" wrapText="1"/>
    </xf>
    <xf numFmtId="223" fontId="22" fillId="0" borderId="1" xfId="0" applyNumberFormat="1" applyFont="1" applyBorder="1" applyAlignment="1">
      <alignment horizontal="center" vertical="center" wrapText="1"/>
    </xf>
    <xf numFmtId="223" fontId="22" fillId="0" borderId="6" xfId="0" applyNumberFormat="1" applyFont="1" applyBorder="1" applyAlignment="1">
      <alignment horizontal="center" vertical="center" wrapText="1"/>
    </xf>
    <xf numFmtId="223" fontId="22" fillId="0" borderId="7" xfId="0" applyNumberFormat="1" applyFont="1" applyBorder="1" applyAlignment="1">
      <alignment horizontal="center" vertical="center" wrapText="1"/>
    </xf>
    <xf numFmtId="223" fontId="22" fillId="0" borderId="8" xfId="0" applyNumberFormat="1" applyFont="1" applyBorder="1" applyAlignment="1">
      <alignment horizontal="center" vertical="center" wrapText="1"/>
    </xf>
    <xf numFmtId="0" fontId="22" fillId="0" borderId="74" xfId="0" applyFont="1" applyBorder="1" applyAlignment="1">
      <alignment horizontal="center" vertical="center"/>
    </xf>
    <xf numFmtId="223" fontId="22" fillId="0" borderId="1" xfId="143" applyNumberFormat="1" applyFont="1" applyBorder="1" applyAlignment="1">
      <alignment horizontal="center" vertical="center" wrapText="1"/>
    </xf>
    <xf numFmtId="223" fontId="18" fillId="0" borderId="1" xfId="143" applyNumberFormat="1" applyFont="1" applyBorder="1" applyAlignment="1">
      <alignment horizontal="center" vertical="center" wrapText="1"/>
    </xf>
    <xf numFmtId="223" fontId="18" fillId="0" borderId="2" xfId="143" applyNumberFormat="1" applyFont="1" applyBorder="1" applyAlignment="1">
      <alignment horizontal="center" vertical="center" wrapText="1"/>
    </xf>
    <xf numFmtId="223" fontId="18" fillId="0" borderId="3" xfId="143" applyNumberFormat="1" applyFont="1" applyBorder="1" applyAlignment="1">
      <alignment horizontal="center" vertical="center" wrapText="1"/>
    </xf>
    <xf numFmtId="212" fontId="18" fillId="0" borderId="72" xfId="0" applyNumberFormat="1" applyFont="1" applyBorder="1" applyAlignment="1" applyProtection="1">
      <alignment horizontal="center" vertical="center"/>
      <protection hidden="1"/>
    </xf>
    <xf numFmtId="212" fontId="18" fillId="0" borderId="72" xfId="0" applyNumberFormat="1" applyFont="1" applyBorder="1" applyAlignment="1" applyProtection="1">
      <alignment horizontal="center" vertical="center" shrinkToFit="1"/>
      <protection hidden="1"/>
    </xf>
    <xf numFmtId="0" fontId="22" fillId="0" borderId="72" xfId="0" applyFont="1" applyBorder="1" applyAlignment="1" applyProtection="1">
      <alignment horizontal="center" vertical="center"/>
      <protection hidden="1"/>
    </xf>
    <xf numFmtId="0" fontId="18" fillId="0" borderId="72" xfId="0" applyFont="1" applyBorder="1" applyAlignment="1" applyProtection="1">
      <alignment horizontal="center" vertical="center" shrinkToFit="1"/>
      <protection hidden="1"/>
    </xf>
    <xf numFmtId="0" fontId="22" fillId="0" borderId="72" xfId="0" applyFont="1" applyBorder="1" applyAlignment="1" applyProtection="1">
      <alignment horizontal="center" vertical="center" wrapText="1"/>
      <protection hidden="1"/>
    </xf>
    <xf numFmtId="0" fontId="18" fillId="0" borderId="72" xfId="0" applyFont="1" applyBorder="1" applyAlignment="1" applyProtection="1">
      <alignment horizontal="center" vertical="center" wrapText="1"/>
      <protection hidden="1"/>
    </xf>
    <xf numFmtId="0" fontId="22" fillId="0" borderId="4" xfId="0" applyFont="1" applyBorder="1" applyAlignment="1" applyProtection="1">
      <alignment horizontal="center" vertical="center" wrapText="1"/>
      <protection hidden="1"/>
    </xf>
    <xf numFmtId="0" fontId="22" fillId="0" borderId="5" xfId="0" applyFont="1" applyBorder="1" applyAlignment="1" applyProtection="1">
      <alignment horizontal="center" vertical="center" wrapText="1"/>
      <protection hidden="1"/>
    </xf>
    <xf numFmtId="0" fontId="18" fillId="0" borderId="72" xfId="0" applyFont="1" applyBorder="1" applyAlignment="1" applyProtection="1">
      <alignment horizontal="center" vertical="center"/>
      <protection hidden="1"/>
    </xf>
    <xf numFmtId="0" fontId="18" fillId="0" borderId="73" xfId="0" applyFont="1" applyBorder="1" applyAlignment="1" applyProtection="1">
      <alignment horizontal="center" vertical="center"/>
      <protection hidden="1"/>
    </xf>
    <xf numFmtId="0" fontId="18" fillId="0" borderId="9" xfId="0" applyFont="1" applyBorder="1" applyAlignment="1" applyProtection="1">
      <alignment horizontal="center" vertical="center"/>
      <protection hidden="1"/>
    </xf>
    <xf numFmtId="0" fontId="18" fillId="0" borderId="74" xfId="0" applyFont="1" applyBorder="1" applyAlignment="1" applyProtection="1">
      <alignment horizontal="center" vertical="center"/>
      <protection hidden="1"/>
    </xf>
    <xf numFmtId="0" fontId="22" fillId="0" borderId="73" xfId="0" applyFont="1" applyBorder="1" applyAlignment="1" applyProtection="1">
      <alignment horizontal="center" vertical="center"/>
      <protection hidden="1"/>
    </xf>
    <xf numFmtId="223" fontId="22" fillId="0" borderId="4" xfId="162" applyNumberFormat="1" applyFont="1" applyBorder="1" applyAlignment="1">
      <alignment horizontal="center" vertical="center" wrapText="1" shrinkToFit="1"/>
    </xf>
    <xf numFmtId="223" fontId="22" fillId="0" borderId="5" xfId="162" applyNumberFormat="1" applyFont="1" applyBorder="1" applyAlignment="1">
      <alignment horizontal="center" vertical="center" wrapText="1" shrinkToFit="1"/>
    </xf>
    <xf numFmtId="0" fontId="124" fillId="0" borderId="73" xfId="162" applyFont="1" applyBorder="1" applyAlignment="1">
      <alignment horizontal="center" vertical="center"/>
    </xf>
    <xf numFmtId="223" fontId="124" fillId="0" borderId="9" xfId="162" applyNumberFormat="1" applyFont="1" applyBorder="1" applyAlignment="1">
      <alignment horizontal="center" vertical="center"/>
    </xf>
    <xf numFmtId="223" fontId="124" fillId="0" borderId="74" xfId="162" applyNumberFormat="1" applyFont="1" applyBorder="1" applyAlignment="1">
      <alignment horizontal="center" vertical="center"/>
    </xf>
    <xf numFmtId="223" fontId="124" fillId="0" borderId="72" xfId="162" applyNumberFormat="1" applyFont="1" applyBorder="1" applyAlignment="1">
      <alignment horizontal="center" vertical="center" wrapText="1"/>
    </xf>
    <xf numFmtId="223" fontId="124" fillId="0" borderId="73" xfId="162" applyNumberFormat="1" applyFont="1" applyBorder="1" applyAlignment="1">
      <alignment horizontal="center" vertical="center" wrapText="1"/>
    </xf>
    <xf numFmtId="223" fontId="124" fillId="0" borderId="9" xfId="162" applyNumberFormat="1" applyFont="1" applyBorder="1" applyAlignment="1">
      <alignment horizontal="center" vertical="center" wrapText="1"/>
    </xf>
    <xf numFmtId="223" fontId="124" fillId="0" borderId="74" xfId="162" applyNumberFormat="1" applyFont="1" applyBorder="1" applyAlignment="1">
      <alignment horizontal="center" vertical="center" wrapText="1"/>
    </xf>
    <xf numFmtId="223" fontId="124" fillId="0" borderId="4" xfId="162" applyNumberFormat="1" applyFont="1" applyBorder="1" applyAlignment="1">
      <alignment horizontal="center" vertical="center"/>
    </xf>
    <xf numFmtId="223" fontId="124" fillId="0" borderId="5" xfId="162" applyNumberFormat="1" applyFont="1" applyBorder="1" applyAlignment="1">
      <alignment horizontal="center" vertical="center"/>
    </xf>
    <xf numFmtId="0" fontId="124" fillId="0" borderId="72" xfId="162" applyFont="1" applyBorder="1" applyAlignment="1">
      <alignment horizontal="center" vertical="center" wrapText="1"/>
    </xf>
    <xf numFmtId="0" fontId="150" fillId="0" borderId="72" xfId="162" applyFont="1" applyBorder="1" applyAlignment="1">
      <alignment horizontal="center" vertical="center"/>
    </xf>
    <xf numFmtId="223" fontId="124" fillId="0" borderId="72" xfId="162" applyNumberFormat="1" applyFont="1" applyBorder="1" applyAlignment="1">
      <alignment horizontal="center" vertical="center"/>
    </xf>
    <xf numFmtId="223" fontId="101" fillId="0" borderId="72" xfId="162" applyNumberFormat="1" applyFont="1" applyBorder="1" applyAlignment="1">
      <alignment horizontal="center" vertical="center"/>
    </xf>
    <xf numFmtId="223" fontId="124" fillId="0" borderId="4" xfId="162" applyNumberFormat="1" applyFont="1" applyBorder="1" applyAlignment="1">
      <alignment horizontal="center" vertical="center" wrapText="1"/>
    </xf>
    <xf numFmtId="223" fontId="124" fillId="0" borderId="5" xfId="162" applyNumberFormat="1" applyFont="1" applyBorder="1" applyAlignment="1">
      <alignment horizontal="center" vertical="center" wrapText="1"/>
    </xf>
    <xf numFmtId="0" fontId="18" fillId="0" borderId="0" xfId="148" applyFont="1" applyFill="1" applyAlignment="1">
      <alignment horizontal="right" vertical="center"/>
    </xf>
    <xf numFmtId="0" fontId="17" fillId="0" borderId="0" xfId="148" applyFont="1" applyFill="1" applyAlignment="1">
      <alignment horizontal="center" vertical="center" wrapText="1"/>
    </xf>
    <xf numFmtId="0" fontId="22" fillId="0" borderId="2" xfId="148" applyFont="1" applyFill="1" applyBorder="1" applyAlignment="1">
      <alignment horizontal="center" vertical="center"/>
    </xf>
    <xf numFmtId="0" fontId="22" fillId="0" borderId="3" xfId="148" applyFont="1" applyFill="1" applyBorder="1" applyAlignment="1">
      <alignment horizontal="center" vertical="center"/>
    </xf>
    <xf numFmtId="0" fontId="22" fillId="0" borderId="4" xfId="0" applyFont="1" applyBorder="1" applyAlignment="1" applyProtection="1">
      <alignment horizontal="center" vertical="center"/>
      <protection hidden="1"/>
    </xf>
    <xf numFmtId="0" fontId="22" fillId="0" borderId="5" xfId="0" applyFont="1" applyBorder="1" applyAlignment="1" applyProtection="1">
      <alignment horizontal="center" vertical="center"/>
      <protection hidden="1"/>
    </xf>
    <xf numFmtId="0" fontId="18" fillId="0" borderId="4" xfId="0" applyFont="1" applyBorder="1" applyAlignment="1" applyProtection="1">
      <alignment horizontal="center" vertical="center" wrapText="1"/>
      <protection hidden="1"/>
    </xf>
    <xf numFmtId="0" fontId="18" fillId="0" borderId="5" xfId="0" applyFont="1" applyBorder="1" applyAlignment="1" applyProtection="1">
      <alignment horizontal="center" vertical="center" wrapText="1"/>
      <protection hidden="1"/>
    </xf>
    <xf numFmtId="212" fontId="18" fillId="0" borderId="4" xfId="0" applyNumberFormat="1" applyFont="1" applyBorder="1" applyAlignment="1" applyProtection="1">
      <alignment horizontal="center" vertical="center" wrapText="1" shrinkToFit="1"/>
      <protection hidden="1"/>
    </xf>
    <xf numFmtId="212" fontId="18" fillId="0" borderId="5" xfId="0" applyNumberFormat="1" applyFont="1" applyBorder="1" applyAlignment="1" applyProtection="1">
      <alignment horizontal="center" vertical="center" wrapText="1" shrinkToFit="1"/>
      <protection hidden="1"/>
    </xf>
    <xf numFmtId="212" fontId="22" fillId="0" borderId="4" xfId="0" applyNumberFormat="1" applyFont="1" applyBorder="1" applyAlignment="1" applyProtection="1">
      <alignment horizontal="center" vertical="center" wrapText="1" shrinkToFit="1"/>
      <protection hidden="1"/>
    </xf>
    <xf numFmtId="0" fontId="22" fillId="0" borderId="72" xfId="0" applyFont="1" applyBorder="1" applyAlignment="1" applyProtection="1">
      <alignment horizontal="center" vertical="center" shrinkToFit="1"/>
      <protection hidden="1"/>
    </xf>
    <xf numFmtId="0" fontId="99" fillId="0" borderId="72" xfId="0" applyFont="1" applyBorder="1" applyAlignment="1" applyProtection="1">
      <alignment horizontal="center" vertical="center" shrinkToFit="1"/>
      <protection hidden="1"/>
    </xf>
    <xf numFmtId="223" fontId="22" fillId="0" borderId="6" xfId="0" applyNumberFormat="1" applyFont="1" applyBorder="1" applyAlignment="1">
      <alignment horizontal="center" vertical="center"/>
    </xf>
    <xf numFmtId="14" fontId="22" fillId="0" borderId="1" xfId="0" applyNumberFormat="1" applyFont="1" applyBorder="1" applyAlignment="1">
      <alignment horizontal="center" vertical="center"/>
    </xf>
    <xf numFmtId="177" fontId="22" fillId="0" borderId="4" xfId="216" applyNumberFormat="1" applyFont="1" applyBorder="1" applyAlignment="1">
      <alignment horizontal="center" vertical="center"/>
    </xf>
    <xf numFmtId="177" fontId="22" fillId="0" borderId="5" xfId="216" applyNumberFormat="1" applyFont="1" applyBorder="1" applyAlignment="1">
      <alignment horizontal="center" vertical="center"/>
    </xf>
    <xf numFmtId="177" fontId="22" fillId="0" borderId="72" xfId="216" applyNumberFormat="1" applyFont="1" applyBorder="1" applyAlignment="1">
      <alignment horizontal="center" vertical="center" wrapText="1"/>
    </xf>
    <xf numFmtId="177" fontId="22" fillId="0" borderId="5" xfId="216" applyNumberFormat="1" applyFont="1" applyBorder="1" applyAlignment="1">
      <alignment horizontal="center" vertical="center" wrapText="1"/>
    </xf>
    <xf numFmtId="177" fontId="18" fillId="0" borderId="74" xfId="216" applyNumberFormat="1" applyFont="1" applyBorder="1" applyAlignment="1">
      <alignment horizontal="center" vertical="center"/>
    </xf>
    <xf numFmtId="225" fontId="22" fillId="0" borderId="4" xfId="216" applyFont="1" applyBorder="1" applyAlignment="1">
      <alignment horizontal="center" vertical="center"/>
    </xf>
    <xf numFmtId="225" fontId="22" fillId="0" borderId="5" xfId="216" applyFont="1" applyBorder="1" applyAlignment="1">
      <alignment horizontal="center" vertical="center"/>
    </xf>
    <xf numFmtId="212" fontId="126" fillId="0" borderId="4" xfId="0" applyNumberFormat="1" applyFont="1" applyBorder="1" applyAlignment="1" applyProtection="1">
      <alignment horizontal="center" vertical="center"/>
      <protection hidden="1"/>
    </xf>
    <xf numFmtId="0" fontId="47" fillId="0" borderId="11" xfId="0" applyFont="1" applyBorder="1" applyAlignment="1">
      <alignment horizontal="center" vertical="center"/>
    </xf>
    <xf numFmtId="0" fontId="11" fillId="0" borderId="1" xfId="0" applyFont="1" applyBorder="1" applyAlignment="1">
      <alignment horizontal="center" wrapText="1"/>
    </xf>
    <xf numFmtId="0" fontId="12" fillId="0" borderId="1" xfId="0" applyFont="1" applyBorder="1" applyAlignment="1">
      <alignment horizontal="center" wrapText="1"/>
    </xf>
    <xf numFmtId="0" fontId="154" fillId="0" borderId="11" xfId="0" applyFont="1" applyBorder="1" applyAlignment="1">
      <alignment horizontal="center"/>
    </xf>
    <xf numFmtId="0" fontId="153" fillId="0" borderId="11" xfId="0" applyFont="1" applyBorder="1" applyAlignment="1">
      <alignment horizontal="center"/>
    </xf>
    <xf numFmtId="0" fontId="156" fillId="0" borderId="73" xfId="0" applyFont="1" applyBorder="1" applyAlignment="1">
      <alignment horizontal="center"/>
    </xf>
    <xf numFmtId="0" fontId="156" fillId="0" borderId="9" xfId="0" applyFont="1" applyBorder="1" applyAlignment="1">
      <alignment horizontal="center"/>
    </xf>
    <xf numFmtId="0" fontId="156" fillId="0" borderId="10" xfId="0" applyFont="1" applyBorder="1" applyAlignment="1">
      <alignment horizontal="center"/>
    </xf>
    <xf numFmtId="0" fontId="156" fillId="0" borderId="11" xfId="0" applyFont="1" applyBorder="1" applyAlignment="1">
      <alignment horizontal="center"/>
    </xf>
    <xf numFmtId="0" fontId="11" fillId="0" borderId="72" xfId="162" applyFont="1" applyBorder="1" applyAlignment="1">
      <alignment horizontal="center" wrapText="1"/>
    </xf>
    <xf numFmtId="0" fontId="12" fillId="0" borderId="72" xfId="162" applyFont="1" applyBorder="1" applyAlignment="1">
      <alignment horizontal="center" wrapText="1"/>
    </xf>
    <xf numFmtId="0" fontId="10" fillId="0" borderId="72" xfId="162" applyFont="1" applyBorder="1" applyAlignment="1">
      <alignment horizontal="justify" vertical="center" wrapText="1"/>
    </xf>
    <xf numFmtId="0" fontId="9" fillId="0" borderId="72" xfId="162" applyFont="1" applyBorder="1" applyAlignment="1">
      <alignment horizontal="justify" vertical="center" wrapText="1"/>
    </xf>
    <xf numFmtId="0" fontId="10" fillId="0" borderId="4" xfId="162" applyFont="1" applyBorder="1" applyAlignment="1">
      <alignment horizontal="left" vertical="center" wrapText="1"/>
    </xf>
    <xf numFmtId="0" fontId="9" fillId="0" borderId="5" xfId="162" applyFont="1" applyBorder="1" applyAlignment="1">
      <alignment horizontal="left" vertical="center" wrapText="1"/>
    </xf>
    <xf numFmtId="0" fontId="10" fillId="0" borderId="4" xfId="162" applyFont="1" applyBorder="1" applyAlignment="1">
      <alignment horizontal="center" vertical="center" wrapText="1"/>
    </xf>
    <xf numFmtId="0" fontId="10" fillId="0" borderId="17" xfId="162" applyFont="1" applyBorder="1" applyAlignment="1">
      <alignment horizontal="center" vertical="center" wrapText="1"/>
    </xf>
    <xf numFmtId="0" fontId="10" fillId="0" borderId="5" xfId="162" applyFont="1" applyBorder="1" applyAlignment="1">
      <alignment horizontal="center" vertical="center" wrapText="1"/>
    </xf>
    <xf numFmtId="0" fontId="28" fillId="0" borderId="4" xfId="162" applyFont="1" applyBorder="1" applyAlignment="1">
      <alignment horizontal="center" vertical="center"/>
    </xf>
    <xf numFmtId="0" fontId="28" fillId="0" borderId="5" xfId="162" applyFont="1" applyBorder="1" applyAlignment="1">
      <alignment horizontal="center" vertical="center"/>
    </xf>
    <xf numFmtId="0" fontId="102" fillId="0" borderId="72" xfId="162" applyFont="1" applyBorder="1" applyAlignment="1">
      <alignment horizontal="center" vertical="center"/>
    </xf>
    <xf numFmtId="0" fontId="102" fillId="0" borderId="72" xfId="162" applyFont="1" applyBorder="1" applyAlignment="1">
      <alignment horizontal="center" vertical="center" wrapText="1"/>
    </xf>
    <xf numFmtId="0" fontId="126" fillId="0" borderId="17" xfId="216" applyNumberFormat="1" applyFont="1" applyBorder="1" applyAlignment="1">
      <alignment horizontal="center" vertical="center"/>
    </xf>
    <xf numFmtId="0" fontId="171" fillId="0" borderId="0" xfId="216" applyNumberFormat="1" applyFont="1" applyAlignment="1">
      <alignment horizontal="center" vertical="center" wrapText="1"/>
    </xf>
    <xf numFmtId="0" fontId="46" fillId="0" borderId="0" xfId="0" applyFont="1" applyAlignment="1">
      <alignment horizontal="center" vertical="center" wrapText="1"/>
    </xf>
  </cellXfs>
  <cellStyles count="236">
    <cellStyle name="_x000a_mouse.drv=lm" xfId="191" xr:uid="{00000000-0005-0000-0000-000000000000}"/>
    <cellStyle name="??" xfId="24" xr:uid="{00000000-0005-0000-0000-000001000000}"/>
    <cellStyle name="?? [0]" xfId="25" xr:uid="{00000000-0005-0000-0000-000002000000}"/>
    <cellStyle name="??_0N-HANDLING " xfId="13" xr:uid="{00000000-0005-0000-0000-000003000000}"/>
    <cellStyle name="?鹎%U龡&amp;H?_x0008__x001c__x001c_?_x0007__x0001__x0001_" xfId="27" xr:uid="{00000000-0005-0000-0000-000004000000}"/>
    <cellStyle name="?痃%S&amp;F?_x0008_?o_x0006__x0007__x0001__x0001_" xfId="201" xr:uid="{00000000-0005-0000-0000-000005000000}"/>
    <cellStyle name="@_text" xfId="15" xr:uid="{00000000-0005-0000-0000-000006000000}"/>
    <cellStyle name="_(中企华)审计评估联合申报明细表.V1" xfId="30" xr:uid="{00000000-0005-0000-0000-000007000000}"/>
    <cellStyle name="_CBRE明细表" xfId="29" xr:uid="{00000000-0005-0000-0000-000008000000}"/>
    <cellStyle name="_ET_STYLE_NoName_00_" xfId="9" xr:uid="{00000000-0005-0000-0000-000009000000}"/>
    <cellStyle name="_ET_STYLE_NoName_00__华阳煤业公司资产评估明细表20081020" xfId="163" xr:uid="{00000000-0005-0000-0000-00000A000000}"/>
    <cellStyle name="_ET_STYLE_NoName_00__华阳煤业公司资产评估明细表20081020 2" xfId="170" xr:uid="{00000000-0005-0000-0000-00000B000000}"/>
    <cellStyle name="_KPMG original version" xfId="26" xr:uid="{00000000-0005-0000-0000-00000C000000}"/>
    <cellStyle name="_KPMG original version_(中企华)审计评估联合申报明细表.V1" xfId="16" xr:uid="{00000000-0005-0000-0000-00000D000000}"/>
    <cellStyle name="_KPMG original version_附件1：审计评估联合申报明细表" xfId="23" xr:uid="{00000000-0005-0000-0000-00000E000000}"/>
    <cellStyle name="_long term loan - others 300504" xfId="17" xr:uid="{00000000-0005-0000-0000-00000F000000}"/>
    <cellStyle name="_long term loan - others 300504_(中企华)审计评估联合申报明细表.V1" xfId="12" xr:uid="{00000000-0005-0000-0000-000010000000}"/>
    <cellStyle name="_long term loan - others 300504_KPMG original version" xfId="31" xr:uid="{00000000-0005-0000-0000-000011000000}"/>
    <cellStyle name="_long term loan - others 300504_KPMG original version_(中企华)审计评估联合申报明细表.V1" xfId="22" xr:uid="{00000000-0005-0000-0000-000012000000}"/>
    <cellStyle name="_long term loan - others 300504_KPMG original version_附件1：审计评估联合申报明细表" xfId="21" xr:uid="{00000000-0005-0000-0000-000013000000}"/>
    <cellStyle name="_long term loan - others 300504_Shenhua PBC package 050530" xfId="32" xr:uid="{00000000-0005-0000-0000-000014000000}"/>
    <cellStyle name="_long term loan - others 300504_Shenhua PBC package 050530_(中企华)审计评估联合申报明细表.V1" xfId="34" xr:uid="{00000000-0005-0000-0000-000015000000}"/>
    <cellStyle name="_long term loan - others 300504_Shenhua PBC package 050530_附件1：审计评估联合申报明细表" xfId="35" xr:uid="{00000000-0005-0000-0000-000016000000}"/>
    <cellStyle name="_long term loan - others 300504_附件1：审计评估联合申报明细表" xfId="37" xr:uid="{00000000-0005-0000-0000-000017000000}"/>
    <cellStyle name="_long term loan - others 300504_审计调查表.V3" xfId="38" xr:uid="{00000000-0005-0000-0000-000018000000}"/>
    <cellStyle name="_Part III.200406.Loan and Liabilities details.(Site Name)" xfId="39" xr:uid="{00000000-0005-0000-0000-000019000000}"/>
    <cellStyle name="_Part III.200406.Loan and Liabilities details.(Site Name)_(中企华)审计评估联合申报明细表.V1" xfId="40" xr:uid="{00000000-0005-0000-0000-00001A000000}"/>
    <cellStyle name="_Part III.200406.Loan and Liabilities details.(Site Name)_KPMG original version" xfId="41" xr:uid="{00000000-0005-0000-0000-00001B000000}"/>
    <cellStyle name="_Part III.200406.Loan and Liabilities details.(Site Name)_KPMG original version_(中企华)审计评估联合申报明细表.V1" xfId="42" xr:uid="{00000000-0005-0000-0000-00001C000000}"/>
    <cellStyle name="_Part III.200406.Loan and Liabilities details.(Site Name)_KPMG original version_附件1：审计评估联合申报明细表" xfId="43" xr:uid="{00000000-0005-0000-0000-00001D000000}"/>
    <cellStyle name="_Part III.200406.Loan and Liabilities details.(Site Name)_Shenhua PBC package 050530" xfId="18" xr:uid="{00000000-0005-0000-0000-00001E000000}"/>
    <cellStyle name="_Part III.200406.Loan and Liabilities details.(Site Name)_Shenhua PBC package 050530_(中企华)审计评估联合申报明细表.V1" xfId="44" xr:uid="{00000000-0005-0000-0000-00001F000000}"/>
    <cellStyle name="_Part III.200406.Loan and Liabilities details.(Site Name)_Shenhua PBC package 050530_附件1：审计评估联合申报明细表" xfId="45" xr:uid="{00000000-0005-0000-0000-000020000000}"/>
    <cellStyle name="_Part III.200406.Loan and Liabilities details.(Site Name)_附件1：审计评估联合申报明细表" xfId="47" xr:uid="{00000000-0005-0000-0000-000021000000}"/>
    <cellStyle name="_Part III.200406.Loan and Liabilities details.(Site Name)_审计调查表.V3" xfId="48" xr:uid="{00000000-0005-0000-0000-000022000000}"/>
    <cellStyle name="_Shenhua PBC package 050530" xfId="50" xr:uid="{00000000-0005-0000-0000-000023000000}"/>
    <cellStyle name="_Shenhua PBC package 050530_(中企华)审计评估联合申报明细表.V1" xfId="51" xr:uid="{00000000-0005-0000-0000-000024000000}"/>
    <cellStyle name="_Shenhua PBC package 050530_附件1：审计评估联合申报明细表" xfId="52" xr:uid="{00000000-0005-0000-0000-000025000000}"/>
    <cellStyle name="_房屋建筑评估申报表" xfId="53" xr:uid="{00000000-0005-0000-0000-000026000000}"/>
    <cellStyle name="_附件1：审计评估联合申报明细表" xfId="54" xr:uid="{00000000-0005-0000-0000-000027000000}"/>
    <cellStyle name="_审计调查表.V3" xfId="55" xr:uid="{00000000-0005-0000-0000-000028000000}"/>
    <cellStyle name="_文函专递0211-施工企业调查表（附件）" xfId="56" xr:uid="{00000000-0005-0000-0000-000029000000}"/>
    <cellStyle name="{Comma [0]}" xfId="57" xr:uid="{00000000-0005-0000-0000-00002A000000}"/>
    <cellStyle name="{Comma}" xfId="59" xr:uid="{00000000-0005-0000-0000-00002B000000}"/>
    <cellStyle name="{Date}" xfId="60" xr:uid="{00000000-0005-0000-0000-00002C000000}"/>
    <cellStyle name="{Month}" xfId="61" xr:uid="{00000000-0005-0000-0000-00002D000000}"/>
    <cellStyle name="{Percent}" xfId="65" xr:uid="{00000000-0005-0000-0000-00002E000000}"/>
    <cellStyle name="{Thousand [0]}" xfId="62" xr:uid="{00000000-0005-0000-0000-00002F000000}"/>
    <cellStyle name="{Thousand}" xfId="36" xr:uid="{00000000-0005-0000-0000-000030000000}"/>
    <cellStyle name="{Z'0000(1 dec)}" xfId="66" xr:uid="{00000000-0005-0000-0000-000031000000}"/>
    <cellStyle name="{Z'0000(4 dec)}" xfId="67" xr:uid="{00000000-0005-0000-0000-000032000000}"/>
    <cellStyle name="0,0_x000d__x000a_NA_x000d__x000a_" xfId="11" xr:uid="{00000000-0005-0000-0000-000033000000}"/>
    <cellStyle name="args.style" xfId="2" xr:uid="{00000000-0005-0000-0000-000034000000}"/>
    <cellStyle name="Calc Currency (0)" xfId="68" xr:uid="{00000000-0005-0000-0000-000035000000}"/>
    <cellStyle name="category" xfId="69" xr:uid="{00000000-0005-0000-0000-000036000000}"/>
    <cellStyle name="ColLevel_1" xfId="71" xr:uid="{00000000-0005-0000-0000-000037000000}"/>
    <cellStyle name="Column Headings" xfId="73" xr:uid="{00000000-0005-0000-0000-000038000000}"/>
    <cellStyle name="Column$Headings" xfId="74" xr:uid="{00000000-0005-0000-0000-000039000000}"/>
    <cellStyle name="Column_Title" xfId="76" xr:uid="{00000000-0005-0000-0000-00003A000000}"/>
    <cellStyle name="Comma  - Style1" xfId="78" xr:uid="{00000000-0005-0000-0000-00003B000000}"/>
    <cellStyle name="Comma  - Style2" xfId="79" xr:uid="{00000000-0005-0000-0000-00003C000000}"/>
    <cellStyle name="Comma  - Style3" xfId="70" xr:uid="{00000000-0005-0000-0000-00003D000000}"/>
    <cellStyle name="Comma  - Style4" xfId="81" xr:uid="{00000000-0005-0000-0000-00003E000000}"/>
    <cellStyle name="Comma  - Style5" xfId="82" xr:uid="{00000000-0005-0000-0000-00003F000000}"/>
    <cellStyle name="Comma  - Style6" xfId="83" xr:uid="{00000000-0005-0000-0000-000040000000}"/>
    <cellStyle name="Comma  - Style7" xfId="84" xr:uid="{00000000-0005-0000-0000-000041000000}"/>
    <cellStyle name="Comma  - Style8" xfId="85" xr:uid="{00000000-0005-0000-0000-000042000000}"/>
    <cellStyle name="Comma [0]_laroux" xfId="86" xr:uid="{00000000-0005-0000-0000-000043000000}"/>
    <cellStyle name="Comma_02(2003.12.31 PBC package.040304)" xfId="87" xr:uid="{00000000-0005-0000-0000-000044000000}"/>
    <cellStyle name="comma-d" xfId="88" xr:uid="{00000000-0005-0000-0000-000045000000}"/>
    <cellStyle name="Copied" xfId="89" xr:uid="{00000000-0005-0000-0000-000046000000}"/>
    <cellStyle name="COST1" xfId="90" xr:uid="{00000000-0005-0000-0000-000047000000}"/>
    <cellStyle name="Currency [0]_353HHC" xfId="91" xr:uid="{00000000-0005-0000-0000-000048000000}"/>
    <cellStyle name="Currency_353HHC" xfId="93" xr:uid="{00000000-0005-0000-0000-000049000000}"/>
    <cellStyle name="Date" xfId="94" xr:uid="{00000000-0005-0000-0000-00004A000000}"/>
    <cellStyle name="Entered" xfId="6" xr:uid="{00000000-0005-0000-0000-00004B000000}"/>
    <cellStyle name="entry box" xfId="46" xr:uid="{00000000-0005-0000-0000-00004C000000}"/>
    <cellStyle name="Euro" xfId="95" xr:uid="{00000000-0005-0000-0000-00004D000000}"/>
    <cellStyle name="e鯪9Y_x000b_" xfId="97" xr:uid="{00000000-0005-0000-0000-00004E000000}"/>
    <cellStyle name="Format Number Column" xfId="98" xr:uid="{00000000-0005-0000-0000-00004F000000}"/>
    <cellStyle name="gcd" xfId="99" xr:uid="{00000000-0005-0000-0000-000050000000}"/>
    <cellStyle name="Grey" xfId="77" xr:uid="{00000000-0005-0000-0000-000051000000}"/>
    <cellStyle name="HEADER" xfId="100" xr:uid="{00000000-0005-0000-0000-000052000000}"/>
    <cellStyle name="Header1" xfId="102" xr:uid="{00000000-0005-0000-0000-000053000000}"/>
    <cellStyle name="Header2" xfId="103" xr:uid="{00000000-0005-0000-0000-000054000000}"/>
    <cellStyle name="Input [yellow]" xfId="104" xr:uid="{00000000-0005-0000-0000-000055000000}"/>
    <cellStyle name="Input Cells" xfId="105" xr:uid="{00000000-0005-0000-0000-000056000000}"/>
    <cellStyle name="InputArea" xfId="106" xr:uid="{00000000-0005-0000-0000-000057000000}"/>
    <cellStyle name="KPMG Heading 1" xfId="107" xr:uid="{00000000-0005-0000-0000-000058000000}"/>
    <cellStyle name="KPMG Heading 2" xfId="108" xr:uid="{00000000-0005-0000-0000-000059000000}"/>
    <cellStyle name="KPMG Heading 3" xfId="109" xr:uid="{00000000-0005-0000-0000-00005A000000}"/>
    <cellStyle name="KPMG Heading 4" xfId="110" xr:uid="{00000000-0005-0000-0000-00005B000000}"/>
    <cellStyle name="KPMG Normal" xfId="111" xr:uid="{00000000-0005-0000-0000-00005C000000}"/>
    <cellStyle name="KPMG Normal Text" xfId="112" xr:uid="{00000000-0005-0000-0000-00005D000000}"/>
    <cellStyle name="Lines Fill" xfId="72" xr:uid="{00000000-0005-0000-0000-00005E000000}"/>
    <cellStyle name="Linked Cells" xfId="113" xr:uid="{00000000-0005-0000-0000-00005F000000}"/>
    <cellStyle name="Milliers [0]_!!!GO" xfId="114" xr:uid="{00000000-0005-0000-0000-000060000000}"/>
    <cellStyle name="Milliers_!!!GO" xfId="80" xr:uid="{00000000-0005-0000-0000-000061000000}"/>
    <cellStyle name="Model" xfId="75" xr:uid="{00000000-0005-0000-0000-000062000000}"/>
    <cellStyle name="Monétaire [0]_!!!GO" xfId="116" xr:uid="{00000000-0005-0000-0000-000063000000}"/>
    <cellStyle name="Monétaire_!!!GO" xfId="92" xr:uid="{00000000-0005-0000-0000-000064000000}"/>
    <cellStyle name="New Times Roman" xfId="117" xr:uid="{00000000-0005-0000-0000-000065000000}"/>
    <cellStyle name="no dec" xfId="118" xr:uid="{00000000-0005-0000-0000-000066000000}"/>
    <cellStyle name="Normal - Style1" xfId="119" xr:uid="{00000000-0005-0000-0000-000067000000}"/>
    <cellStyle name="Normal - Style1 2" xfId="184" xr:uid="{00000000-0005-0000-0000-000068000000}"/>
    <cellStyle name="Normal 2" xfId="182" xr:uid="{00000000-0005-0000-0000-000069000000}"/>
    <cellStyle name="Normal 2 2" xfId="183" xr:uid="{00000000-0005-0000-0000-00006A000000}"/>
    <cellStyle name="Normal_0105第二套审计报表定稿" xfId="120" xr:uid="{00000000-0005-0000-0000-00006B000000}"/>
    <cellStyle name="Normal_Sheet1_Valuer report" xfId="121" xr:uid="{00000000-0005-0000-0000-00006C000000}"/>
    <cellStyle name="Normal_Sheet1_Valuer report 2" xfId="214" xr:uid="{AA129592-238D-4E61-B55E-0BB43BF23067}"/>
    <cellStyle name="Normal_廣朹廣電 shenjibaobiao 31.12.2000 (revised on 7.3.02)" xfId="122" xr:uid="{00000000-0005-0000-0000-00006D000000}"/>
    <cellStyle name="Normalny_Arkusz1" xfId="1" xr:uid="{00000000-0005-0000-0000-00006E000000}"/>
    <cellStyle name="Œ…‹æØ‚è [0.00]_Region Orders (2)" xfId="124" xr:uid="{00000000-0005-0000-0000-00006F000000}"/>
    <cellStyle name="Œ…‹æØ‚è_Region Orders (2)" xfId="125" xr:uid="{00000000-0005-0000-0000-000070000000}"/>
    <cellStyle name="per.style" xfId="63" xr:uid="{00000000-0005-0000-0000-000071000000}"/>
    <cellStyle name="Percent [2]" xfId="126" xr:uid="{00000000-0005-0000-0000-000072000000}"/>
    <cellStyle name="Percent_PICC package Sept2002 (V120021005)1" xfId="127" xr:uid="{00000000-0005-0000-0000-000073000000}"/>
    <cellStyle name="Prefilled" xfId="128" xr:uid="{00000000-0005-0000-0000-000074000000}"/>
    <cellStyle name="pricing" xfId="130" xr:uid="{00000000-0005-0000-0000-000075000000}"/>
    <cellStyle name="PSChar" xfId="19" xr:uid="{00000000-0005-0000-0000-000076000000}"/>
    <cellStyle name="RevList" xfId="131" xr:uid="{00000000-0005-0000-0000-000077000000}"/>
    <cellStyle name="RowLevel_1" xfId="132" xr:uid="{00000000-0005-0000-0000-000078000000}"/>
    <cellStyle name="Sheet Head" xfId="133" xr:uid="{00000000-0005-0000-0000-000079000000}"/>
    <cellStyle name="style" xfId="134" xr:uid="{00000000-0005-0000-0000-00007A000000}"/>
    <cellStyle name="style1" xfId="135" xr:uid="{00000000-0005-0000-0000-00007B000000}"/>
    <cellStyle name="style2" xfId="136" xr:uid="{00000000-0005-0000-0000-00007C000000}"/>
    <cellStyle name="subhead" xfId="137" xr:uid="{00000000-0005-0000-0000-00007D000000}"/>
    <cellStyle name="Subtotal" xfId="138" xr:uid="{00000000-0005-0000-0000-00007E000000}"/>
    <cellStyle name="百分比" xfId="5" builtinId="5"/>
    <cellStyle name="百分比 2" xfId="139" xr:uid="{00000000-0005-0000-0000-000080000000}"/>
    <cellStyle name="百分比 2 2" xfId="231" xr:uid="{3A16E476-564E-4A5E-9378-3C149D0380B6}"/>
    <cellStyle name="百分比 3" xfId="180" xr:uid="{00000000-0005-0000-0000-000081000000}"/>
    <cellStyle name="表格详细信息置于左侧" xfId="219" xr:uid="{9F325703-ED76-48CD-A534-25079D6057C9}"/>
    <cellStyle name="表格详细信息置于左侧 2" xfId="235" xr:uid="{DFFDC34B-0DB1-415C-8D7E-1D254FB08BC2}"/>
    <cellStyle name="常规" xfId="0" builtinId="0"/>
    <cellStyle name="常规 10" xfId="196" xr:uid="{00000000-0005-0000-0000-000083000000}"/>
    <cellStyle name="常规 10 2" xfId="213" xr:uid="{E9282392-2436-46F4-9440-8CC8D0AE54E8}"/>
    <cellStyle name="常规 11" xfId="209" xr:uid="{D279E806-E454-4535-8982-5E955938F1E5}"/>
    <cellStyle name="常规 12" xfId="210" xr:uid="{E2BC0567-C33B-4739-8BC6-05763450A737}"/>
    <cellStyle name="常规 12 2" xfId="216" xr:uid="{5A907AE6-056A-4FDD-B45D-1207782F82BE}"/>
    <cellStyle name="常规 15" xfId="186" xr:uid="{00000000-0005-0000-0000-000084000000}"/>
    <cellStyle name="常规 15 2" xfId="185" xr:uid="{00000000-0005-0000-0000-000085000000}"/>
    <cellStyle name="常规 2" xfId="162" xr:uid="{00000000-0005-0000-0000-000086000000}"/>
    <cellStyle name="常规 2 2" xfId="140" xr:uid="{00000000-0005-0000-0000-000087000000}"/>
    <cellStyle name="常规 2 2 2" xfId="230" xr:uid="{5BC9C2B8-2777-410D-A0E9-08B72EF9C83A}"/>
    <cellStyle name="常规 2 2 2 2" xfId="233" xr:uid="{1448EF14-A934-434E-8B09-BF692BD375E2}"/>
    <cellStyle name="常规 2 3" xfId="215" xr:uid="{007F41EC-E68A-4C46-83AD-45ABC18F5480}"/>
    <cellStyle name="常规 2 4" xfId="228" xr:uid="{AD90A941-A2D5-4332-87F1-0AF573ABEBA5}"/>
    <cellStyle name="常规 3" xfId="177" xr:uid="{00000000-0005-0000-0000-000088000000}"/>
    <cellStyle name="常规 3 2" xfId="198" xr:uid="{00000000-0005-0000-0000-000089000000}"/>
    <cellStyle name="常规 3 3" xfId="207" xr:uid="{CF053943-2778-4B20-838F-63E9F8FEA5F0}"/>
    <cellStyle name="常规 3 3 2" xfId="220" xr:uid="{752E3AB4-4F28-447E-96E7-F9D07541A084}"/>
    <cellStyle name="常规 4" xfId="173" xr:uid="{00000000-0005-0000-0000-00008A000000}"/>
    <cellStyle name="常规 5" xfId="169" xr:uid="{00000000-0005-0000-0000-00008B000000}"/>
    <cellStyle name="常规 6" xfId="174" xr:uid="{00000000-0005-0000-0000-00008C000000}"/>
    <cellStyle name="常规 6 2" xfId="227" xr:uid="{CA0A3810-336B-4615-9451-3510B6D217DE}"/>
    <cellStyle name="常规 7" xfId="175" xr:uid="{00000000-0005-0000-0000-00008D000000}"/>
    <cellStyle name="常规 8" xfId="187" xr:uid="{00000000-0005-0000-0000-00008E000000}"/>
    <cellStyle name="常规 8 2" xfId="202" xr:uid="{00000000-0005-0000-0000-00008F000000}"/>
    <cellStyle name="常规 8 3" xfId="225" xr:uid="{D39D88A0-2999-4576-8BCC-1A9CE010FDFD}"/>
    <cellStyle name="常规 9" xfId="192" xr:uid="{00000000-0005-0000-0000-000090000000}"/>
    <cellStyle name="常规 9 2" xfId="203" xr:uid="{00000000-0005-0000-0000-000091000000}"/>
    <cellStyle name="常规_Book1" xfId="142" xr:uid="{00000000-0005-0000-0000-000092000000}"/>
    <cellStyle name="常规_Sheet1" xfId="143" xr:uid="{00000000-0005-0000-0000-000093000000}"/>
    <cellStyle name="常规_Sheet1 2" xfId="165" xr:uid="{00000000-0005-0000-0000-000094000000}"/>
    <cellStyle name="常规_Sheet1 4" xfId="222" xr:uid="{996E3595-300F-403E-8B0C-DE69F094E351}"/>
    <cellStyle name="常规_存货" xfId="144" xr:uid="{00000000-0005-0000-0000-000096000000}"/>
    <cellStyle name="常规_存货 2" xfId="226" xr:uid="{9FC06299-4D1C-4475-90B2-E6DEE4B1A34A}"/>
    <cellStyle name="常规_第一部分  资产评估申报表（成本法）-新" xfId="205" xr:uid="{00000000-0005-0000-0000-000097000000}"/>
    <cellStyle name="常规_附表一：电力收益法申报表 2" xfId="145" xr:uid="{00000000-0005-0000-0000-00009B000000}"/>
    <cellStyle name="常规_附件9-1：生产企业收益法申报表1031" xfId="58" xr:uid="{00000000-0005-0000-0000-00009C000000}"/>
    <cellStyle name="常规_基本情况" xfId="96" xr:uid="{00000000-0005-0000-0000-00009D000000}"/>
    <cellStyle name="常规_流动资产类底稿" xfId="224" xr:uid="{2B1E966A-61D5-4399-8C9F-08E41F4B12CD}"/>
    <cellStyle name="常规_评估空白套表1 2" xfId="218" xr:uid="{72FEFD17-A4CD-42F4-9693-E1818E377DFF}"/>
    <cellStyle name="常规_评估明细表（申报）" xfId="33" xr:uid="{00000000-0005-0000-0000-00009F000000}"/>
    <cellStyle name="常规_评估明细表(湾里自来水)" xfId="194" xr:uid="{00000000-0005-0000-0000-0000A0000000}"/>
    <cellStyle name="常规_山西煤炭进出口集团左权鑫顺煤业有限公司资产评估表" xfId="168" xr:uid="{00000000-0005-0000-0000-0000A2000000}"/>
    <cellStyle name="常规_山阴县安荣乡煤矿井巷工程计算表（11-04-16）" xfId="167" xr:uid="{00000000-0005-0000-0000-0000A3000000}"/>
    <cellStyle name="常规_十矿井巷工程评估明细表" xfId="166" xr:uid="{00000000-0005-0000-0000-0000A4000000}"/>
    <cellStyle name="常规_收益法评估申报表-鲁信药业" xfId="146" xr:uid="{00000000-0005-0000-0000-0000A5000000}"/>
    <cellStyle name="常规_土建明细表—— 清河一矿（王红红）" xfId="164" xr:uid="{00000000-0005-0000-0000-0000A6000000}"/>
    <cellStyle name="常规_往来核对附表" xfId="115" xr:uid="{00000000-0005-0000-0000-0000A7000000}"/>
    <cellStyle name="常规_中航油评估明细表" xfId="147" xr:uid="{00000000-0005-0000-0000-0000A8000000}"/>
    <cellStyle name="常规_中航油评估明细表 2" xfId="171" xr:uid="{00000000-0005-0000-0000-0000A9000000}"/>
    <cellStyle name="常规_中航油评估明细表 3" xfId="232" xr:uid="{759EC5FD-E955-4C51-92C8-80DC77DAE1C5}"/>
    <cellStyle name="常规_中评协(2008)218号" xfId="148" xr:uid="{00000000-0005-0000-0000-0000AA000000}"/>
    <cellStyle name="常规_资产评估申报表--通用(有审计)-1" xfId="204" xr:uid="{00000000-0005-0000-0000-0000AB000000}"/>
    <cellStyle name="超链接" xfId="4" builtinId="8"/>
    <cellStyle name="超链接 2" xfId="206" xr:uid="{90EB8DE8-2A70-4D1F-9134-88C992BA9503}"/>
    <cellStyle name="超链接 2 2" xfId="217" xr:uid="{66EFCB2E-440A-4446-B5E0-9126FA111388}"/>
    <cellStyle name="超链接 3" xfId="188" xr:uid="{00000000-0005-0000-0000-0000AD000000}"/>
    <cellStyle name="分级显示行_1_4附件二凯旋评估表" xfId="149" xr:uid="{00000000-0005-0000-0000-0000AE000000}"/>
    <cellStyle name="公司标准表" xfId="150" xr:uid="{00000000-0005-0000-0000-0000AF000000}"/>
    <cellStyle name="霓付 [0]_97MBO" xfId="14" xr:uid="{00000000-0005-0000-0000-0000B0000000}"/>
    <cellStyle name="霓付_97MBO" xfId="151" xr:uid="{00000000-0005-0000-0000-0000B1000000}"/>
    <cellStyle name="烹拳 [0]_97MBO" xfId="28" xr:uid="{00000000-0005-0000-0000-0000B2000000}"/>
    <cellStyle name="烹拳_97MBO" xfId="152" xr:uid="{00000000-0005-0000-0000-0000B3000000}"/>
    <cellStyle name="普通_ 白土" xfId="153" xr:uid="{00000000-0005-0000-0000-0000B4000000}"/>
    <cellStyle name="普通_附19_minxi98114" xfId="141" xr:uid="{00000000-0005-0000-0000-0000B5000000}"/>
    <cellStyle name="千分位[0]_ 白土" xfId="154" xr:uid="{00000000-0005-0000-0000-0000B6000000}"/>
    <cellStyle name="千分位_ 白土" xfId="101" xr:uid="{00000000-0005-0000-0000-0000B7000000}"/>
    <cellStyle name="千位[0]_ 应交税金审定表" xfId="155" xr:uid="{00000000-0005-0000-0000-0000B8000000}"/>
    <cellStyle name="千位_ 应交税金审定表" xfId="20" xr:uid="{00000000-0005-0000-0000-0000B9000000}"/>
    <cellStyle name="千位分隔" xfId="3" builtinId="3" customBuiltin="1"/>
    <cellStyle name="千位分隔 10" xfId="8" xr:uid="{00000000-0005-0000-0000-0000BB000000}"/>
    <cellStyle name="千位分隔 16" xfId="190" xr:uid="{00000000-0005-0000-0000-0000BC000000}"/>
    <cellStyle name="千位分隔 16 2" xfId="212" xr:uid="{65A35556-4C7C-4885-BC32-25353D03502F}"/>
    <cellStyle name="千位分隔 2" xfId="49" xr:uid="{00000000-0005-0000-0000-0000BD000000}"/>
    <cellStyle name="千位分隔 2 2" xfId="208" xr:uid="{66C3FEE0-386E-47DF-96DD-CA004DCE2CAA}"/>
    <cellStyle name="千位分隔 2 2 2" xfId="181" xr:uid="{00000000-0005-0000-0000-0000BE000000}"/>
    <cellStyle name="千位分隔 2 2 3" xfId="234" xr:uid="{59736FE3-C335-43EE-8173-E8E43D7160CE}"/>
    <cellStyle name="千位分隔 2 3" xfId="189" xr:uid="{00000000-0005-0000-0000-0000BF000000}"/>
    <cellStyle name="千位分隔 2 4" xfId="223" xr:uid="{F6398743-86C9-4B49-8002-DC5735E289BF}"/>
    <cellStyle name="千位分隔 3" xfId="172" xr:uid="{00000000-0005-0000-0000-0000C0000000}"/>
    <cellStyle name="千位分隔 3 2" xfId="7" xr:uid="{00000000-0005-0000-0000-0000C1000000}"/>
    <cellStyle name="千位分隔 3 3" xfId="211" xr:uid="{7AB3866F-EDA7-4153-8131-59338A435AB3}"/>
    <cellStyle name="千位分隔 4" xfId="176" xr:uid="{00000000-0005-0000-0000-0000C2000000}"/>
    <cellStyle name="千位分隔 5" xfId="193" xr:uid="{00000000-0005-0000-0000-0000C3000000}"/>
    <cellStyle name="千位分隔 5 2" xfId="199" xr:uid="{00000000-0005-0000-0000-0000C4000000}"/>
    <cellStyle name="千位分隔 5 2 2" xfId="179" xr:uid="{00000000-0005-0000-0000-0000C5000000}"/>
    <cellStyle name="千位分隔 5 3" xfId="178" xr:uid="{00000000-0005-0000-0000-0000C6000000}"/>
    <cellStyle name="千位分隔 6" xfId="195" xr:uid="{00000000-0005-0000-0000-0000C7000000}"/>
    <cellStyle name="千位分隔 7" xfId="197" xr:uid="{00000000-0005-0000-0000-0000C8000000}"/>
    <cellStyle name="钎霖_laroux" xfId="64" xr:uid="{00000000-0005-0000-0000-0000C9000000}"/>
    <cellStyle name="样式 1" xfId="129" xr:uid="{00000000-0005-0000-0000-0000CA000000}"/>
    <cellStyle name="样式 1 2" xfId="156" xr:uid="{00000000-0005-0000-0000-0000CB000000}"/>
    <cellStyle name="样式 1 3" xfId="221" xr:uid="{BFAA0866-D010-49FC-96C7-0F314EB14B39}"/>
    <cellStyle name="样式 1 4" xfId="229" xr:uid="{8841F875-58B3-457C-94DF-65732FFC04BB}"/>
    <cellStyle name="一般_NEGS" xfId="10" xr:uid="{00000000-0005-0000-0000-0000CC000000}"/>
    <cellStyle name="着色 1 2" xfId="200" xr:uid="{00000000-0005-0000-0000-0000CD000000}"/>
    <cellStyle name="资产" xfId="157" xr:uid="{00000000-0005-0000-0000-0000CE000000}"/>
    <cellStyle name="콤마 [0]_BOILER-CO1" xfId="158" xr:uid="{00000000-0005-0000-0000-0000CF000000}"/>
    <cellStyle name="콤마_BOILER-CO1" xfId="159" xr:uid="{00000000-0005-0000-0000-0000D0000000}"/>
    <cellStyle name="통화 [0]_BOILER-CO1" xfId="123" xr:uid="{00000000-0005-0000-0000-0000D1000000}"/>
    <cellStyle name="통화_BOILER-CO1" xfId="160" xr:uid="{00000000-0005-0000-0000-0000D2000000}"/>
    <cellStyle name="표준_0N-HANDLING " xfId="161" xr:uid="{00000000-0005-0000-0000-0000D3000000}"/>
  </cellStyles>
  <dxfs count="8">
    <dxf>
      <font>
        <color rgb="FFFFFFFF"/>
      </font>
    </dxf>
    <dxf>
      <font>
        <color rgb="FFFFFFFF"/>
      </font>
    </dxf>
    <dxf>
      <fill>
        <patternFill patternType="solid">
          <bgColor theme="9" tint="0.39991454817346722"/>
        </patternFill>
      </fill>
    </dxf>
    <dxf>
      <fill>
        <patternFill>
          <bgColor rgb="FFFF0000"/>
        </patternFill>
      </fill>
    </dxf>
    <dxf>
      <fill>
        <patternFill>
          <bgColor rgb="FFFF0000"/>
        </patternFill>
      </fill>
    </dxf>
    <dxf>
      <fill>
        <patternFill>
          <bgColor theme="9" tint="0.39994506668294322"/>
        </patternFill>
      </fill>
    </dxf>
    <dxf>
      <fill>
        <patternFill patternType="solid">
          <bgColor theme="9" tint="0.39991454817346722"/>
        </patternFill>
      </fill>
    </dxf>
    <dxf>
      <fill>
        <patternFill patternType="solid">
          <bgColor theme="9" tint="0.39991454817346722"/>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7" Type="http://schemas.openxmlformats.org/officeDocument/2006/relationships/worksheet" Target="worksheets/sheet117.xml"/><Relationship Id="rId21" Type="http://schemas.openxmlformats.org/officeDocument/2006/relationships/worksheet" Target="worksheets/sheet21.xml"/><Relationship Id="rId42" Type="http://schemas.openxmlformats.org/officeDocument/2006/relationships/worksheet" Target="worksheets/sheet42.xml"/><Relationship Id="rId63" Type="http://schemas.openxmlformats.org/officeDocument/2006/relationships/worksheet" Target="worksheets/sheet63.xml"/><Relationship Id="rId84" Type="http://schemas.openxmlformats.org/officeDocument/2006/relationships/worksheet" Target="worksheets/sheet84.xml"/><Relationship Id="rId138" Type="http://schemas.openxmlformats.org/officeDocument/2006/relationships/worksheet" Target="worksheets/sheet138.xml"/><Relationship Id="rId107" Type="http://schemas.openxmlformats.org/officeDocument/2006/relationships/worksheet" Target="worksheets/sheet107.xml"/><Relationship Id="rId11" Type="http://schemas.openxmlformats.org/officeDocument/2006/relationships/worksheet" Target="worksheets/sheet11.xml"/><Relationship Id="rId32" Type="http://schemas.openxmlformats.org/officeDocument/2006/relationships/worksheet" Target="worksheets/sheet32.xml"/><Relationship Id="rId53" Type="http://schemas.openxmlformats.org/officeDocument/2006/relationships/worksheet" Target="worksheets/sheet53.xml"/><Relationship Id="rId74" Type="http://schemas.openxmlformats.org/officeDocument/2006/relationships/worksheet" Target="worksheets/sheet74.xml"/><Relationship Id="rId128" Type="http://schemas.openxmlformats.org/officeDocument/2006/relationships/worksheet" Target="worksheets/sheet128.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worksheet" Target="worksheets/sheet95.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113" Type="http://schemas.openxmlformats.org/officeDocument/2006/relationships/worksheet" Target="worksheets/sheet113.xml"/><Relationship Id="rId118" Type="http://schemas.openxmlformats.org/officeDocument/2006/relationships/worksheet" Target="worksheets/sheet118.xml"/><Relationship Id="rId134" Type="http://schemas.openxmlformats.org/officeDocument/2006/relationships/worksheet" Target="worksheets/sheet134.xml"/><Relationship Id="rId139" Type="http://schemas.openxmlformats.org/officeDocument/2006/relationships/worksheet" Target="worksheets/sheet139.xml"/><Relationship Id="rId80" Type="http://schemas.openxmlformats.org/officeDocument/2006/relationships/worksheet" Target="worksheets/sheet80.xml"/><Relationship Id="rId85" Type="http://schemas.openxmlformats.org/officeDocument/2006/relationships/worksheet" Target="worksheets/sheet85.xml"/><Relationship Id="rId12" Type="http://schemas.openxmlformats.org/officeDocument/2006/relationships/worksheet" Target="worksheets/sheet12.xml"/><Relationship Id="rId17" Type="http://schemas.openxmlformats.org/officeDocument/2006/relationships/worksheet" Target="worksheets/sheet17.xml"/><Relationship Id="rId33" Type="http://schemas.openxmlformats.org/officeDocument/2006/relationships/worksheet" Target="worksheets/sheet33.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worksheet" Target="worksheets/sheet103.xml"/><Relationship Id="rId108" Type="http://schemas.openxmlformats.org/officeDocument/2006/relationships/worksheet" Target="worksheets/sheet108.xml"/><Relationship Id="rId124" Type="http://schemas.openxmlformats.org/officeDocument/2006/relationships/worksheet" Target="worksheets/sheet124.xml"/><Relationship Id="rId129" Type="http://schemas.openxmlformats.org/officeDocument/2006/relationships/worksheet" Target="worksheets/sheet129.xml"/><Relationship Id="rId54" Type="http://schemas.openxmlformats.org/officeDocument/2006/relationships/worksheet" Target="worksheets/sheet54.xml"/><Relationship Id="rId70" Type="http://schemas.openxmlformats.org/officeDocument/2006/relationships/worksheet" Target="worksheets/sheet70.xml"/><Relationship Id="rId75" Type="http://schemas.openxmlformats.org/officeDocument/2006/relationships/worksheet" Target="worksheets/sheet75.xml"/><Relationship Id="rId91" Type="http://schemas.openxmlformats.org/officeDocument/2006/relationships/worksheet" Target="worksheets/sheet91.xml"/><Relationship Id="rId96" Type="http://schemas.openxmlformats.org/officeDocument/2006/relationships/worksheet" Target="worksheets/sheet96.xml"/><Relationship Id="rId140" Type="http://schemas.openxmlformats.org/officeDocument/2006/relationships/worksheet" Target="worksheets/sheet140.xml"/><Relationship Id="rId145"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23" Type="http://schemas.openxmlformats.org/officeDocument/2006/relationships/worksheet" Target="worksheets/sheet23.xml"/><Relationship Id="rId28" Type="http://schemas.openxmlformats.org/officeDocument/2006/relationships/worksheet" Target="worksheets/sheet28.xml"/><Relationship Id="rId49" Type="http://schemas.openxmlformats.org/officeDocument/2006/relationships/worksheet" Target="worksheets/sheet49.xml"/><Relationship Id="rId114" Type="http://schemas.openxmlformats.org/officeDocument/2006/relationships/worksheet" Target="worksheets/sheet114.xml"/><Relationship Id="rId119" Type="http://schemas.openxmlformats.org/officeDocument/2006/relationships/worksheet" Target="worksheets/sheet119.xml"/><Relationship Id="rId44" Type="http://schemas.openxmlformats.org/officeDocument/2006/relationships/worksheet" Target="worksheets/sheet44.xml"/><Relationship Id="rId60" Type="http://schemas.openxmlformats.org/officeDocument/2006/relationships/worksheet" Target="worksheets/sheet60.xml"/><Relationship Id="rId65" Type="http://schemas.openxmlformats.org/officeDocument/2006/relationships/worksheet" Target="worksheets/sheet65.xml"/><Relationship Id="rId81" Type="http://schemas.openxmlformats.org/officeDocument/2006/relationships/worksheet" Target="worksheets/sheet81.xml"/><Relationship Id="rId86" Type="http://schemas.openxmlformats.org/officeDocument/2006/relationships/worksheet" Target="worksheets/sheet86.xml"/><Relationship Id="rId130" Type="http://schemas.openxmlformats.org/officeDocument/2006/relationships/worksheet" Target="worksheets/sheet130.xml"/><Relationship Id="rId135" Type="http://schemas.openxmlformats.org/officeDocument/2006/relationships/worksheet" Target="worksheets/sheet135.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worksheet" Target="worksheets/sheet10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worksheet" Target="worksheets/sheet104.xml"/><Relationship Id="rId120" Type="http://schemas.openxmlformats.org/officeDocument/2006/relationships/worksheet" Target="worksheets/sheet120.xml"/><Relationship Id="rId125" Type="http://schemas.openxmlformats.org/officeDocument/2006/relationships/worksheet" Target="worksheets/sheet125.xml"/><Relationship Id="rId141" Type="http://schemas.openxmlformats.org/officeDocument/2006/relationships/worksheet" Target="worksheets/sheet141.xml"/><Relationship Id="rId146" Type="http://schemas.openxmlformats.org/officeDocument/2006/relationships/sharedStrings" Target="sharedStrings.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110" Type="http://schemas.openxmlformats.org/officeDocument/2006/relationships/worksheet" Target="worksheets/sheet110.xml"/><Relationship Id="rId115" Type="http://schemas.openxmlformats.org/officeDocument/2006/relationships/worksheet" Target="worksheets/sheet115.xml"/><Relationship Id="rId131" Type="http://schemas.openxmlformats.org/officeDocument/2006/relationships/worksheet" Target="worksheets/sheet131.xml"/><Relationship Id="rId136" Type="http://schemas.openxmlformats.org/officeDocument/2006/relationships/worksheet" Target="worksheets/sheet136.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worksheet" Target="worksheets/sheet105.xml"/><Relationship Id="rId126" Type="http://schemas.openxmlformats.org/officeDocument/2006/relationships/worksheet" Target="worksheets/sheet126.xml"/><Relationship Id="rId147"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worksheet" Target="worksheets/sheet98.xml"/><Relationship Id="rId121" Type="http://schemas.openxmlformats.org/officeDocument/2006/relationships/worksheet" Target="worksheets/sheet121.xml"/><Relationship Id="rId142" Type="http://schemas.openxmlformats.org/officeDocument/2006/relationships/worksheet" Target="worksheets/sheet142.xml"/><Relationship Id="rId3" Type="http://schemas.openxmlformats.org/officeDocument/2006/relationships/worksheet" Target="worksheets/sheet3.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worksheet" Target="worksheets/sheet67.xml"/><Relationship Id="rId116" Type="http://schemas.openxmlformats.org/officeDocument/2006/relationships/worksheet" Target="worksheets/sheet116.xml"/><Relationship Id="rId137" Type="http://schemas.openxmlformats.org/officeDocument/2006/relationships/worksheet" Target="worksheets/sheet137.xml"/><Relationship Id="rId20" Type="http://schemas.openxmlformats.org/officeDocument/2006/relationships/worksheet" Target="worksheets/sheet20.xml"/><Relationship Id="rId41" Type="http://schemas.openxmlformats.org/officeDocument/2006/relationships/worksheet" Target="worksheets/sheet41.xml"/><Relationship Id="rId62" Type="http://schemas.openxmlformats.org/officeDocument/2006/relationships/worksheet" Target="worksheets/sheet62.xml"/><Relationship Id="rId83" Type="http://schemas.openxmlformats.org/officeDocument/2006/relationships/worksheet" Target="worksheets/sheet83.xml"/><Relationship Id="rId88" Type="http://schemas.openxmlformats.org/officeDocument/2006/relationships/worksheet" Target="worksheets/sheet88.xml"/><Relationship Id="rId111" Type="http://schemas.openxmlformats.org/officeDocument/2006/relationships/worksheet" Target="worksheets/sheet111.xml"/><Relationship Id="rId132" Type="http://schemas.openxmlformats.org/officeDocument/2006/relationships/worksheet" Target="worksheets/sheet132.xml"/><Relationship Id="rId15" Type="http://schemas.openxmlformats.org/officeDocument/2006/relationships/worksheet" Target="worksheets/sheet15.xml"/><Relationship Id="rId36" Type="http://schemas.openxmlformats.org/officeDocument/2006/relationships/worksheet" Target="worksheets/sheet36.xml"/><Relationship Id="rId57" Type="http://schemas.openxmlformats.org/officeDocument/2006/relationships/worksheet" Target="worksheets/sheet57.xml"/><Relationship Id="rId106" Type="http://schemas.openxmlformats.org/officeDocument/2006/relationships/worksheet" Target="worksheets/sheet106.xml"/><Relationship Id="rId127" Type="http://schemas.openxmlformats.org/officeDocument/2006/relationships/worksheet" Target="worksheets/sheet127.xml"/><Relationship Id="rId10" Type="http://schemas.openxmlformats.org/officeDocument/2006/relationships/worksheet" Target="worksheets/sheet10.xml"/><Relationship Id="rId31" Type="http://schemas.openxmlformats.org/officeDocument/2006/relationships/worksheet" Target="worksheets/sheet31.xml"/><Relationship Id="rId52" Type="http://schemas.openxmlformats.org/officeDocument/2006/relationships/worksheet" Target="worksheets/sheet52.xml"/><Relationship Id="rId73" Type="http://schemas.openxmlformats.org/officeDocument/2006/relationships/worksheet" Target="worksheets/sheet73.xml"/><Relationship Id="rId78" Type="http://schemas.openxmlformats.org/officeDocument/2006/relationships/worksheet" Target="worksheets/sheet78.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122" Type="http://schemas.openxmlformats.org/officeDocument/2006/relationships/worksheet" Target="worksheets/sheet122.xml"/><Relationship Id="rId143" Type="http://schemas.openxmlformats.org/officeDocument/2006/relationships/worksheet" Target="worksheets/sheet143.xml"/><Relationship Id="rId4" Type="http://schemas.openxmlformats.org/officeDocument/2006/relationships/worksheet" Target="worksheets/sheet4.xml"/><Relationship Id="rId9" Type="http://schemas.openxmlformats.org/officeDocument/2006/relationships/worksheet" Target="worksheets/sheet9.xml"/><Relationship Id="rId26" Type="http://schemas.openxmlformats.org/officeDocument/2006/relationships/worksheet" Target="worksheets/sheet26.xml"/><Relationship Id="rId47" Type="http://schemas.openxmlformats.org/officeDocument/2006/relationships/worksheet" Target="worksheets/sheet47.xml"/><Relationship Id="rId68" Type="http://schemas.openxmlformats.org/officeDocument/2006/relationships/worksheet" Target="worksheets/sheet68.xml"/><Relationship Id="rId89" Type="http://schemas.openxmlformats.org/officeDocument/2006/relationships/worksheet" Target="worksheets/sheet89.xml"/><Relationship Id="rId112" Type="http://schemas.openxmlformats.org/officeDocument/2006/relationships/worksheet" Target="worksheets/sheet112.xml"/><Relationship Id="rId133" Type="http://schemas.openxmlformats.org/officeDocument/2006/relationships/worksheet" Target="worksheets/sheet133.xml"/><Relationship Id="rId16" Type="http://schemas.openxmlformats.org/officeDocument/2006/relationships/worksheet" Target="worksheets/sheet16.xml"/><Relationship Id="rId37" Type="http://schemas.openxmlformats.org/officeDocument/2006/relationships/worksheet" Target="worksheets/sheet37.xml"/><Relationship Id="rId58" Type="http://schemas.openxmlformats.org/officeDocument/2006/relationships/worksheet" Target="worksheets/sheet58.xml"/><Relationship Id="rId79" Type="http://schemas.openxmlformats.org/officeDocument/2006/relationships/worksheet" Target="worksheets/sheet79.xml"/><Relationship Id="rId102" Type="http://schemas.openxmlformats.org/officeDocument/2006/relationships/worksheet" Target="worksheets/sheet102.xml"/><Relationship Id="rId123" Type="http://schemas.openxmlformats.org/officeDocument/2006/relationships/worksheet" Target="worksheets/sheet123.xml"/><Relationship Id="rId14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http://www.china-value.com/" TargetMode="External"/></Relationships>
</file>

<file path=xl/drawings/_rels/drawing3.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 Id="rId5" Type="http://schemas.openxmlformats.org/officeDocument/2006/relationships/image" Target="../media/image7.png"/><Relationship Id="rId4" Type="http://schemas.openxmlformats.org/officeDocument/2006/relationships/image" Target="../media/image6.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3</xdr:col>
      <xdr:colOff>314325</xdr:colOff>
      <xdr:row>38</xdr:row>
      <xdr:rowOff>142875</xdr:rowOff>
    </xdr:from>
    <xdr:to>
      <xdr:col>12</xdr:col>
      <xdr:colOff>770880</xdr:colOff>
      <xdr:row>39</xdr:row>
      <xdr:rowOff>68628</xdr:rowOff>
    </xdr:to>
    <xdr:pic>
      <xdr:nvPicPr>
        <xdr:cNvPr id="4" name="Picture 4">
          <a:hlinkClick xmlns:r="http://schemas.openxmlformats.org/officeDocument/2006/relationships" r:id="rId1"/>
          <a:extLst>
            <a:ext uri="{FF2B5EF4-FFF2-40B4-BE49-F238E27FC236}">
              <a16:creationId xmlns:a16="http://schemas.microsoft.com/office/drawing/2014/main" id="{00000000-0008-0000-0600-000004000000}"/>
            </a:ext>
          </a:extLst>
        </xdr:cNvPr>
        <xdr:cNvPicPr>
          <a:picLocks noChangeAspect="1" noChangeArrowheads="1"/>
        </xdr:cNvPicPr>
      </xdr:nvPicPr>
      <xdr:blipFill>
        <a:blip xmlns:r="http://schemas.openxmlformats.org/officeDocument/2006/relationships" r:embed="rId2"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962025" y="7686675"/>
          <a:ext cx="3580755" cy="36390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0</xdr:colOff>
      <xdr:row>45</xdr:row>
      <xdr:rowOff>0</xdr:rowOff>
    </xdr:from>
    <xdr:to>
      <xdr:col>3</xdr:col>
      <xdr:colOff>76200</xdr:colOff>
      <xdr:row>46</xdr:row>
      <xdr:rowOff>15240</xdr:rowOff>
    </xdr:to>
    <xdr:sp macro="" textlink="">
      <xdr:nvSpPr>
        <xdr:cNvPr id="67734" name="Text Box 1">
          <a:extLst>
            <a:ext uri="{FF2B5EF4-FFF2-40B4-BE49-F238E27FC236}">
              <a16:creationId xmlns:a16="http://schemas.microsoft.com/office/drawing/2014/main" id="{00000000-0008-0000-0700-000096080100}"/>
            </a:ext>
          </a:extLst>
        </xdr:cNvPr>
        <xdr:cNvSpPr txBox="1"/>
      </xdr:nvSpPr>
      <xdr:spPr>
        <a:xfrm>
          <a:off x="3261360" y="10058400"/>
          <a:ext cx="76200" cy="243840"/>
        </a:xfrm>
        <a:prstGeom prst="rect">
          <a:avLst/>
        </a:prstGeom>
        <a:noFill/>
        <a:ln w="9525">
          <a:noFill/>
        </a:ln>
      </xdr:spPr>
      <xdr:txBody>
        <a:bodyPr vertOverflow="overflow" vert="horz" wrap="square" anchor="t" upright="1"/>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20</xdr:col>
      <xdr:colOff>303047</xdr:colOff>
      <xdr:row>27</xdr:row>
      <xdr:rowOff>132683</xdr:rowOff>
    </xdr:to>
    <xdr:pic>
      <xdr:nvPicPr>
        <xdr:cNvPr id="2" name="图片 1">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a:stretch>
          <a:fillRect/>
        </a:stretch>
      </xdr:blipFill>
      <xdr:spPr>
        <a:xfrm>
          <a:off x="0" y="200025"/>
          <a:ext cx="14019047" cy="5333333"/>
        </a:xfrm>
        <a:prstGeom prst="rect">
          <a:avLst/>
        </a:prstGeom>
      </xdr:spPr>
    </xdr:pic>
    <xdr:clientData/>
  </xdr:twoCellAnchor>
  <xdr:twoCellAnchor editAs="oneCell">
    <xdr:from>
      <xdr:col>3</xdr:col>
      <xdr:colOff>0</xdr:colOff>
      <xdr:row>0</xdr:row>
      <xdr:rowOff>0</xdr:rowOff>
    </xdr:from>
    <xdr:to>
      <xdr:col>30</xdr:col>
      <xdr:colOff>588162</xdr:colOff>
      <xdr:row>31</xdr:row>
      <xdr:rowOff>37320</xdr:rowOff>
    </xdr:to>
    <xdr:pic>
      <xdr:nvPicPr>
        <xdr:cNvPr id="3" name="图片 2">
          <a:extLst>
            <a:ext uri="{FF2B5EF4-FFF2-40B4-BE49-F238E27FC236}">
              <a16:creationId xmlns:a16="http://schemas.microsoft.com/office/drawing/2014/main" id="{00000000-0008-0000-0D00-000003000000}"/>
            </a:ext>
          </a:extLst>
        </xdr:cNvPr>
        <xdr:cNvPicPr>
          <a:picLocks noChangeAspect="1"/>
        </xdr:cNvPicPr>
      </xdr:nvPicPr>
      <xdr:blipFill>
        <a:blip xmlns:r="http://schemas.openxmlformats.org/officeDocument/2006/relationships" r:embed="rId2"/>
        <a:stretch>
          <a:fillRect/>
        </a:stretch>
      </xdr:blipFill>
      <xdr:spPr>
        <a:xfrm>
          <a:off x="2057400" y="0"/>
          <a:ext cx="19104762" cy="6238095"/>
        </a:xfrm>
        <a:prstGeom prst="rect">
          <a:avLst/>
        </a:prstGeom>
      </xdr:spPr>
    </xdr:pic>
    <xdr:clientData/>
  </xdr:twoCellAnchor>
  <xdr:twoCellAnchor editAs="oneCell">
    <xdr:from>
      <xdr:col>6</xdr:col>
      <xdr:colOff>0</xdr:colOff>
      <xdr:row>8</xdr:row>
      <xdr:rowOff>0</xdr:rowOff>
    </xdr:from>
    <xdr:to>
      <xdr:col>39</xdr:col>
      <xdr:colOff>657488</xdr:colOff>
      <xdr:row>37</xdr:row>
      <xdr:rowOff>170704</xdr:rowOff>
    </xdr:to>
    <xdr:pic>
      <xdr:nvPicPr>
        <xdr:cNvPr id="4" name="图片 3">
          <a:extLst>
            <a:ext uri="{FF2B5EF4-FFF2-40B4-BE49-F238E27FC236}">
              <a16:creationId xmlns:a16="http://schemas.microsoft.com/office/drawing/2014/main" id="{00000000-0008-0000-0D00-000004000000}"/>
            </a:ext>
          </a:extLst>
        </xdr:cNvPr>
        <xdr:cNvPicPr>
          <a:picLocks noChangeAspect="1"/>
        </xdr:cNvPicPr>
      </xdr:nvPicPr>
      <xdr:blipFill>
        <a:blip xmlns:r="http://schemas.openxmlformats.org/officeDocument/2006/relationships" r:embed="rId3"/>
        <a:stretch>
          <a:fillRect/>
        </a:stretch>
      </xdr:blipFill>
      <xdr:spPr>
        <a:xfrm>
          <a:off x="4114800" y="1600200"/>
          <a:ext cx="23295238" cy="5971429"/>
        </a:xfrm>
        <a:prstGeom prst="rect">
          <a:avLst/>
        </a:prstGeom>
      </xdr:spPr>
    </xdr:pic>
    <xdr:clientData/>
  </xdr:twoCellAnchor>
  <xdr:twoCellAnchor editAs="oneCell">
    <xdr:from>
      <xdr:col>10</xdr:col>
      <xdr:colOff>0</xdr:colOff>
      <xdr:row>6</xdr:row>
      <xdr:rowOff>0</xdr:rowOff>
    </xdr:from>
    <xdr:to>
      <xdr:col>69</xdr:col>
      <xdr:colOff>423514</xdr:colOff>
      <xdr:row>43</xdr:row>
      <xdr:rowOff>27646</xdr:rowOff>
    </xdr:to>
    <xdr:pic>
      <xdr:nvPicPr>
        <xdr:cNvPr id="5" name="图片 4">
          <a:extLst>
            <a:ext uri="{FF2B5EF4-FFF2-40B4-BE49-F238E27FC236}">
              <a16:creationId xmlns:a16="http://schemas.microsoft.com/office/drawing/2014/main" id="{00000000-0008-0000-0D00-000005000000}"/>
            </a:ext>
          </a:extLst>
        </xdr:cNvPr>
        <xdr:cNvPicPr>
          <a:picLocks noChangeAspect="1"/>
        </xdr:cNvPicPr>
      </xdr:nvPicPr>
      <xdr:blipFill>
        <a:blip xmlns:r="http://schemas.openxmlformats.org/officeDocument/2006/relationships" r:embed="rId4"/>
        <a:stretch>
          <a:fillRect/>
        </a:stretch>
      </xdr:blipFill>
      <xdr:spPr>
        <a:xfrm>
          <a:off x="6858000" y="1200150"/>
          <a:ext cx="40885714" cy="7428571"/>
        </a:xfrm>
        <a:prstGeom prst="rect">
          <a:avLst/>
        </a:prstGeom>
      </xdr:spPr>
    </xdr:pic>
    <xdr:clientData/>
  </xdr:twoCellAnchor>
  <xdr:twoCellAnchor editAs="oneCell">
    <xdr:from>
      <xdr:col>7</xdr:col>
      <xdr:colOff>0</xdr:colOff>
      <xdr:row>13</xdr:row>
      <xdr:rowOff>0</xdr:rowOff>
    </xdr:from>
    <xdr:to>
      <xdr:col>29</xdr:col>
      <xdr:colOff>302876</xdr:colOff>
      <xdr:row>39</xdr:row>
      <xdr:rowOff>132683</xdr:rowOff>
    </xdr:to>
    <xdr:pic>
      <xdr:nvPicPr>
        <xdr:cNvPr id="6" name="图片 5">
          <a:extLst>
            <a:ext uri="{FF2B5EF4-FFF2-40B4-BE49-F238E27FC236}">
              <a16:creationId xmlns:a16="http://schemas.microsoft.com/office/drawing/2014/main" id="{00000000-0008-0000-0D00-000006000000}"/>
            </a:ext>
          </a:extLst>
        </xdr:cNvPr>
        <xdr:cNvPicPr>
          <a:picLocks noChangeAspect="1"/>
        </xdr:cNvPicPr>
      </xdr:nvPicPr>
      <xdr:blipFill>
        <a:blip xmlns:r="http://schemas.openxmlformats.org/officeDocument/2006/relationships" r:embed="rId5"/>
        <a:stretch>
          <a:fillRect/>
        </a:stretch>
      </xdr:blipFill>
      <xdr:spPr>
        <a:xfrm>
          <a:off x="4800600" y="2600325"/>
          <a:ext cx="15390476" cy="5333333"/>
        </a:xfrm>
        <a:prstGeom prst="rect">
          <a:avLst/>
        </a:prstGeom>
      </xdr:spPr>
    </xdr:pic>
    <xdr:clientData/>
  </xdr:twoCellAnchor>
  <xdr:twoCellAnchor editAs="oneCell">
    <xdr:from>
      <xdr:col>4</xdr:col>
      <xdr:colOff>0</xdr:colOff>
      <xdr:row>29</xdr:row>
      <xdr:rowOff>0</xdr:rowOff>
    </xdr:from>
    <xdr:to>
      <xdr:col>26</xdr:col>
      <xdr:colOff>302876</xdr:colOff>
      <xdr:row>55</xdr:row>
      <xdr:rowOff>132683</xdr:rowOff>
    </xdr:to>
    <xdr:pic>
      <xdr:nvPicPr>
        <xdr:cNvPr id="7" name="图片 6">
          <a:extLst>
            <a:ext uri="{FF2B5EF4-FFF2-40B4-BE49-F238E27FC236}">
              <a16:creationId xmlns:a16="http://schemas.microsoft.com/office/drawing/2014/main" id="{00000000-0008-0000-0D00-000007000000}"/>
            </a:ext>
          </a:extLst>
        </xdr:cNvPr>
        <xdr:cNvPicPr>
          <a:picLocks noChangeAspect="1"/>
        </xdr:cNvPicPr>
      </xdr:nvPicPr>
      <xdr:blipFill>
        <a:blip xmlns:r="http://schemas.openxmlformats.org/officeDocument/2006/relationships" r:embed="rId5"/>
        <a:stretch>
          <a:fillRect/>
        </a:stretch>
      </xdr:blipFill>
      <xdr:spPr>
        <a:xfrm>
          <a:off x="2743200" y="5800725"/>
          <a:ext cx="15390476" cy="5333333"/>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solidFill>
          <a:srgbClr val="FFFFFF"/>
        </a:solidFill>
        <a:ln w="9525" cap="flat" cmpd="sng" algn="ctr">
          <a:solidFill>
            <a:srgbClr val="000000"/>
          </a:solidFill>
          <a:prstDash val="solid"/>
          <a:round/>
        </a:ln>
      </a:spPr>
      <a:bodyPr/>
      <a:lst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10.bin"/></Relationships>
</file>

<file path=xl/worksheets/_rels/sheet100.xml.rels><?xml version="1.0" encoding="UTF-8" standalone="yes"?>
<Relationships xmlns="http://schemas.openxmlformats.org/package/2006/relationships"><Relationship Id="rId1" Type="http://schemas.openxmlformats.org/officeDocument/2006/relationships/printerSettings" Target="../printerSettings/printerSettings100.bin"/></Relationships>
</file>

<file path=xl/worksheets/_rels/sheet101.xml.rels><?xml version="1.0" encoding="UTF-8" standalone="yes"?>
<Relationships xmlns="http://schemas.openxmlformats.org/package/2006/relationships"><Relationship Id="rId1" Type="http://schemas.openxmlformats.org/officeDocument/2006/relationships/printerSettings" Target="../printerSettings/printerSettings101.bin"/></Relationships>
</file>

<file path=xl/worksheets/_rels/sheet102.xml.rels><?xml version="1.0" encoding="UTF-8" standalone="yes"?>
<Relationships xmlns="http://schemas.openxmlformats.org/package/2006/relationships"><Relationship Id="rId1" Type="http://schemas.openxmlformats.org/officeDocument/2006/relationships/printerSettings" Target="../printerSettings/printerSettings102.bin"/></Relationships>
</file>

<file path=xl/worksheets/_rels/sheet103.xml.rels><?xml version="1.0" encoding="UTF-8" standalone="yes"?>
<Relationships xmlns="http://schemas.openxmlformats.org/package/2006/relationships"><Relationship Id="rId1" Type="http://schemas.openxmlformats.org/officeDocument/2006/relationships/printerSettings" Target="../printerSettings/printerSettings103.bin"/></Relationships>
</file>

<file path=xl/worksheets/_rels/sheet104.xml.rels><?xml version="1.0" encoding="UTF-8" standalone="yes"?>
<Relationships xmlns="http://schemas.openxmlformats.org/package/2006/relationships"><Relationship Id="rId1" Type="http://schemas.openxmlformats.org/officeDocument/2006/relationships/printerSettings" Target="../printerSettings/printerSettings104.bin"/></Relationships>
</file>

<file path=xl/worksheets/_rels/sheet105.xml.rels><?xml version="1.0" encoding="UTF-8" standalone="yes"?>
<Relationships xmlns="http://schemas.openxmlformats.org/package/2006/relationships"><Relationship Id="rId1" Type="http://schemas.openxmlformats.org/officeDocument/2006/relationships/printerSettings" Target="../printerSettings/printerSettings105.bin"/></Relationships>
</file>

<file path=xl/worksheets/_rels/sheet106.xml.rels><?xml version="1.0" encoding="UTF-8" standalone="yes"?>
<Relationships xmlns="http://schemas.openxmlformats.org/package/2006/relationships"><Relationship Id="rId1" Type="http://schemas.openxmlformats.org/officeDocument/2006/relationships/printerSettings" Target="../printerSettings/printerSettings106.bin"/></Relationships>
</file>

<file path=xl/worksheets/_rels/sheet107.xml.rels><?xml version="1.0" encoding="UTF-8" standalone="yes"?>
<Relationships xmlns="http://schemas.openxmlformats.org/package/2006/relationships"><Relationship Id="rId1" Type="http://schemas.openxmlformats.org/officeDocument/2006/relationships/printerSettings" Target="../printerSettings/printerSettings107.bin"/></Relationships>
</file>

<file path=xl/worksheets/_rels/sheet10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9.vml"/><Relationship Id="rId1" Type="http://schemas.openxmlformats.org/officeDocument/2006/relationships/printerSettings" Target="../printerSettings/printerSettings108.bin"/></Relationships>
</file>

<file path=xl/worksheets/_rels/sheet109.xml.rels><?xml version="1.0" encoding="UTF-8" standalone="yes"?>
<Relationships xmlns="http://schemas.openxmlformats.org/package/2006/relationships"><Relationship Id="rId1" Type="http://schemas.openxmlformats.org/officeDocument/2006/relationships/printerSettings" Target="../printerSettings/printerSettings10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1.bin"/></Relationships>
</file>

<file path=xl/worksheets/_rels/sheet110.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0.vml"/><Relationship Id="rId1" Type="http://schemas.openxmlformats.org/officeDocument/2006/relationships/printerSettings" Target="../printerSettings/printerSettings110.bin"/></Relationships>
</file>

<file path=xl/worksheets/_rels/sheet111.xml.rels><?xml version="1.0" encoding="UTF-8" standalone="yes"?>
<Relationships xmlns="http://schemas.openxmlformats.org/package/2006/relationships"><Relationship Id="rId1" Type="http://schemas.openxmlformats.org/officeDocument/2006/relationships/printerSettings" Target="../printerSettings/printerSettings111.bin"/></Relationships>
</file>

<file path=xl/worksheets/_rels/sheet112.xml.rels><?xml version="1.0" encoding="UTF-8" standalone="yes"?>
<Relationships xmlns="http://schemas.openxmlformats.org/package/2006/relationships"><Relationship Id="rId1" Type="http://schemas.openxmlformats.org/officeDocument/2006/relationships/printerSettings" Target="../printerSettings/printerSettings112.bin"/></Relationships>
</file>

<file path=xl/worksheets/_rels/sheet113.xml.rels><?xml version="1.0" encoding="UTF-8" standalone="yes"?>
<Relationships xmlns="http://schemas.openxmlformats.org/package/2006/relationships"><Relationship Id="rId1" Type="http://schemas.openxmlformats.org/officeDocument/2006/relationships/printerSettings" Target="../printerSettings/printerSettings113.bin"/></Relationships>
</file>

<file path=xl/worksheets/_rels/sheet114.xml.rels><?xml version="1.0" encoding="UTF-8" standalone="yes"?>
<Relationships xmlns="http://schemas.openxmlformats.org/package/2006/relationships"><Relationship Id="rId1" Type="http://schemas.openxmlformats.org/officeDocument/2006/relationships/printerSettings" Target="../printerSettings/printerSettings114.bin"/></Relationships>
</file>

<file path=xl/worksheets/_rels/sheet115.xml.rels><?xml version="1.0" encoding="UTF-8" standalone="yes"?>
<Relationships xmlns="http://schemas.openxmlformats.org/package/2006/relationships"><Relationship Id="rId1" Type="http://schemas.openxmlformats.org/officeDocument/2006/relationships/printerSettings" Target="../printerSettings/printerSettings115.bin"/></Relationships>
</file>

<file path=xl/worksheets/_rels/sheet116.xml.rels><?xml version="1.0" encoding="UTF-8" standalone="yes"?>
<Relationships xmlns="http://schemas.openxmlformats.org/package/2006/relationships"><Relationship Id="rId1" Type="http://schemas.openxmlformats.org/officeDocument/2006/relationships/printerSettings" Target="../printerSettings/printerSettings116.bin"/></Relationships>
</file>

<file path=xl/worksheets/_rels/sheet117.xml.rels><?xml version="1.0" encoding="UTF-8" standalone="yes"?>
<Relationships xmlns="http://schemas.openxmlformats.org/package/2006/relationships"><Relationship Id="rId1" Type="http://schemas.openxmlformats.org/officeDocument/2006/relationships/printerSettings" Target="../printerSettings/printerSettings117.bin"/></Relationships>
</file>

<file path=xl/worksheets/_rels/sheet118.xml.rels><?xml version="1.0" encoding="UTF-8" standalone="yes"?>
<Relationships xmlns="http://schemas.openxmlformats.org/package/2006/relationships"><Relationship Id="rId1" Type="http://schemas.openxmlformats.org/officeDocument/2006/relationships/printerSettings" Target="../printerSettings/printerSettings118.bin"/></Relationships>
</file>

<file path=xl/worksheets/_rels/sheet119.xml.rels><?xml version="1.0" encoding="UTF-8" standalone="yes"?>
<Relationships xmlns="http://schemas.openxmlformats.org/package/2006/relationships"><Relationship Id="rId1" Type="http://schemas.openxmlformats.org/officeDocument/2006/relationships/printerSettings" Target="../printerSettings/printerSettings11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20.xml.rels><?xml version="1.0" encoding="UTF-8" standalone="yes"?>
<Relationships xmlns="http://schemas.openxmlformats.org/package/2006/relationships"><Relationship Id="rId1" Type="http://schemas.openxmlformats.org/officeDocument/2006/relationships/printerSettings" Target="../printerSettings/printerSettings120.bin"/></Relationships>
</file>

<file path=xl/worksheets/_rels/sheet121.xml.rels><?xml version="1.0" encoding="UTF-8" standalone="yes"?>
<Relationships xmlns="http://schemas.openxmlformats.org/package/2006/relationships"><Relationship Id="rId1" Type="http://schemas.openxmlformats.org/officeDocument/2006/relationships/printerSettings" Target="../printerSettings/printerSettings121.bin"/></Relationships>
</file>

<file path=xl/worksheets/_rels/sheet122.xml.rels><?xml version="1.0" encoding="UTF-8" standalone="yes"?>
<Relationships xmlns="http://schemas.openxmlformats.org/package/2006/relationships"><Relationship Id="rId1" Type="http://schemas.openxmlformats.org/officeDocument/2006/relationships/printerSettings" Target="../printerSettings/printerSettings122.bin"/></Relationships>
</file>

<file path=xl/worksheets/_rels/sheet123.xml.rels><?xml version="1.0" encoding="UTF-8" standalone="yes"?>
<Relationships xmlns="http://schemas.openxmlformats.org/package/2006/relationships"><Relationship Id="rId1" Type="http://schemas.openxmlformats.org/officeDocument/2006/relationships/printerSettings" Target="../printerSettings/printerSettings123.bin"/></Relationships>
</file>

<file path=xl/worksheets/_rels/sheet124.xml.rels><?xml version="1.0" encoding="UTF-8" standalone="yes"?>
<Relationships xmlns="http://schemas.openxmlformats.org/package/2006/relationships"><Relationship Id="rId1" Type="http://schemas.openxmlformats.org/officeDocument/2006/relationships/printerSettings" Target="../printerSettings/printerSettings124.bin"/></Relationships>
</file>

<file path=xl/worksheets/_rels/sheet125.xml.rels><?xml version="1.0" encoding="UTF-8" standalone="yes"?>
<Relationships xmlns="http://schemas.openxmlformats.org/package/2006/relationships"><Relationship Id="rId1" Type="http://schemas.openxmlformats.org/officeDocument/2006/relationships/printerSettings" Target="../printerSettings/printerSettings125.bin"/></Relationships>
</file>

<file path=xl/worksheets/_rels/sheet126.xml.rels><?xml version="1.0" encoding="UTF-8" standalone="yes"?>
<Relationships xmlns="http://schemas.openxmlformats.org/package/2006/relationships"><Relationship Id="rId1" Type="http://schemas.openxmlformats.org/officeDocument/2006/relationships/printerSettings" Target="../printerSettings/printerSettings126.bin"/></Relationships>
</file>

<file path=xl/worksheets/_rels/sheet127.xml.rels><?xml version="1.0" encoding="UTF-8" standalone="yes"?>
<Relationships xmlns="http://schemas.openxmlformats.org/package/2006/relationships"><Relationship Id="rId1" Type="http://schemas.openxmlformats.org/officeDocument/2006/relationships/printerSettings" Target="../printerSettings/printerSettings127.bin"/></Relationships>
</file>

<file path=xl/worksheets/_rels/sheet128.xml.rels><?xml version="1.0" encoding="UTF-8" standalone="yes"?>
<Relationships xmlns="http://schemas.openxmlformats.org/package/2006/relationships"><Relationship Id="rId1" Type="http://schemas.openxmlformats.org/officeDocument/2006/relationships/printerSettings" Target="../printerSettings/printerSettings128.bin"/></Relationships>
</file>

<file path=xl/worksheets/_rels/sheet129.xml.rels><?xml version="1.0" encoding="UTF-8" standalone="yes"?>
<Relationships xmlns="http://schemas.openxmlformats.org/package/2006/relationships"><Relationship Id="rId1" Type="http://schemas.openxmlformats.org/officeDocument/2006/relationships/printerSettings" Target="../printerSettings/printerSettings12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30.xml.rels><?xml version="1.0" encoding="UTF-8" standalone="yes"?>
<Relationships xmlns="http://schemas.openxmlformats.org/package/2006/relationships"><Relationship Id="rId1" Type="http://schemas.openxmlformats.org/officeDocument/2006/relationships/printerSettings" Target="../printerSettings/printerSettings130.bin"/></Relationships>
</file>

<file path=xl/worksheets/_rels/sheet131.xml.rels><?xml version="1.0" encoding="UTF-8" standalone="yes"?>
<Relationships xmlns="http://schemas.openxmlformats.org/package/2006/relationships"><Relationship Id="rId1" Type="http://schemas.openxmlformats.org/officeDocument/2006/relationships/printerSettings" Target="../printerSettings/printerSettings131.bin"/></Relationships>
</file>

<file path=xl/worksheets/_rels/sheet132.xml.rels><?xml version="1.0" encoding="UTF-8" standalone="yes"?>
<Relationships xmlns="http://schemas.openxmlformats.org/package/2006/relationships"><Relationship Id="rId1" Type="http://schemas.openxmlformats.org/officeDocument/2006/relationships/printerSettings" Target="../printerSettings/printerSettings132.bin"/></Relationships>
</file>

<file path=xl/worksheets/_rels/sheet133.xml.rels><?xml version="1.0" encoding="UTF-8" standalone="yes"?>
<Relationships xmlns="http://schemas.openxmlformats.org/package/2006/relationships"><Relationship Id="rId1" Type="http://schemas.openxmlformats.org/officeDocument/2006/relationships/printerSettings" Target="../printerSettings/printerSettings133.bin"/></Relationships>
</file>

<file path=xl/worksheets/_rels/sheet134.xml.rels><?xml version="1.0" encoding="UTF-8" standalone="yes"?>
<Relationships xmlns="http://schemas.openxmlformats.org/package/2006/relationships"><Relationship Id="rId1" Type="http://schemas.openxmlformats.org/officeDocument/2006/relationships/printerSettings" Target="../printerSettings/printerSettings134.bin"/></Relationships>
</file>

<file path=xl/worksheets/_rels/sheet135.xml.rels><?xml version="1.0" encoding="UTF-8" standalone="yes"?>
<Relationships xmlns="http://schemas.openxmlformats.org/package/2006/relationships"><Relationship Id="rId1" Type="http://schemas.openxmlformats.org/officeDocument/2006/relationships/printerSettings" Target="../printerSettings/printerSettings135.bin"/></Relationships>
</file>

<file path=xl/worksheets/_rels/sheet136.xml.rels><?xml version="1.0" encoding="UTF-8" standalone="yes"?>
<Relationships xmlns="http://schemas.openxmlformats.org/package/2006/relationships"><Relationship Id="rId1" Type="http://schemas.openxmlformats.org/officeDocument/2006/relationships/printerSettings" Target="../printerSettings/printerSettings136.bin"/></Relationships>
</file>

<file path=xl/worksheets/_rels/sheet137.xml.rels><?xml version="1.0" encoding="UTF-8" standalone="yes"?>
<Relationships xmlns="http://schemas.openxmlformats.org/package/2006/relationships"><Relationship Id="rId1" Type="http://schemas.openxmlformats.org/officeDocument/2006/relationships/printerSettings" Target="../printerSettings/printerSettings137.bin"/></Relationships>
</file>

<file path=xl/worksheets/_rels/sheet138.xml.rels><?xml version="1.0" encoding="UTF-8" standalone="yes"?>
<Relationships xmlns="http://schemas.openxmlformats.org/package/2006/relationships"><Relationship Id="rId1" Type="http://schemas.openxmlformats.org/officeDocument/2006/relationships/printerSettings" Target="../printerSettings/printerSettings138.bin"/></Relationships>
</file>

<file path=xl/worksheets/_rels/sheet139.xml.rels><?xml version="1.0" encoding="UTF-8" standalone="yes"?>
<Relationships xmlns="http://schemas.openxmlformats.org/package/2006/relationships"><Relationship Id="rId1" Type="http://schemas.openxmlformats.org/officeDocument/2006/relationships/printerSettings" Target="../printerSettings/printerSettings139.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40.xml.rels><?xml version="1.0" encoding="UTF-8" standalone="yes"?>
<Relationships xmlns="http://schemas.openxmlformats.org/package/2006/relationships"><Relationship Id="rId1" Type="http://schemas.openxmlformats.org/officeDocument/2006/relationships/printerSettings" Target="../printerSettings/printerSettings140.bin"/></Relationships>
</file>

<file path=xl/worksheets/_rels/sheet141.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1.vml"/><Relationship Id="rId1" Type="http://schemas.openxmlformats.org/officeDocument/2006/relationships/printerSettings" Target="../printerSettings/printerSettings141.bin"/></Relationships>
</file>

<file path=xl/worksheets/_rels/sheet142.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2.vml"/><Relationship Id="rId1" Type="http://schemas.openxmlformats.org/officeDocument/2006/relationships/printerSettings" Target="../printerSettings/printerSettings142.bin"/></Relationships>
</file>

<file path=xl/worksheets/_rels/sheet143.xml.rels><?xml version="1.0" encoding="UTF-8" standalone="yes"?>
<Relationships xmlns="http://schemas.openxmlformats.org/package/2006/relationships"><Relationship Id="rId1" Type="http://schemas.openxmlformats.org/officeDocument/2006/relationships/printerSettings" Target="../printerSettings/printerSettings14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4.vml"/><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5.vml"/><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6.vml"/><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85.bin"/></Relationships>
</file>

<file path=xl/worksheets/_rels/sheet86.xml.rels><?xml version="1.0" encoding="UTF-8" standalone="yes"?>
<Relationships xmlns="http://schemas.openxmlformats.org/package/2006/relationships"><Relationship Id="rId1" Type="http://schemas.openxmlformats.org/officeDocument/2006/relationships/printerSettings" Target="../printerSettings/printerSettings86.bin"/></Relationships>
</file>

<file path=xl/worksheets/_rels/sheet8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7.vml"/><Relationship Id="rId1" Type="http://schemas.openxmlformats.org/officeDocument/2006/relationships/printerSettings" Target="../printerSettings/printerSettings87.bin"/></Relationships>
</file>

<file path=xl/worksheets/_rels/sheet88.xml.rels><?xml version="1.0" encoding="UTF-8" standalone="yes"?>
<Relationships xmlns="http://schemas.openxmlformats.org/package/2006/relationships"><Relationship Id="rId1" Type="http://schemas.openxmlformats.org/officeDocument/2006/relationships/printerSettings" Target="../printerSettings/printerSettings88.bin"/></Relationships>
</file>

<file path=xl/worksheets/_rels/sheet8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8.vml"/><Relationship Id="rId1" Type="http://schemas.openxmlformats.org/officeDocument/2006/relationships/printerSettings" Target="../printerSettings/printerSettings89.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90.xml.rels><?xml version="1.0" encoding="UTF-8" standalone="yes"?>
<Relationships xmlns="http://schemas.openxmlformats.org/package/2006/relationships"><Relationship Id="rId1" Type="http://schemas.openxmlformats.org/officeDocument/2006/relationships/printerSettings" Target="../printerSettings/printerSettings90.bin"/></Relationships>
</file>

<file path=xl/worksheets/_rels/sheet91.xml.rels><?xml version="1.0" encoding="UTF-8" standalone="yes"?>
<Relationships xmlns="http://schemas.openxmlformats.org/package/2006/relationships"><Relationship Id="rId1" Type="http://schemas.openxmlformats.org/officeDocument/2006/relationships/printerSettings" Target="../printerSettings/printerSettings91.bin"/></Relationships>
</file>

<file path=xl/worksheets/_rels/sheet92.xml.rels><?xml version="1.0" encoding="UTF-8" standalone="yes"?>
<Relationships xmlns="http://schemas.openxmlformats.org/package/2006/relationships"><Relationship Id="rId1" Type="http://schemas.openxmlformats.org/officeDocument/2006/relationships/printerSettings" Target="../printerSettings/printerSettings92.bin"/></Relationships>
</file>

<file path=xl/worksheets/_rels/sheet93.xml.rels><?xml version="1.0" encoding="UTF-8" standalone="yes"?>
<Relationships xmlns="http://schemas.openxmlformats.org/package/2006/relationships"><Relationship Id="rId1" Type="http://schemas.openxmlformats.org/officeDocument/2006/relationships/printerSettings" Target="../printerSettings/printerSettings93.bin"/></Relationships>
</file>

<file path=xl/worksheets/_rels/sheet94.xml.rels><?xml version="1.0" encoding="UTF-8" standalone="yes"?>
<Relationships xmlns="http://schemas.openxmlformats.org/package/2006/relationships"><Relationship Id="rId1" Type="http://schemas.openxmlformats.org/officeDocument/2006/relationships/printerSettings" Target="../printerSettings/printerSettings94.bin"/></Relationships>
</file>

<file path=xl/worksheets/_rels/sheet95.xml.rels><?xml version="1.0" encoding="UTF-8" standalone="yes"?>
<Relationships xmlns="http://schemas.openxmlformats.org/package/2006/relationships"><Relationship Id="rId1" Type="http://schemas.openxmlformats.org/officeDocument/2006/relationships/printerSettings" Target="../printerSettings/printerSettings95.bin"/></Relationships>
</file>

<file path=xl/worksheets/_rels/sheet96.xml.rels><?xml version="1.0" encoding="UTF-8" standalone="yes"?>
<Relationships xmlns="http://schemas.openxmlformats.org/package/2006/relationships"><Relationship Id="rId1" Type="http://schemas.openxmlformats.org/officeDocument/2006/relationships/printerSettings" Target="../printerSettings/printerSettings96.bin"/></Relationships>
</file>

<file path=xl/worksheets/_rels/sheet97.xml.rels><?xml version="1.0" encoding="UTF-8" standalone="yes"?>
<Relationships xmlns="http://schemas.openxmlformats.org/package/2006/relationships"><Relationship Id="rId1" Type="http://schemas.openxmlformats.org/officeDocument/2006/relationships/printerSettings" Target="../printerSettings/printerSettings97.bin"/></Relationships>
</file>

<file path=xl/worksheets/_rels/sheet98.xml.rels><?xml version="1.0" encoding="UTF-8" standalone="yes"?>
<Relationships xmlns="http://schemas.openxmlformats.org/package/2006/relationships"><Relationship Id="rId1" Type="http://schemas.openxmlformats.org/officeDocument/2006/relationships/printerSettings" Target="../printerSettings/printerSettings98.bin"/></Relationships>
</file>

<file path=xl/worksheets/_rels/sheet99.xml.rels><?xml version="1.0" encoding="UTF-8" standalone="yes"?>
<Relationships xmlns="http://schemas.openxmlformats.org/package/2006/relationships"><Relationship Id="rId1" Type="http://schemas.openxmlformats.org/officeDocument/2006/relationships/printerSettings" Target="../printerSettings/printerSettings9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F6B9F3-3975-4B39-94DF-5F932F0B10AB}">
  <sheetPr codeName="Sheet4">
    <pageSetUpPr fitToPage="1"/>
  </sheetPr>
  <dimension ref="A1:L45"/>
  <sheetViews>
    <sheetView topLeftCell="A13" workbookViewId="0">
      <selection activeCell="I40" sqref="I40"/>
    </sheetView>
  </sheetViews>
  <sheetFormatPr defaultColWidth="9" defaultRowHeight="18" customHeight="1"/>
  <cols>
    <col min="1" max="1" width="17.59765625" style="24" customWidth="1"/>
    <col min="2" max="2" width="10.5" style="28" customWidth="1"/>
    <col min="3" max="3" width="8" style="28" customWidth="1"/>
    <col min="4" max="4" width="13" style="28" customWidth="1"/>
    <col min="5" max="5" width="9.59765625" style="28" customWidth="1"/>
    <col min="6" max="6" width="18.59765625" style="28" customWidth="1"/>
    <col min="7" max="7" width="11.09765625" style="28" customWidth="1"/>
    <col min="8" max="8" width="17.09765625" style="28" customWidth="1"/>
    <col min="9" max="9" width="22.59765625" style="28" customWidth="1"/>
    <col min="10" max="10" width="13.59765625" style="28" customWidth="1"/>
    <col min="11" max="11" width="15.5" style="28" customWidth="1"/>
    <col min="12" max="16384" width="9" style="28"/>
  </cols>
  <sheetData>
    <row r="1" spans="1:12" s="23" customFormat="1" ht="13.5" customHeight="1">
      <c r="A1" s="230"/>
      <c r="B1" s="231"/>
      <c r="C1" s="231"/>
      <c r="D1" s="231"/>
      <c r="E1" s="231"/>
      <c r="F1" s="231"/>
      <c r="G1" s="231"/>
      <c r="H1" s="231"/>
      <c r="I1" s="231"/>
      <c r="J1" s="231"/>
      <c r="K1" s="231"/>
    </row>
    <row r="2" spans="1:12" s="23" customFormat="1" ht="18" customHeight="1">
      <c r="A2" s="1518" t="s">
        <v>1963</v>
      </c>
      <c r="B2" s="1519"/>
      <c r="C2" s="1519"/>
      <c r="D2" s="1519"/>
      <c r="E2" s="1519"/>
      <c r="F2" s="1519"/>
      <c r="G2" s="1519"/>
      <c r="H2" s="1519"/>
      <c r="I2" s="1519"/>
      <c r="J2" s="1519"/>
      <c r="K2" s="1519"/>
    </row>
    <row r="3" spans="1:12" ht="18" customHeight="1">
      <c r="A3" s="1520" t="s">
        <v>1968</v>
      </c>
      <c r="B3" s="1520"/>
      <c r="C3" s="1520"/>
      <c r="D3" s="1520"/>
      <c r="E3" s="1520"/>
      <c r="F3" s="1520"/>
      <c r="G3" s="1520"/>
      <c r="H3" s="1520"/>
      <c r="I3" s="1520"/>
      <c r="J3" s="1520"/>
      <c r="K3" s="1520"/>
    </row>
    <row r="4" spans="1:12" ht="17.25" customHeight="1">
      <c r="A4" s="232" t="s">
        <v>1969</v>
      </c>
      <c r="B4" s="233"/>
      <c r="C4" s="233"/>
      <c r="D4" s="233"/>
      <c r="E4" s="233"/>
      <c r="F4" s="233"/>
      <c r="G4" s="233"/>
      <c r="H4" s="233"/>
      <c r="I4" s="233"/>
      <c r="K4" s="234" t="s">
        <v>1970</v>
      </c>
    </row>
    <row r="5" spans="1:12" s="24" customFormat="1" ht="18" customHeight="1">
      <c r="A5" s="1578" t="s">
        <v>1971</v>
      </c>
      <c r="B5" s="235" t="s">
        <v>1972</v>
      </c>
      <c r="C5" s="1521" t="s">
        <v>1973</v>
      </c>
      <c r="D5" s="1522"/>
      <c r="E5" s="1522"/>
      <c r="F5" s="1522"/>
      <c r="G5" s="1523"/>
      <c r="H5" s="1582" t="s">
        <v>1974</v>
      </c>
      <c r="I5" s="1528"/>
      <c r="J5" s="1530" t="s">
        <v>1975</v>
      </c>
      <c r="K5" s="1532"/>
      <c r="L5" s="28"/>
    </row>
    <row r="6" spans="1:12" s="24" customFormat="1" ht="18" customHeight="1">
      <c r="A6" s="1579"/>
      <c r="B6" s="236" t="s">
        <v>1976</v>
      </c>
      <c r="C6" s="1524"/>
      <c r="D6" s="1525"/>
      <c r="E6" s="1525"/>
      <c r="F6" s="1525"/>
      <c r="G6" s="1526"/>
      <c r="H6" s="1583"/>
      <c r="I6" s="1529"/>
      <c r="J6" s="1531"/>
      <c r="K6" s="1533"/>
      <c r="L6" s="28"/>
    </row>
    <row r="7" spans="1:12" s="24" customFormat="1" ht="18" customHeight="1">
      <c r="A7" s="237" t="s">
        <v>1977</v>
      </c>
      <c r="B7" s="1527"/>
      <c r="C7" s="1525"/>
      <c r="D7" s="1525"/>
      <c r="E7" s="1526"/>
      <c r="F7" s="238" t="s">
        <v>1978</v>
      </c>
      <c r="G7" s="239"/>
      <c r="H7" s="238" t="s">
        <v>1979</v>
      </c>
      <c r="I7" s="240"/>
      <c r="J7" s="238" t="s">
        <v>1975</v>
      </c>
      <c r="K7" s="241"/>
    </row>
    <row r="8" spans="1:12" s="24" customFormat="1" ht="18" customHeight="1">
      <c r="A8" s="242" t="s">
        <v>1980</v>
      </c>
      <c r="B8" s="1527"/>
      <c r="C8" s="1525"/>
      <c r="D8" s="1525"/>
      <c r="E8" s="1526"/>
      <c r="F8" s="238" t="s">
        <v>1978</v>
      </c>
      <c r="G8" s="239"/>
      <c r="H8" s="238" t="s">
        <v>1981</v>
      </c>
      <c r="I8" s="240"/>
      <c r="J8" s="238" t="s">
        <v>1975</v>
      </c>
      <c r="K8" s="241"/>
    </row>
    <row r="9" spans="1:12" s="24" customFormat="1" ht="18" customHeight="1">
      <c r="A9" s="242" t="s">
        <v>1982</v>
      </c>
      <c r="B9" s="243"/>
      <c r="C9" s="238" t="s">
        <v>1983</v>
      </c>
      <c r="D9" s="240"/>
      <c r="E9" s="244" t="s">
        <v>1984</v>
      </c>
      <c r="F9" s="1524"/>
      <c r="G9" s="1526"/>
      <c r="H9" s="238" t="s">
        <v>1985</v>
      </c>
      <c r="I9" s="240"/>
      <c r="J9" s="238" t="s">
        <v>1975</v>
      </c>
      <c r="K9" s="241"/>
    </row>
    <row r="10" spans="1:12" s="24" customFormat="1" ht="27" customHeight="1">
      <c r="A10" s="237" t="s">
        <v>1986</v>
      </c>
      <c r="B10" s="1534"/>
      <c r="C10" s="1535"/>
      <c r="D10" s="1535"/>
      <c r="E10" s="1535"/>
      <c r="F10" s="1535"/>
      <c r="G10" s="1536"/>
      <c r="H10" s="236" t="s">
        <v>1987</v>
      </c>
      <c r="I10" s="243"/>
      <c r="J10" s="236" t="s">
        <v>1988</v>
      </c>
      <c r="K10" s="245"/>
    </row>
    <row r="11" spans="1:12" ht="18" customHeight="1">
      <c r="A11" s="237" t="s">
        <v>1989</v>
      </c>
      <c r="B11" s="246"/>
      <c r="C11" s="238" t="s">
        <v>1990</v>
      </c>
      <c r="D11" s="239"/>
      <c r="E11" s="238" t="s">
        <v>1991</v>
      </c>
      <c r="F11" s="239"/>
      <c r="G11" s="247" t="s">
        <v>1992</v>
      </c>
      <c r="H11" s="246"/>
      <c r="I11" s="247" t="s">
        <v>1993</v>
      </c>
      <c r="J11" s="1537"/>
      <c r="K11" s="1538"/>
    </row>
    <row r="12" spans="1:12" ht="18" customHeight="1">
      <c r="A12" s="242" t="s">
        <v>1994</v>
      </c>
      <c r="B12" s="246"/>
      <c r="C12" s="238" t="s">
        <v>1995</v>
      </c>
      <c r="D12" s="239"/>
      <c r="E12" s="238" t="s">
        <v>1996</v>
      </c>
      <c r="F12" s="239"/>
      <c r="G12" s="247" t="s">
        <v>1997</v>
      </c>
      <c r="H12" s="246"/>
      <c r="I12" s="247" t="s">
        <v>1998</v>
      </c>
      <c r="J12" s="239"/>
      <c r="K12" s="248"/>
    </row>
    <row r="13" spans="1:12" ht="18" customHeight="1">
      <c r="A13" s="249" t="s">
        <v>1999</v>
      </c>
      <c r="B13" s="250"/>
      <c r="C13" s="251" t="s">
        <v>2000</v>
      </c>
      <c r="D13" s="252"/>
      <c r="E13" s="253" t="s">
        <v>2001</v>
      </c>
      <c r="F13" s="252"/>
      <c r="G13" s="254" t="s">
        <v>2002</v>
      </c>
      <c r="H13" s="1539"/>
      <c r="I13" s="1540"/>
      <c r="J13" s="1540"/>
      <c r="K13" s="1541"/>
    </row>
    <row r="14" spans="1:12" s="25" customFormat="1" ht="18" customHeight="1">
      <c r="A14" s="1584" t="s">
        <v>2003</v>
      </c>
      <c r="B14" s="1585"/>
      <c r="C14" s="1585"/>
      <c r="D14" s="1585"/>
      <c r="E14" s="1585"/>
      <c r="F14" s="1585"/>
      <c r="G14" s="1586"/>
      <c r="H14" s="1542" t="s">
        <v>2004</v>
      </c>
      <c r="I14" s="1543"/>
      <c r="J14" s="1542" t="s">
        <v>2005</v>
      </c>
      <c r="K14" s="1544"/>
    </row>
    <row r="15" spans="1:12" s="25" customFormat="1" ht="18" customHeight="1">
      <c r="A15" s="1587"/>
      <c r="B15" s="1588"/>
      <c r="C15" s="1588"/>
      <c r="D15" s="1588"/>
      <c r="E15" s="1588"/>
      <c r="F15" s="1588"/>
      <c r="G15" s="1589"/>
      <c r="H15" s="238" t="s">
        <v>2006</v>
      </c>
      <c r="I15" s="238" t="s">
        <v>2007</v>
      </c>
      <c r="J15" s="236" t="s">
        <v>2006</v>
      </c>
      <c r="K15" s="255" t="s">
        <v>2007</v>
      </c>
    </row>
    <row r="16" spans="1:12" s="26" customFormat="1" ht="18" customHeight="1">
      <c r="A16" s="256">
        <v>1</v>
      </c>
      <c r="B16" s="1545"/>
      <c r="C16" s="1546"/>
      <c r="D16" s="1546"/>
      <c r="E16" s="1546"/>
      <c r="F16" s="1546"/>
      <c r="G16" s="1547"/>
      <c r="H16" s="257"/>
      <c r="I16" s="258"/>
      <c r="J16" s="257"/>
      <c r="K16" s="259"/>
    </row>
    <row r="17" spans="1:11" ht="18" customHeight="1">
      <c r="A17" s="256">
        <v>2</v>
      </c>
      <c r="B17" s="1545"/>
      <c r="C17" s="1546"/>
      <c r="D17" s="1546"/>
      <c r="E17" s="1546"/>
      <c r="F17" s="1546"/>
      <c r="G17" s="1547"/>
      <c r="H17" s="257"/>
      <c r="I17" s="258"/>
      <c r="J17" s="257"/>
      <c r="K17" s="259"/>
    </row>
    <row r="18" spans="1:11" ht="18" customHeight="1">
      <c r="A18" s="256">
        <v>3</v>
      </c>
      <c r="B18" s="1545"/>
      <c r="C18" s="1546"/>
      <c r="D18" s="1546"/>
      <c r="E18" s="1546"/>
      <c r="F18" s="1546"/>
      <c r="G18" s="1547"/>
      <c r="H18" s="257"/>
      <c r="I18" s="258"/>
      <c r="J18" s="257"/>
      <c r="K18" s="259"/>
    </row>
    <row r="19" spans="1:11" ht="18" customHeight="1">
      <c r="A19" s="256">
        <v>4</v>
      </c>
      <c r="B19" s="1524"/>
      <c r="C19" s="1525"/>
      <c r="D19" s="1525"/>
      <c r="E19" s="1525"/>
      <c r="F19" s="1525"/>
      <c r="G19" s="1526"/>
      <c r="H19" s="260"/>
      <c r="I19" s="239"/>
      <c r="J19" s="239"/>
      <c r="K19" s="248"/>
    </row>
    <row r="20" spans="1:11" ht="18" customHeight="1">
      <c r="A20" s="256">
        <v>5</v>
      </c>
      <c r="B20" s="1524"/>
      <c r="C20" s="1525"/>
      <c r="D20" s="1525"/>
      <c r="E20" s="1525"/>
      <c r="F20" s="1525"/>
      <c r="G20" s="1526"/>
      <c r="H20" s="260"/>
      <c r="I20" s="239"/>
      <c r="J20" s="239"/>
      <c r="K20" s="248"/>
    </row>
    <row r="21" spans="1:11" ht="18" customHeight="1">
      <c r="A21" s="261" t="s">
        <v>1185</v>
      </c>
      <c r="B21" s="1548"/>
      <c r="C21" s="1540"/>
      <c r="D21" s="1540"/>
      <c r="E21" s="1540"/>
      <c r="F21" s="1540"/>
      <c r="G21" s="1549"/>
      <c r="H21" s="262"/>
      <c r="I21" s="250"/>
      <c r="J21" s="263"/>
      <c r="K21" s="264"/>
    </row>
    <row r="22" spans="1:11" s="25" customFormat="1" ht="18" customHeight="1">
      <c r="A22" s="1550" t="s">
        <v>2008</v>
      </c>
      <c r="B22" s="1551"/>
      <c r="C22" s="1551"/>
      <c r="D22" s="1551"/>
      <c r="E22" s="1543"/>
      <c r="F22" s="1542" t="s">
        <v>2009</v>
      </c>
      <c r="G22" s="1551"/>
      <c r="H22" s="1543"/>
      <c r="I22" s="265" t="s">
        <v>2010</v>
      </c>
      <c r="J22" s="235" t="s">
        <v>2011</v>
      </c>
      <c r="K22" s="266" t="s">
        <v>2012</v>
      </c>
    </row>
    <row r="23" spans="1:11" ht="18" customHeight="1">
      <c r="A23" s="256">
        <v>1</v>
      </c>
      <c r="B23" s="1552"/>
      <c r="C23" s="1553"/>
      <c r="D23" s="1553"/>
      <c r="E23" s="1554"/>
      <c r="F23" s="1524"/>
      <c r="G23" s="1525"/>
      <c r="H23" s="1526"/>
      <c r="I23" s="239"/>
      <c r="J23" s="267"/>
      <c r="K23" s="268"/>
    </row>
    <row r="24" spans="1:11" ht="18" customHeight="1">
      <c r="A24" s="256">
        <v>2</v>
      </c>
      <c r="B24" s="1552"/>
      <c r="C24" s="1555"/>
      <c r="D24" s="1555"/>
      <c r="E24" s="1556"/>
      <c r="F24" s="1524"/>
      <c r="G24" s="1525"/>
      <c r="H24" s="1526"/>
      <c r="I24" s="239"/>
      <c r="J24" s="267"/>
      <c r="K24" s="268"/>
    </row>
    <row r="25" spans="1:11" ht="18" customHeight="1">
      <c r="A25" s="256">
        <v>3</v>
      </c>
      <c r="B25" s="1552"/>
      <c r="C25" s="1555"/>
      <c r="D25" s="1555"/>
      <c r="E25" s="1556"/>
      <c r="F25" s="1524"/>
      <c r="G25" s="1525"/>
      <c r="H25" s="1526"/>
      <c r="I25" s="239"/>
      <c r="J25" s="267"/>
      <c r="K25" s="268"/>
    </row>
    <row r="26" spans="1:11" ht="18" customHeight="1">
      <c r="A26" s="256">
        <v>4</v>
      </c>
      <c r="B26" s="1552"/>
      <c r="C26" s="1555"/>
      <c r="D26" s="1555"/>
      <c r="E26" s="1556"/>
      <c r="F26" s="1524"/>
      <c r="G26" s="1525"/>
      <c r="H26" s="1526"/>
      <c r="I26" s="239"/>
      <c r="J26" s="267"/>
      <c r="K26" s="268"/>
    </row>
    <row r="27" spans="1:11" ht="18" customHeight="1">
      <c r="A27" s="256">
        <v>5</v>
      </c>
      <c r="B27" s="1552"/>
      <c r="C27" s="1555"/>
      <c r="D27" s="1555"/>
      <c r="E27" s="1556"/>
      <c r="F27" s="1524"/>
      <c r="G27" s="1525"/>
      <c r="H27" s="1526"/>
      <c r="I27" s="239"/>
      <c r="J27" s="267"/>
      <c r="K27" s="268"/>
    </row>
    <row r="28" spans="1:11" ht="18" customHeight="1">
      <c r="A28" s="269">
        <v>6</v>
      </c>
      <c r="B28" s="1552"/>
      <c r="C28" s="1555"/>
      <c r="D28" s="1555"/>
      <c r="E28" s="1556"/>
      <c r="F28" s="1524"/>
      <c r="G28" s="1525"/>
      <c r="H28" s="1526"/>
      <c r="I28" s="239"/>
      <c r="J28" s="267"/>
      <c r="K28" s="268"/>
    </row>
    <row r="29" spans="1:11" ht="18" customHeight="1">
      <c r="A29" s="269">
        <v>7</v>
      </c>
      <c r="B29" s="1557"/>
      <c r="C29" s="1553"/>
      <c r="D29" s="1553"/>
      <c r="E29" s="1554"/>
      <c r="F29" s="1524"/>
      <c r="G29" s="1525"/>
      <c r="H29" s="1526"/>
      <c r="I29" s="270"/>
      <c r="J29" s="267"/>
      <c r="K29" s="268"/>
    </row>
    <row r="30" spans="1:11" ht="18" customHeight="1">
      <c r="A30" s="269">
        <v>8</v>
      </c>
      <c r="B30" s="1552"/>
      <c r="C30" s="1555"/>
      <c r="D30" s="1555"/>
      <c r="E30" s="1556"/>
      <c r="F30" s="1524"/>
      <c r="G30" s="1525"/>
      <c r="H30" s="1526"/>
      <c r="I30" s="270"/>
      <c r="J30" s="267"/>
      <c r="K30" s="268"/>
    </row>
    <row r="31" spans="1:11" ht="18" customHeight="1">
      <c r="A31" s="269">
        <v>9</v>
      </c>
      <c r="B31" s="1552"/>
      <c r="C31" s="1555"/>
      <c r="D31" s="1555"/>
      <c r="E31" s="1556"/>
      <c r="F31" s="1524"/>
      <c r="G31" s="1525"/>
      <c r="H31" s="1526"/>
      <c r="I31" s="270"/>
      <c r="J31" s="267"/>
      <c r="K31" s="268"/>
    </row>
    <row r="32" spans="1:11" ht="18" customHeight="1">
      <c r="A32" s="269">
        <v>10</v>
      </c>
      <c r="B32" s="1557"/>
      <c r="C32" s="1553"/>
      <c r="D32" s="1553"/>
      <c r="E32" s="1554"/>
      <c r="F32" s="1524"/>
      <c r="G32" s="1525"/>
      <c r="H32" s="1526"/>
      <c r="I32" s="270"/>
      <c r="J32" s="267"/>
      <c r="K32" s="268"/>
    </row>
    <row r="33" spans="1:11" ht="18" customHeight="1">
      <c r="A33" s="1558" t="s">
        <v>2013</v>
      </c>
      <c r="B33" s="1559"/>
      <c r="C33" s="1539"/>
      <c r="D33" s="1540"/>
      <c r="E33" s="1540"/>
      <c r="F33" s="1540"/>
      <c r="G33" s="1540"/>
      <c r="H33" s="1540"/>
      <c r="I33" s="1540"/>
      <c r="J33" s="1540"/>
      <c r="K33" s="1541"/>
    </row>
    <row r="34" spans="1:11" ht="18" customHeight="1">
      <c r="A34" s="1560" t="s">
        <v>2014</v>
      </c>
      <c r="B34" s="1561"/>
      <c r="C34" s="1562"/>
      <c r="D34" s="1563"/>
      <c r="E34" s="1563"/>
      <c r="F34" s="1563"/>
      <c r="G34" s="1563"/>
      <c r="H34" s="1563"/>
      <c r="I34" s="1563"/>
      <c r="J34" s="1563"/>
      <c r="K34" s="1564"/>
    </row>
    <row r="35" spans="1:11" ht="30.75" customHeight="1">
      <c r="A35" s="271" t="s">
        <v>2015</v>
      </c>
      <c r="B35" s="272"/>
      <c r="C35" s="24"/>
      <c r="D35" s="24"/>
      <c r="E35" s="24"/>
      <c r="F35" s="24"/>
      <c r="G35" s="24"/>
      <c r="H35" s="24"/>
      <c r="I35" s="24"/>
      <c r="J35" s="24"/>
      <c r="K35" s="273"/>
    </row>
    <row r="36" spans="1:11" s="26" customFormat="1" ht="18" customHeight="1">
      <c r="A36" s="1580" t="s">
        <v>2016</v>
      </c>
      <c r="B36" s="274" t="s">
        <v>2017</v>
      </c>
      <c r="C36" s="1571"/>
      <c r="D36" s="1571"/>
      <c r="E36" s="1571"/>
      <c r="F36" s="275" t="s">
        <v>2018</v>
      </c>
      <c r="G36" s="1571"/>
      <c r="H36" s="1571"/>
      <c r="I36" s="275" t="s">
        <v>2019</v>
      </c>
      <c r="J36" s="1571"/>
      <c r="K36" s="1572"/>
    </row>
    <row r="37" spans="1:11" s="26" customFormat="1" ht="18" customHeight="1">
      <c r="A37" s="1581"/>
      <c r="B37" s="238" t="s">
        <v>2020</v>
      </c>
      <c r="C37" s="1573"/>
      <c r="D37" s="1573"/>
      <c r="E37" s="1573"/>
      <c r="F37" s="238" t="s">
        <v>2021</v>
      </c>
      <c r="G37" s="1574"/>
      <c r="H37" s="1574"/>
      <c r="I37" s="238" t="s">
        <v>2022</v>
      </c>
      <c r="J37" s="1573" t="s">
        <v>2023</v>
      </c>
      <c r="K37" s="1575"/>
    </row>
    <row r="38" spans="1:11" s="26" customFormat="1" ht="18" customHeight="1">
      <c r="A38" s="1581"/>
      <c r="B38" s="238" t="s">
        <v>2024</v>
      </c>
      <c r="C38" s="1567"/>
      <c r="D38" s="1567"/>
      <c r="E38" s="1567"/>
      <c r="F38" s="238" t="s">
        <v>2025</v>
      </c>
      <c r="G38" s="1565" t="s">
        <v>2026</v>
      </c>
      <c r="H38" s="1567"/>
      <c r="I38" s="238" t="s">
        <v>2027</v>
      </c>
      <c r="J38" s="1565" t="s">
        <v>2028</v>
      </c>
      <c r="K38" s="1566"/>
    </row>
    <row r="39" spans="1:11" ht="18" customHeight="1">
      <c r="A39" s="276" t="s">
        <v>2029</v>
      </c>
      <c r="B39" s="1565" t="s">
        <v>2030</v>
      </c>
      <c r="C39" s="1567"/>
      <c r="D39" s="1567"/>
      <c r="E39" s="244"/>
      <c r="F39" s="238" t="s">
        <v>2031</v>
      </c>
      <c r="G39" s="1568" t="s">
        <v>2032</v>
      </c>
      <c r="H39" s="1569"/>
      <c r="I39" s="1569"/>
      <c r="J39" s="1569"/>
      <c r="K39" s="1570"/>
    </row>
    <row r="40" spans="1:11" ht="18" customHeight="1">
      <c r="A40" s="256"/>
      <c r="B40" s="239"/>
      <c r="C40" s="1590" t="s">
        <v>1965</v>
      </c>
      <c r="D40" s="1573"/>
      <c r="E40" s="1590" t="s">
        <v>2033</v>
      </c>
      <c r="F40" s="1573"/>
      <c r="G40" s="1590" t="s">
        <v>2034</v>
      </c>
      <c r="H40" s="1573"/>
      <c r="I40" s="240" t="s">
        <v>1966</v>
      </c>
      <c r="J40" s="240" t="s">
        <v>1699</v>
      </c>
      <c r="K40" s="248"/>
    </row>
    <row r="41" spans="1:11" s="27" customFormat="1" ht="18" customHeight="1">
      <c r="A41" s="276" t="s">
        <v>2035</v>
      </c>
      <c r="B41" s="277" t="s">
        <v>1937</v>
      </c>
      <c r="C41" s="1590"/>
      <c r="D41" s="1573"/>
      <c r="E41" s="1573"/>
      <c r="F41" s="1573"/>
      <c r="G41" s="1573"/>
      <c r="H41" s="1573"/>
      <c r="I41" s="243"/>
      <c r="J41" s="243"/>
      <c r="K41" s="248"/>
    </row>
    <row r="42" spans="1:11" s="27" customFormat="1" ht="18" customHeight="1">
      <c r="A42" s="278" t="s">
        <v>2036</v>
      </c>
      <c r="B42" s="279"/>
      <c r="C42" s="1576"/>
      <c r="D42" s="1577"/>
      <c r="E42" s="1576"/>
      <c r="F42" s="1577"/>
      <c r="G42" s="1577"/>
      <c r="H42" s="1577"/>
      <c r="I42" s="280"/>
      <c r="J42" s="280"/>
      <c r="K42" s="281"/>
    </row>
    <row r="43" spans="1:11" s="26" customFormat="1" ht="18" customHeight="1">
      <c r="B43" s="282"/>
      <c r="C43" s="282"/>
      <c r="D43" s="282"/>
      <c r="E43" s="282"/>
      <c r="F43" s="282"/>
      <c r="G43" s="282"/>
      <c r="H43" s="282"/>
      <c r="I43" s="282"/>
      <c r="J43" s="282"/>
      <c r="K43" s="282"/>
    </row>
    <row r="44" spans="1:11" ht="18" customHeight="1">
      <c r="A44" s="28"/>
    </row>
    <row r="45" spans="1:11" ht="18" customHeight="1">
      <c r="D45" s="24"/>
    </row>
  </sheetData>
  <sheetProtection formatCells="0" formatColumns="0" formatRows="0" insertHyperlinks="0" sort="0" autoFilter="0"/>
  <mergeCells count="71">
    <mergeCell ref="C42:D42"/>
    <mergeCell ref="E42:F42"/>
    <mergeCell ref="G42:H42"/>
    <mergeCell ref="A5:A6"/>
    <mergeCell ref="A36:A38"/>
    <mergeCell ref="H5:H6"/>
    <mergeCell ref="A14:G15"/>
    <mergeCell ref="C40:D40"/>
    <mergeCell ref="E40:F40"/>
    <mergeCell ref="G40:H40"/>
    <mergeCell ref="C41:D41"/>
    <mergeCell ref="E41:F41"/>
    <mergeCell ref="G41:H41"/>
    <mergeCell ref="C38:E38"/>
    <mergeCell ref="G38:H38"/>
    <mergeCell ref="B32:E32"/>
    <mergeCell ref="J38:K38"/>
    <mergeCell ref="B39:D39"/>
    <mergeCell ref="G39:K39"/>
    <mergeCell ref="C36:E36"/>
    <mergeCell ref="G36:H36"/>
    <mergeCell ref="J36:K36"/>
    <mergeCell ref="C37:E37"/>
    <mergeCell ref="G37:H37"/>
    <mergeCell ref="J37:K37"/>
    <mergeCell ref="F32:H32"/>
    <mergeCell ref="A33:B33"/>
    <mergeCell ref="C33:K33"/>
    <mergeCell ref="A34:B34"/>
    <mergeCell ref="C34:K34"/>
    <mergeCell ref="B29:E29"/>
    <mergeCell ref="F29:H29"/>
    <mergeCell ref="B30:E30"/>
    <mergeCell ref="F30:H30"/>
    <mergeCell ref="B31:E31"/>
    <mergeCell ref="F31:H31"/>
    <mergeCell ref="B26:E26"/>
    <mergeCell ref="F26:H26"/>
    <mergeCell ref="B27:E27"/>
    <mergeCell ref="F27:H27"/>
    <mergeCell ref="B28:E28"/>
    <mergeCell ref="F28:H28"/>
    <mergeCell ref="B23:E23"/>
    <mergeCell ref="F23:H23"/>
    <mergeCell ref="B24:E24"/>
    <mergeCell ref="F24:H24"/>
    <mergeCell ref="B25:E25"/>
    <mergeCell ref="F25:H25"/>
    <mergeCell ref="B19:G19"/>
    <mergeCell ref="B20:G20"/>
    <mergeCell ref="B21:G21"/>
    <mergeCell ref="A22:E22"/>
    <mergeCell ref="F22:H22"/>
    <mergeCell ref="H14:I14"/>
    <mergeCell ref="J14:K14"/>
    <mergeCell ref="B16:G16"/>
    <mergeCell ref="B17:G17"/>
    <mergeCell ref="B18:G18"/>
    <mergeCell ref="B8:E8"/>
    <mergeCell ref="F9:G9"/>
    <mergeCell ref="B10:G10"/>
    <mergeCell ref="J11:K11"/>
    <mergeCell ref="H13:K13"/>
    <mergeCell ref="A2:K2"/>
    <mergeCell ref="A3:K3"/>
    <mergeCell ref="C5:G5"/>
    <mergeCell ref="C6:G6"/>
    <mergeCell ref="B7:E7"/>
    <mergeCell ref="I5:I6"/>
    <mergeCell ref="J5:J6"/>
    <mergeCell ref="K5:K6"/>
  </mergeCells>
  <phoneticPr fontId="30" type="noConversion"/>
  <printOptions horizontalCentered="1"/>
  <pageMargins left="0.62916666666666698" right="0.23888888888888901" top="0.98425196850393704" bottom="0.78888888888888897" header="0.39370078740157477" footer="0.50902777777777797"/>
  <pageSetup paperSize="9" scale="82" fitToHeight="0" orientation="landscape" r:id="rId1"/>
  <headerFooter alignWithMargins="0">
    <oddHeader>&amp;R&amp;"宋体,常规"&amp;10共&amp;"Times New Roman,常规"&amp;N&amp;"宋体,常规"页第&amp;"Times New Roman,常规"&amp;P&amp;"宋体,常规"页</oddHead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76DCE3-2EAE-4005-B93F-8DE7BA3517D0}">
  <sheetPr codeName="Sheet10">
    <pageSetUpPr fitToPage="1"/>
  </sheetPr>
  <dimension ref="A1:W90"/>
  <sheetViews>
    <sheetView topLeftCell="A40" zoomScaleNormal="100" zoomScaleSheetLayoutView="100" workbookViewId="0">
      <selection activeCell="M13" sqref="M13"/>
    </sheetView>
  </sheetViews>
  <sheetFormatPr defaultColWidth="9" defaultRowHeight="15.75" customHeight="1"/>
  <cols>
    <col min="1" max="1" width="4.59765625" style="4" customWidth="1"/>
    <col min="2" max="2" width="26" style="4" customWidth="1"/>
    <col min="3" max="4" width="20.59765625" style="4" hidden="1" customWidth="1"/>
    <col min="5" max="7" width="20.796875" style="4" customWidth="1"/>
    <col min="8" max="8" width="19.3984375" style="4" customWidth="1"/>
    <col min="9" max="9" width="11.59765625" style="4" hidden="1" customWidth="1"/>
    <col min="10" max="10" width="13.09765625" style="4" hidden="1" customWidth="1"/>
    <col min="11" max="12" width="11.59765625" style="4" hidden="1" customWidth="1"/>
    <col min="13" max="14" width="0" style="4" hidden="1" customWidth="1"/>
    <col min="15" max="15" width="5.59765625" style="4" hidden="1" customWidth="1"/>
    <col min="16" max="16" width="16.59765625" style="4" hidden="1" customWidth="1"/>
    <col min="17" max="17" width="13.59765625" style="3" hidden="1" customWidth="1"/>
    <col min="18" max="20" width="0" style="3" hidden="1" customWidth="1"/>
    <col min="21" max="23" width="0" style="4" hidden="1" customWidth="1"/>
    <col min="24" max="16384" width="9" style="4"/>
  </cols>
  <sheetData>
    <row r="1" spans="1:23" ht="12.75" customHeight="1">
      <c r="A1" s="386"/>
      <c r="B1" s="61"/>
      <c r="C1" s="387"/>
      <c r="D1" s="387"/>
      <c r="E1" s="387"/>
      <c r="F1" s="387"/>
      <c r="G1" s="387"/>
      <c r="H1" s="387"/>
      <c r="I1" s="388"/>
      <c r="J1" s="388"/>
      <c r="K1" s="388"/>
      <c r="L1" s="388"/>
    </row>
    <row r="2" spans="1:23" s="2" customFormat="1" ht="30" customHeight="1">
      <c r="A2" s="1643" t="s">
        <v>100</v>
      </c>
      <c r="B2" s="1644"/>
      <c r="C2" s="1644"/>
      <c r="D2" s="1644"/>
      <c r="E2" s="1644"/>
      <c r="F2" s="1644"/>
      <c r="G2" s="1644"/>
      <c r="H2" s="1644"/>
      <c r="I2" s="389"/>
      <c r="J2" s="389"/>
      <c r="K2" s="389"/>
      <c r="L2" s="389"/>
      <c r="O2" s="1643" t="s">
        <v>254</v>
      </c>
      <c r="P2" s="1643"/>
      <c r="Q2" s="1643"/>
      <c r="R2" s="1643"/>
      <c r="S2" s="1643"/>
      <c r="T2" s="390"/>
      <c r="U2" s="391"/>
      <c r="V2" s="391"/>
      <c r="W2" s="391"/>
    </row>
    <row r="3" spans="1:23" ht="15" customHeight="1">
      <c r="A3" s="1645" t="str">
        <f>CONCATENATE(封面!D9,封面!F9,封面!G9,封面!H9,封面!I9,封面!J9,封面!K9)</f>
        <v>评估基准日：2024年12月31日</v>
      </c>
      <c r="B3" s="1645"/>
      <c r="C3" s="1645"/>
      <c r="D3" s="1645"/>
      <c r="E3" s="1645"/>
      <c r="F3" s="1645"/>
      <c r="G3" s="1645"/>
      <c r="H3" s="1645"/>
      <c r="I3" s="388"/>
      <c r="J3" s="388"/>
      <c r="K3" s="388"/>
      <c r="L3" s="388"/>
      <c r="O3" s="392" t="s">
        <v>255</v>
      </c>
      <c r="P3" s="393" t="s">
        <v>256</v>
      </c>
      <c r="Q3" s="228" t="s">
        <v>225</v>
      </c>
      <c r="R3" s="393" t="s">
        <v>226</v>
      </c>
      <c r="S3" s="393" t="s">
        <v>257</v>
      </c>
      <c r="T3" s="394" t="s">
        <v>224</v>
      </c>
      <c r="U3" s="395"/>
      <c r="V3" s="395"/>
      <c r="W3" s="395"/>
    </row>
    <row r="4" spans="1:23" ht="12" customHeight="1">
      <c r="A4" s="396" t="str">
        <f>封面!D7&amp;封面!F7</f>
        <v>被评估企业：海南中油深南石油技术开发有限公司澄迈分公司</v>
      </c>
      <c r="C4" s="388"/>
      <c r="D4" s="388"/>
      <c r="E4" s="388"/>
      <c r="F4" s="388"/>
      <c r="G4" s="388"/>
      <c r="H4" s="397" t="s">
        <v>67</v>
      </c>
      <c r="I4" s="388"/>
      <c r="J4" s="398" t="str">
        <f>IF(COUNTIF(J6:J90,"&gt;0")+COUNTIF(J6:J90,"&lt;0")&gt;0,"出错","OK")</f>
        <v>OK</v>
      </c>
      <c r="K4" s="388"/>
      <c r="L4" s="398" t="str">
        <f>IF(COUNTIF(L6:L90,"&gt;0")+COUNTIF(L6:L90,"&lt;0")&gt;0,"出错","OK")</f>
        <v>OK</v>
      </c>
      <c r="O4" s="399">
        <v>1</v>
      </c>
      <c r="P4" s="68" t="s">
        <v>17</v>
      </c>
      <c r="Q4" s="229">
        <f>ROUND(C6/10000,2)</f>
        <v>0</v>
      </c>
      <c r="R4" s="229">
        <f>ROUND(E6/10000,2)</f>
        <v>0</v>
      </c>
      <c r="S4" s="229">
        <f>ROUND(F6/10000,2)</f>
        <v>0</v>
      </c>
      <c r="T4" s="229">
        <f t="shared" ref="T4:T18" si="0">S4-R4</f>
        <v>0</v>
      </c>
      <c r="U4" s="395"/>
      <c r="V4" s="395"/>
      <c r="W4" s="395"/>
    </row>
    <row r="5" spans="1:23" s="3" customFormat="1" ht="14.25" customHeight="1">
      <c r="A5" s="378" t="s">
        <v>73</v>
      </c>
      <c r="B5" s="379" t="s">
        <v>90</v>
      </c>
      <c r="C5" s="400" t="s">
        <v>91</v>
      </c>
      <c r="D5" s="400" t="s">
        <v>101</v>
      </c>
      <c r="E5" s="400" t="s">
        <v>92</v>
      </c>
      <c r="F5" s="400" t="s">
        <v>93</v>
      </c>
      <c r="G5" s="400" t="s">
        <v>80</v>
      </c>
      <c r="H5" s="400" t="s">
        <v>102</v>
      </c>
      <c r="I5" s="400" t="s">
        <v>103</v>
      </c>
      <c r="J5" s="400" t="s">
        <v>104</v>
      </c>
      <c r="K5" s="401" t="s">
        <v>105</v>
      </c>
      <c r="L5" s="401" t="s">
        <v>104</v>
      </c>
      <c r="O5" s="399">
        <v>2</v>
      </c>
      <c r="P5" s="68" t="s">
        <v>96</v>
      </c>
      <c r="Q5" s="229" t="e">
        <f>ROUND(C20/10000,2)</f>
        <v>#REF!</v>
      </c>
      <c r="R5" s="229" t="e">
        <f>ROUND(E20/10000,2)</f>
        <v>#REF!</v>
      </c>
      <c r="S5" s="229" t="e">
        <f>ROUND(F20/10000,2)</f>
        <v>#REF!</v>
      </c>
      <c r="T5" s="229" t="e">
        <f t="shared" si="0"/>
        <v>#REF!</v>
      </c>
      <c r="U5" s="402" t="e">
        <f>Q5-SUM(Q6:Q11)+Q23</f>
        <v>#REF!</v>
      </c>
      <c r="V5" s="402" t="e">
        <f>R5-SUM(R6:R11)+R23</f>
        <v>#REF!</v>
      </c>
      <c r="W5" s="402" t="e">
        <f>S5-SUM(S6:S11)+S23</f>
        <v>#REF!</v>
      </c>
    </row>
    <row r="6" spans="1:23" s="6" customFormat="1" ht="14.25" customHeight="1">
      <c r="A6" s="403">
        <f>SUBTOTAL(103,$B$6:B6)</f>
        <v>1</v>
      </c>
      <c r="B6" s="382" t="s">
        <v>664</v>
      </c>
      <c r="C6" s="404">
        <f>SUM(C7:C19)</f>
        <v>0</v>
      </c>
      <c r="D6" s="404">
        <f>SUM(D7:D19)</f>
        <v>0</v>
      </c>
      <c r="E6" s="404">
        <f>SUM(E7:E19)</f>
        <v>0</v>
      </c>
      <c r="F6" s="404">
        <f>SUM(F7:F19)</f>
        <v>0</v>
      </c>
      <c r="G6" s="404">
        <f t="shared" ref="G6:G67" si="1">F6-E6</f>
        <v>0</v>
      </c>
      <c r="H6" s="404" t="str">
        <f>IF(E6=0,"",G6/ABS(E6)*100)</f>
        <v/>
      </c>
      <c r="I6" s="405">
        <f>SUMIF(资产负债表!$A$6:$A$100,分类汇总!B6,资产负债表!$D$6:$D$100)</f>
        <v>0</v>
      </c>
      <c r="J6" s="406"/>
      <c r="K6" s="407">
        <f>SUMIF(审定数!$B$2:$B$100,分类汇总!B6,审定数!$C$2:$C$100)</f>
        <v>0</v>
      </c>
      <c r="L6" s="408"/>
      <c r="O6" s="399">
        <v>3</v>
      </c>
      <c r="P6" s="67" t="s">
        <v>258</v>
      </c>
      <c r="Q6" s="229">
        <f>ROUND(C26/10000,2)</f>
        <v>0</v>
      </c>
      <c r="R6" s="229">
        <f>ROUND(E26/10000,2)</f>
        <v>0</v>
      </c>
      <c r="S6" s="229">
        <f>ROUND(F26/10000,2)</f>
        <v>0</v>
      </c>
      <c r="T6" s="229">
        <f t="shared" si="0"/>
        <v>0</v>
      </c>
      <c r="U6" s="4"/>
      <c r="V6" s="409"/>
      <c r="W6" s="409"/>
    </row>
    <row r="7" spans="1:23" ht="14.25" customHeight="1">
      <c r="A7" s="381">
        <f>SUBTOTAL(103,$B$6:B7)</f>
        <v>2</v>
      </c>
      <c r="B7" s="335" t="s">
        <v>18</v>
      </c>
      <c r="C7" s="410">
        <f>流动汇总!E6</f>
        <v>0</v>
      </c>
      <c r="D7" s="410">
        <f>E7-C7</f>
        <v>0</v>
      </c>
      <c r="E7" s="410">
        <f>流动汇总!F6</f>
        <v>0</v>
      </c>
      <c r="F7" s="410">
        <f>流动汇总!G6</f>
        <v>0</v>
      </c>
      <c r="G7" s="410">
        <f t="shared" si="1"/>
        <v>0</v>
      </c>
      <c r="H7" s="410" t="str">
        <f t="shared" ref="H7:H67" si="2">IF(E7=0,"",G7/ABS(E7)*100)</f>
        <v/>
      </c>
      <c r="I7" s="405">
        <f>SUMIF(资产负债表!$A$6:$A$100,分类汇总!B7,资产负债表!$D$6:$D$100)</f>
        <v>0</v>
      </c>
      <c r="J7" s="406"/>
      <c r="K7" s="407">
        <f>SUMIF(审定数!$B$2:$B$100,分类汇总!B7,审定数!$C$2:$C$100)</f>
        <v>0</v>
      </c>
      <c r="L7" s="408"/>
      <c r="O7" s="399">
        <v>4</v>
      </c>
      <c r="P7" s="68" t="s">
        <v>97</v>
      </c>
      <c r="Q7" s="229">
        <f>ROUND(C29/10000,2)</f>
        <v>0</v>
      </c>
      <c r="R7" s="229">
        <f t="shared" ref="R7:S9" si="3">ROUND(E29/10000,2)</f>
        <v>0</v>
      </c>
      <c r="S7" s="229">
        <f t="shared" si="3"/>
        <v>0</v>
      </c>
      <c r="T7" s="229">
        <f t="shared" si="0"/>
        <v>0</v>
      </c>
      <c r="V7" s="395"/>
      <c r="W7" s="395"/>
    </row>
    <row r="8" spans="1:23" ht="14.25" customHeight="1">
      <c r="A8" s="381">
        <f>SUBTOTAL(103,$B$6:B8)</f>
        <v>3</v>
      </c>
      <c r="B8" s="335" t="s">
        <v>23</v>
      </c>
      <c r="C8" s="410">
        <f>流动汇总!E7</f>
        <v>0</v>
      </c>
      <c r="D8" s="410">
        <f>E8-C8</f>
        <v>0</v>
      </c>
      <c r="E8" s="410">
        <f>流动汇总!F7</f>
        <v>0</v>
      </c>
      <c r="F8" s="410">
        <f>流动汇总!G7</f>
        <v>0</v>
      </c>
      <c r="G8" s="410">
        <f t="shared" si="1"/>
        <v>0</v>
      </c>
      <c r="H8" s="410" t="str">
        <f t="shared" si="2"/>
        <v/>
      </c>
      <c r="I8" s="405">
        <f>SUMIF(资产负债表!$A$6:$A$100,分类汇总!B8,资产负债表!$D$6:$D$100)</f>
        <v>0</v>
      </c>
      <c r="J8" s="406"/>
      <c r="K8" s="407">
        <f>SUMIF(审定数!$B$2:$B$100,分类汇总!B8,审定数!$C$2:$C$100)</f>
        <v>0</v>
      </c>
      <c r="L8" s="408"/>
      <c r="O8" s="399">
        <v>5</v>
      </c>
      <c r="P8" s="68" t="s">
        <v>253</v>
      </c>
      <c r="Q8" s="229" t="e">
        <f>ROUND(C30/10000,2)</f>
        <v>#REF!</v>
      </c>
      <c r="R8" s="229" t="e">
        <f t="shared" si="3"/>
        <v>#REF!</v>
      </c>
      <c r="S8" s="229" t="e">
        <f t="shared" si="3"/>
        <v>#REF!</v>
      </c>
      <c r="T8" s="229" t="e">
        <f t="shared" si="0"/>
        <v>#REF!</v>
      </c>
      <c r="V8" s="395"/>
      <c r="W8" s="395"/>
    </row>
    <row r="9" spans="1:23" ht="14.25" customHeight="1">
      <c r="A9" s="381">
        <f>SUBTOTAL(103,$B$6:B9)</f>
        <v>4</v>
      </c>
      <c r="B9" s="338" t="s">
        <v>265</v>
      </c>
      <c r="C9" s="410">
        <f>流动汇总!E8</f>
        <v>0</v>
      </c>
      <c r="D9" s="410">
        <f t="shared" ref="D9:D19" si="4">E9-C9</f>
        <v>0</v>
      </c>
      <c r="E9" s="410">
        <f>流动汇总!F8</f>
        <v>0</v>
      </c>
      <c r="F9" s="410">
        <f>流动汇总!G8</f>
        <v>0</v>
      </c>
      <c r="G9" s="410">
        <f t="shared" si="1"/>
        <v>0</v>
      </c>
      <c r="H9" s="410" t="str">
        <f t="shared" si="2"/>
        <v/>
      </c>
      <c r="I9" s="405">
        <f>SUMIF(资产负债表!$A$6:$A$100,分类汇总!B9,资产负债表!$D$6:$D$100)</f>
        <v>0</v>
      </c>
      <c r="J9" s="406"/>
      <c r="K9" s="407">
        <f>SUMIF(审定数!$B$2:$B$100,分类汇总!B9,审定数!$C$2:$C$100)</f>
        <v>0</v>
      </c>
      <c r="L9" s="408"/>
      <c r="O9" s="399">
        <v>6</v>
      </c>
      <c r="P9" s="68" t="s">
        <v>98</v>
      </c>
      <c r="Q9" s="229">
        <f>ROUND(C31/10000,2)</f>
        <v>0</v>
      </c>
      <c r="R9" s="229">
        <f t="shared" si="3"/>
        <v>0</v>
      </c>
      <c r="S9" s="229">
        <f t="shared" si="3"/>
        <v>0</v>
      </c>
      <c r="T9" s="229">
        <f t="shared" si="0"/>
        <v>0</v>
      </c>
      <c r="V9" s="395"/>
      <c r="W9" s="395"/>
    </row>
    <row r="10" spans="1:23" ht="14.25" customHeight="1">
      <c r="A10" s="381">
        <f>SUBTOTAL(103,$B$6:B10)</f>
        <v>5</v>
      </c>
      <c r="B10" s="335" t="s">
        <v>27</v>
      </c>
      <c r="C10" s="410">
        <f>流动汇总!E9</f>
        <v>0</v>
      </c>
      <c r="D10" s="410">
        <f t="shared" si="4"/>
        <v>0</v>
      </c>
      <c r="E10" s="410">
        <f>流动汇总!F9</f>
        <v>0</v>
      </c>
      <c r="F10" s="410">
        <f>流动汇总!G9</f>
        <v>0</v>
      </c>
      <c r="G10" s="410">
        <f t="shared" si="1"/>
        <v>0</v>
      </c>
      <c r="H10" s="410" t="str">
        <f t="shared" si="2"/>
        <v/>
      </c>
      <c r="I10" s="405">
        <f>SUMIF(资产负债表!$A$6:$A$100,分类汇总!B10,资产负债表!$D$6:$D$100)</f>
        <v>0</v>
      </c>
      <c r="J10" s="406"/>
      <c r="K10" s="407">
        <f>SUMIF(审定数!$B$2:$B$100,分类汇总!B10,审定数!$C$2:$C$100)</f>
        <v>0</v>
      </c>
      <c r="L10" s="408"/>
      <c r="O10" s="399">
        <v>7</v>
      </c>
      <c r="P10" s="68" t="s">
        <v>259</v>
      </c>
      <c r="Q10" s="229">
        <f>ROUND(C35/10000,2)</f>
        <v>0</v>
      </c>
      <c r="R10" s="229">
        <f>ROUND(E35/10000,2)</f>
        <v>0</v>
      </c>
      <c r="S10" s="229">
        <f>ROUND(F35/10000,2)</f>
        <v>0</v>
      </c>
      <c r="T10" s="229">
        <f t="shared" si="0"/>
        <v>0</v>
      </c>
      <c r="V10" s="395"/>
      <c r="W10" s="395"/>
    </row>
    <row r="11" spans="1:23" ht="15" customHeight="1">
      <c r="A11" s="381">
        <f>SUBTOTAL(103,$B$6:B11)</f>
        <v>6</v>
      </c>
      <c r="B11" s="335" t="s">
        <v>29</v>
      </c>
      <c r="C11" s="410">
        <f>流动汇总!E10</f>
        <v>0</v>
      </c>
      <c r="D11" s="410">
        <f t="shared" si="4"/>
        <v>0</v>
      </c>
      <c r="E11" s="410">
        <f>流动汇总!F10</f>
        <v>0</v>
      </c>
      <c r="F11" s="410">
        <f>流动汇总!G10</f>
        <v>0</v>
      </c>
      <c r="G11" s="410">
        <f t="shared" si="1"/>
        <v>0</v>
      </c>
      <c r="H11" s="410" t="str">
        <f t="shared" si="2"/>
        <v/>
      </c>
      <c r="I11" s="405">
        <f>SUMIF(资产负债表!$A$6:$A$100,分类汇总!B11,资产负债表!$D$6:$D$100)</f>
        <v>0</v>
      </c>
      <c r="J11" s="406"/>
      <c r="K11" s="407">
        <f>SUMIF(审定数!$B$2:$B$100,分类汇总!B11,审定数!$C$2:$C$100)</f>
        <v>0</v>
      </c>
      <c r="L11" s="408"/>
      <c r="O11" s="399">
        <v>8</v>
      </c>
      <c r="P11" s="68" t="s">
        <v>260</v>
      </c>
      <c r="Q11" s="229" t="e">
        <f>ROUND((C21+C22+C23+C24+C27+C28+C32+C33+C34+C36+C37+C38+C39+C40)/10000,2)</f>
        <v>#REF!</v>
      </c>
      <c r="R11" s="229">
        <f>ROUND((E21+E22+E23+E24+E27+E28+E32+E33+E34+E36+E37+E38+E39+E40)/10000,2)</f>
        <v>0</v>
      </c>
      <c r="S11" s="229">
        <f>ROUND((F21+F22+F23+F24+F27+F28+F32+F33+F34+F36+F37+F38+F39+F40)/10000,2)</f>
        <v>0</v>
      </c>
      <c r="T11" s="229">
        <f t="shared" si="0"/>
        <v>0</v>
      </c>
      <c r="U11" s="395"/>
      <c r="V11" s="395"/>
      <c r="W11" s="395"/>
    </row>
    <row r="12" spans="1:23" ht="15" customHeight="1">
      <c r="A12" s="381">
        <f>SUBTOTAL(103,$B$6:B12)</f>
        <v>7</v>
      </c>
      <c r="B12" s="338" t="s">
        <v>266</v>
      </c>
      <c r="C12" s="410">
        <f>流动汇总!E11</f>
        <v>0</v>
      </c>
      <c r="D12" s="410">
        <f t="shared" si="4"/>
        <v>0</v>
      </c>
      <c r="E12" s="410">
        <f>流动汇总!F11</f>
        <v>0</v>
      </c>
      <c r="F12" s="410">
        <f>流动汇总!G11</f>
        <v>0</v>
      </c>
      <c r="G12" s="410">
        <f t="shared" si="1"/>
        <v>0</v>
      </c>
      <c r="H12" s="410" t="str">
        <f t="shared" si="2"/>
        <v/>
      </c>
      <c r="I12" s="405">
        <f>SUMIF(资产负债表!$A$6:$A$100,分类汇总!B12,资产负债表!$D$6:$D$100)</f>
        <v>0</v>
      </c>
      <c r="J12" s="406"/>
      <c r="K12" s="407">
        <f>SUMIF(审定数!$B$2:$B$100,分类汇总!B12,审定数!$C$2:$C$100)</f>
        <v>0</v>
      </c>
      <c r="L12" s="408"/>
      <c r="O12" s="399">
        <v>9</v>
      </c>
      <c r="P12" s="411" t="s">
        <v>262</v>
      </c>
      <c r="Q12" s="229" t="e">
        <f>ROUND(C41/10000,2)</f>
        <v>#REF!</v>
      </c>
      <c r="R12" s="229" t="e">
        <f>ROUND(E41/10000,2)</f>
        <v>#REF!</v>
      </c>
      <c r="S12" s="229" t="e">
        <f>ROUND(F41/10000,2)</f>
        <v>#REF!</v>
      </c>
      <c r="T12" s="229" t="e">
        <f t="shared" si="0"/>
        <v>#REF!</v>
      </c>
      <c r="U12" s="395"/>
      <c r="V12" s="395"/>
      <c r="W12" s="395"/>
    </row>
    <row r="13" spans="1:23" ht="14.25" customHeight="1">
      <c r="A13" s="381">
        <f>SUBTOTAL(103,$B$6:B13)</f>
        <v>8</v>
      </c>
      <c r="B13" s="335" t="s">
        <v>75</v>
      </c>
      <c r="C13" s="410">
        <f>流动汇总!E12</f>
        <v>0</v>
      </c>
      <c r="D13" s="410">
        <f t="shared" si="4"/>
        <v>0</v>
      </c>
      <c r="E13" s="410">
        <f>流动汇总!F12</f>
        <v>0</v>
      </c>
      <c r="F13" s="410">
        <f>流动汇总!G12</f>
        <v>0</v>
      </c>
      <c r="G13" s="410">
        <f t="shared" si="1"/>
        <v>0</v>
      </c>
      <c r="H13" s="410" t="str">
        <f t="shared" si="2"/>
        <v/>
      </c>
      <c r="I13" s="405">
        <f>SUMIF(资产负债表!$A$6:$A$100,分类汇总!B13,资产负债表!$D$6:$D$100)</f>
        <v>0</v>
      </c>
      <c r="J13" s="406"/>
      <c r="K13" s="407">
        <f>SUMIF(审定数!$B$2:$B$100,分类汇总!B13,审定数!$C$2:$C$100)</f>
        <v>0</v>
      </c>
      <c r="L13" s="408"/>
      <c r="O13" s="399">
        <v>10</v>
      </c>
      <c r="P13" s="68" t="s">
        <v>19</v>
      </c>
      <c r="Q13" s="229">
        <f>ROUND(C42/10000,2)</f>
        <v>0</v>
      </c>
      <c r="R13" s="229">
        <f>ROUND(E42/10000,2)</f>
        <v>0</v>
      </c>
      <c r="S13" s="229">
        <f>ROUND(F42/10000,2)</f>
        <v>0</v>
      </c>
      <c r="T13" s="229">
        <f t="shared" si="0"/>
        <v>0</v>
      </c>
      <c r="U13" s="395"/>
      <c r="V13" s="395"/>
      <c r="W13" s="395"/>
    </row>
    <row r="14" spans="1:23" ht="14.25" customHeight="1">
      <c r="A14" s="381">
        <f>SUBTOTAL(103,$B$6:B14)</f>
        <v>9</v>
      </c>
      <c r="B14" s="335" t="s">
        <v>32</v>
      </c>
      <c r="C14" s="410">
        <f>流动汇总!E13</f>
        <v>0</v>
      </c>
      <c r="D14" s="410">
        <f t="shared" si="4"/>
        <v>0</v>
      </c>
      <c r="E14" s="410">
        <f>流动汇总!F13</f>
        <v>0</v>
      </c>
      <c r="F14" s="410">
        <f>流动汇总!G13</f>
        <v>0</v>
      </c>
      <c r="G14" s="410">
        <f t="shared" si="1"/>
        <v>0</v>
      </c>
      <c r="H14" s="410" t="str">
        <f t="shared" si="2"/>
        <v/>
      </c>
      <c r="I14" s="405">
        <f>SUMIF(资产负债表!$A$6:$A$100,分类汇总!B14,资产负债表!$D$6:$D$100)</f>
        <v>0</v>
      </c>
      <c r="J14" s="406"/>
      <c r="K14" s="407">
        <f>SUMIF(审定数!$B$2:$B$100,分类汇总!B14,审定数!$C$2:$C$100)</f>
        <v>0</v>
      </c>
      <c r="L14" s="408"/>
      <c r="O14" s="399">
        <v>11</v>
      </c>
      <c r="P14" s="68" t="s">
        <v>37</v>
      </c>
      <c r="Q14" s="229">
        <f>ROUND(C56/10000,2)</f>
        <v>0</v>
      </c>
      <c r="R14" s="229">
        <f>ROUND(E56/10000,2)</f>
        <v>0</v>
      </c>
      <c r="S14" s="229">
        <f>ROUND(F56/10000,2)</f>
        <v>0</v>
      </c>
      <c r="T14" s="229">
        <f t="shared" si="0"/>
        <v>0</v>
      </c>
      <c r="U14" s="395"/>
      <c r="V14" s="395"/>
      <c r="W14" s="395"/>
    </row>
    <row r="15" spans="1:23" ht="14.25" customHeight="1">
      <c r="A15" s="381">
        <f>SUBTOTAL(103,$B$6:B15)</f>
        <v>10</v>
      </c>
      <c r="B15" s="335" t="s">
        <v>34</v>
      </c>
      <c r="C15" s="410">
        <f>流动汇总!E14</f>
        <v>0</v>
      </c>
      <c r="D15" s="410">
        <f t="shared" si="4"/>
        <v>0</v>
      </c>
      <c r="E15" s="410">
        <f>流动汇总!F14</f>
        <v>0</v>
      </c>
      <c r="F15" s="410">
        <f>流动汇总!G14</f>
        <v>0</v>
      </c>
      <c r="G15" s="410">
        <f t="shared" si="1"/>
        <v>0</v>
      </c>
      <c r="H15" s="410" t="str">
        <f t="shared" si="2"/>
        <v/>
      </c>
      <c r="I15" s="405">
        <f>SUMIF(资产负债表!$A$6:$A$100,分类汇总!B15,资产负债表!$D$6:$D$100)</f>
        <v>0</v>
      </c>
      <c r="J15" s="406"/>
      <c r="K15" s="407">
        <f>SUMIF(审定数!$B$2:$B$100,分类汇总!B15,审定数!$C$2:$C$100)</f>
        <v>0</v>
      </c>
      <c r="L15" s="408"/>
      <c r="O15" s="399">
        <v>12</v>
      </c>
      <c r="P15" s="411" t="s">
        <v>263</v>
      </c>
      <c r="Q15" s="229">
        <f>ROUND(C66/10000,2)</f>
        <v>0</v>
      </c>
      <c r="R15" s="229">
        <f>ROUND(E66/10000,2)</f>
        <v>0</v>
      </c>
      <c r="S15" s="229">
        <f>ROUND(F66/10000,2)</f>
        <v>0</v>
      </c>
      <c r="T15" s="229">
        <f t="shared" si="0"/>
        <v>0</v>
      </c>
      <c r="U15" s="395"/>
      <c r="V15" s="395"/>
      <c r="W15" s="395"/>
    </row>
    <row r="16" spans="1:23" ht="14.25" customHeight="1">
      <c r="A16" s="381">
        <f>SUBTOTAL(103,$B$6:B16)</f>
        <v>11</v>
      </c>
      <c r="B16" s="338" t="s">
        <v>267</v>
      </c>
      <c r="C16" s="410">
        <f>流动汇总!E15</f>
        <v>0</v>
      </c>
      <c r="D16" s="410">
        <f t="shared" si="4"/>
        <v>0</v>
      </c>
      <c r="E16" s="410">
        <f>流动汇总!F15</f>
        <v>0</v>
      </c>
      <c r="F16" s="410">
        <f>流动汇总!G15</f>
        <v>0</v>
      </c>
      <c r="G16" s="410">
        <f t="shared" si="1"/>
        <v>0</v>
      </c>
      <c r="H16" s="410" t="str">
        <f t="shared" si="2"/>
        <v/>
      </c>
      <c r="I16" s="405">
        <f>SUMIF(资产负债表!$A$6:$A$100,分类汇总!B16,资产负债表!$D$6:$D$100)</f>
        <v>0</v>
      </c>
      <c r="J16" s="406"/>
      <c r="K16" s="407">
        <f>SUMIF(审定数!$B$2:$B$100,分类汇总!B16,审定数!$C$2:$C$100)</f>
        <v>0</v>
      </c>
      <c r="L16" s="408"/>
      <c r="O16" s="399"/>
      <c r="P16" s="411"/>
      <c r="Q16" s="229"/>
      <c r="R16" s="229"/>
      <c r="S16" s="229"/>
      <c r="T16" s="229"/>
      <c r="U16" s="395"/>
      <c r="V16" s="395"/>
      <c r="W16" s="395"/>
    </row>
    <row r="17" spans="1:23" ht="14.25" customHeight="1">
      <c r="A17" s="381">
        <f>SUBTOTAL(103,$B$6:B17)</f>
        <v>12</v>
      </c>
      <c r="B17" s="338" t="s">
        <v>268</v>
      </c>
      <c r="C17" s="410">
        <f>流动汇总!E16</f>
        <v>0</v>
      </c>
      <c r="D17" s="410">
        <f t="shared" si="4"/>
        <v>0</v>
      </c>
      <c r="E17" s="410">
        <f>流动汇总!F16</f>
        <v>0</v>
      </c>
      <c r="F17" s="410">
        <f>流动汇总!G16</f>
        <v>0</v>
      </c>
      <c r="G17" s="410">
        <f t="shared" si="1"/>
        <v>0</v>
      </c>
      <c r="H17" s="410" t="str">
        <f t="shared" si="2"/>
        <v/>
      </c>
      <c r="I17" s="405">
        <f>SUMIF(资产负债表!$A$6:$A$100,分类汇总!B17,资产负债表!$D$6:$D$100)</f>
        <v>0</v>
      </c>
      <c r="J17" s="406"/>
      <c r="K17" s="407">
        <f>SUMIF(审定数!$B$2:$B$100,分类汇总!B17,审定数!$C$2:$C$100)</f>
        <v>0</v>
      </c>
      <c r="L17" s="408"/>
      <c r="O17" s="399"/>
      <c r="P17" s="411"/>
      <c r="Q17" s="229"/>
      <c r="R17" s="229"/>
      <c r="S17" s="229"/>
      <c r="T17" s="229"/>
      <c r="U17" s="412"/>
      <c r="V17" s="412"/>
      <c r="W17" s="412"/>
    </row>
    <row r="18" spans="1:23" ht="14.25" customHeight="1">
      <c r="A18" s="381">
        <f>SUBTOTAL(103,$B$6:B18)</f>
        <v>13</v>
      </c>
      <c r="B18" s="335" t="s">
        <v>76</v>
      </c>
      <c r="C18" s="410">
        <f>流动汇总!E17</f>
        <v>0</v>
      </c>
      <c r="D18" s="410">
        <f t="shared" si="4"/>
        <v>0</v>
      </c>
      <c r="E18" s="410">
        <f>流动汇总!F17</f>
        <v>0</v>
      </c>
      <c r="F18" s="410">
        <f>流动汇总!G17</f>
        <v>0</v>
      </c>
      <c r="G18" s="410">
        <f t="shared" si="1"/>
        <v>0</v>
      </c>
      <c r="H18" s="410" t="str">
        <f t="shared" si="2"/>
        <v/>
      </c>
      <c r="I18" s="405">
        <f>SUMIF(资产负债表!$A$6:$A$100,分类汇总!B18,资产负债表!$D$6:$D$100)</f>
        <v>0</v>
      </c>
      <c r="J18" s="406"/>
      <c r="K18" s="407">
        <f>SUMIF(审定数!$B$2:$B$100,分类汇总!B18,审定数!$C$2:$C$100)</f>
        <v>0</v>
      </c>
      <c r="L18" s="408"/>
      <c r="O18" s="399">
        <v>13</v>
      </c>
      <c r="P18" s="411" t="s">
        <v>264</v>
      </c>
      <c r="Q18" s="229" t="e">
        <f>ROUND(C67/10000,2)</f>
        <v>#REF!</v>
      </c>
      <c r="R18" s="229" t="e">
        <f>ROUND(E67/10000,2)</f>
        <v>#REF!</v>
      </c>
      <c r="S18" s="229" t="e">
        <f>ROUND(F67/10000,2)</f>
        <v>#REF!</v>
      </c>
      <c r="T18" s="229" t="e">
        <f t="shared" si="0"/>
        <v>#REF!</v>
      </c>
      <c r="U18" s="412"/>
      <c r="V18" s="412"/>
      <c r="W18" s="412"/>
    </row>
    <row r="19" spans="1:23" ht="14.25" customHeight="1">
      <c r="A19" s="381">
        <f>SUBTOTAL(103,$B$6:B19)</f>
        <v>14</v>
      </c>
      <c r="B19" s="335" t="s">
        <v>49</v>
      </c>
      <c r="C19" s="410">
        <f>流动汇总!E18</f>
        <v>0</v>
      </c>
      <c r="D19" s="410">
        <f t="shared" si="4"/>
        <v>0</v>
      </c>
      <c r="E19" s="410">
        <f>流动汇总!F18</f>
        <v>0</v>
      </c>
      <c r="F19" s="410">
        <f>流动汇总!G18</f>
        <v>0</v>
      </c>
      <c r="G19" s="410">
        <f t="shared" si="1"/>
        <v>0</v>
      </c>
      <c r="H19" s="410" t="str">
        <f t="shared" si="2"/>
        <v/>
      </c>
      <c r="I19" s="405">
        <f>SUMIF(资产负债表!$A$6:$A$100,分类汇总!B19,资产负债表!$D$6:$D$100)</f>
        <v>0</v>
      </c>
      <c r="J19" s="406"/>
      <c r="K19" s="407">
        <f>SUMIF(审定数!$B$2:$B$100,分类汇总!B19,审定数!$C$2:$C$100)</f>
        <v>0</v>
      </c>
      <c r="L19" s="408"/>
      <c r="O19" s="1648" t="s">
        <v>261</v>
      </c>
      <c r="P19" s="1648"/>
      <c r="Q19" s="1648"/>
      <c r="R19" s="1648"/>
      <c r="S19" s="1648"/>
      <c r="T19" s="402"/>
      <c r="U19" s="412"/>
      <c r="V19" s="412"/>
      <c r="W19" s="412"/>
    </row>
    <row r="20" spans="1:23" s="6" customFormat="1" ht="14.25" customHeight="1">
      <c r="A20" s="403">
        <f>SUBTOTAL(103,$B$6:B20)</f>
        <v>15</v>
      </c>
      <c r="B20" s="382" t="s">
        <v>665</v>
      </c>
      <c r="C20" s="404" t="e">
        <f>SUM(C21:C40)</f>
        <v>#REF!</v>
      </c>
      <c r="D20" s="404" t="e">
        <f>SUM(D21:D40)</f>
        <v>#REF!</v>
      </c>
      <c r="E20" s="404" t="e">
        <f>SUM(E21:E40)</f>
        <v>#REF!</v>
      </c>
      <c r="F20" s="404" t="e">
        <f>SUM(F21:F40)</f>
        <v>#REF!</v>
      </c>
      <c r="G20" s="404" t="e">
        <f t="shared" si="1"/>
        <v>#REF!</v>
      </c>
      <c r="H20" s="404" t="e">
        <f t="shared" si="2"/>
        <v>#REF!</v>
      </c>
      <c r="I20" s="405">
        <f>SUMIF(资产负债表!$A$6:$A$100,分类汇总!B20,资产负债表!$D$6:$D$100)</f>
        <v>0</v>
      </c>
      <c r="J20" s="406"/>
      <c r="K20" s="407">
        <f>SUMIF(审定数!$B$2:$B$100,分类汇总!B20,审定数!$C$2:$C$100)</f>
        <v>0</v>
      </c>
      <c r="L20" s="408"/>
      <c r="O20" s="1649"/>
      <c r="P20" s="1649"/>
      <c r="Q20" s="1649"/>
      <c r="R20" s="1649"/>
      <c r="S20" s="1649"/>
      <c r="T20" s="413"/>
      <c r="U20" s="395"/>
      <c r="V20" s="395"/>
      <c r="W20" s="395"/>
    </row>
    <row r="21" spans="1:23" ht="14.25" customHeight="1">
      <c r="A21" s="381">
        <f>SUBTOTAL(103,$B$6:B21)</f>
        <v>16</v>
      </c>
      <c r="B21" s="335" t="s">
        <v>50</v>
      </c>
      <c r="C21" s="410">
        <f>非流动资产汇总!C6</f>
        <v>0</v>
      </c>
      <c r="D21" s="410">
        <f t="shared" ref="D21:D40" si="5">E21-C21</f>
        <v>0</v>
      </c>
      <c r="E21" s="410">
        <f>非流动资产汇总!D6</f>
        <v>0</v>
      </c>
      <c r="F21" s="410">
        <f>非流动资产汇总!E6</f>
        <v>0</v>
      </c>
      <c r="G21" s="410">
        <f t="shared" si="1"/>
        <v>0</v>
      </c>
      <c r="H21" s="410" t="str">
        <f t="shared" si="2"/>
        <v/>
      </c>
      <c r="I21" s="405">
        <f>SUMIF(资产负债表!$A$6:$A$100,分类汇总!B21,资产负债表!$D$6:$D$100)</f>
        <v>0</v>
      </c>
      <c r="J21" s="406"/>
      <c r="K21" s="407">
        <f>SUMIF(审定数!$B$2:$B$100,分类汇总!B21,审定数!$C$2:$C$100)</f>
        <v>0</v>
      </c>
      <c r="L21" s="408"/>
      <c r="O21" s="392" t="s">
        <v>255</v>
      </c>
      <c r="P21" s="393" t="s">
        <v>256</v>
      </c>
      <c r="Q21" s="228" t="s">
        <v>225</v>
      </c>
      <c r="R21" s="393" t="s">
        <v>226</v>
      </c>
      <c r="S21" s="393" t="s">
        <v>257</v>
      </c>
      <c r="T21" s="402"/>
      <c r="U21" s="395"/>
      <c r="V21" s="395"/>
      <c r="W21" s="395"/>
    </row>
    <row r="22" spans="1:23" ht="14.25" customHeight="1">
      <c r="A22" s="381">
        <f>SUBTOTAL(103,$B$6:B22)</f>
        <v>17</v>
      </c>
      <c r="B22" s="335" t="s">
        <v>51</v>
      </c>
      <c r="C22" s="410" t="e">
        <f>非流动资产汇总!C7</f>
        <v>#REF!</v>
      </c>
      <c r="D22" s="410" t="e">
        <f t="shared" si="5"/>
        <v>#REF!</v>
      </c>
      <c r="E22" s="410">
        <f>非流动资产汇总!D7</f>
        <v>0</v>
      </c>
      <c r="F22" s="410">
        <f>非流动资产汇总!E7</f>
        <v>0</v>
      </c>
      <c r="G22" s="410">
        <f t="shared" ref="G22:G40" si="6">F22-E22</f>
        <v>0</v>
      </c>
      <c r="H22" s="410" t="str">
        <f t="shared" ref="H22:H40" si="7">IF(E22=0,"",G22/ABS(E22)*100)</f>
        <v/>
      </c>
      <c r="I22" s="405">
        <f>SUMIF(资产负债表!$A$6:$A$100,分类汇总!B22,资产负债表!$D$6:$D$100)</f>
        <v>0</v>
      </c>
      <c r="J22" s="406"/>
      <c r="K22" s="407">
        <f>SUMIF(审定数!$B$2:$B$100,分类汇总!B22,审定数!$C$2:$C$100)</f>
        <v>0</v>
      </c>
      <c r="L22" s="408"/>
      <c r="O22" s="399">
        <v>1</v>
      </c>
      <c r="P22" s="68" t="s">
        <v>17</v>
      </c>
      <c r="Q22" s="229"/>
      <c r="R22" s="229"/>
      <c r="S22" s="229"/>
      <c r="T22" s="402"/>
      <c r="U22" s="409"/>
      <c r="V22" s="409"/>
      <c r="W22" s="409"/>
    </row>
    <row r="23" spans="1:23" ht="14.25" customHeight="1">
      <c r="A23" s="381">
        <f>SUBTOTAL(103,$B$6:B23)</f>
        <v>18</v>
      </c>
      <c r="B23" s="335" t="s">
        <v>240</v>
      </c>
      <c r="C23" s="410">
        <f>非流动资产汇总!C8</f>
        <v>0</v>
      </c>
      <c r="D23" s="410">
        <f t="shared" si="5"/>
        <v>0</v>
      </c>
      <c r="E23" s="410">
        <f>非流动资产汇总!D8</f>
        <v>0</v>
      </c>
      <c r="F23" s="410">
        <f>非流动资产汇总!E8</f>
        <v>0</v>
      </c>
      <c r="G23" s="410">
        <f t="shared" si="6"/>
        <v>0</v>
      </c>
      <c r="H23" s="410" t="str">
        <f t="shared" si="7"/>
        <v/>
      </c>
      <c r="I23" s="405">
        <f>SUMIF(资产负债表!$A$6:$A$100,分类汇总!B23,资产负债表!$D$6:$D$100)</f>
        <v>0</v>
      </c>
      <c r="J23" s="406"/>
      <c r="K23" s="407">
        <f>SUMIF(审定数!$B$2:$B$100,分类汇总!B23,审定数!$C$2:$C$100)</f>
        <v>0</v>
      </c>
      <c r="L23" s="408"/>
      <c r="O23" s="399">
        <v>2</v>
      </c>
      <c r="P23" s="68" t="s">
        <v>96</v>
      </c>
      <c r="Q23" s="229" t="e">
        <f>Q12+Q30-Q4-Q5</f>
        <v>#REF!</v>
      </c>
      <c r="R23" s="229" t="e">
        <f>R12+R30-R4-R5</f>
        <v>#REF!</v>
      </c>
      <c r="S23" s="229" t="e">
        <f>S12+S30-S4-S5</f>
        <v>#REF!</v>
      </c>
      <c r="T23" s="402"/>
      <c r="U23" s="395"/>
      <c r="V23" s="395"/>
      <c r="W23" s="395"/>
    </row>
    <row r="24" spans="1:23" ht="14.25" customHeight="1">
      <c r="A24" s="381">
        <f>SUBTOTAL(103,$B$6:B24)</f>
        <v>19</v>
      </c>
      <c r="B24" s="335" t="s">
        <v>241</v>
      </c>
      <c r="C24" s="410">
        <f>非流动资产汇总!C9</f>
        <v>0</v>
      </c>
      <c r="D24" s="410">
        <f t="shared" si="5"/>
        <v>0</v>
      </c>
      <c r="E24" s="410">
        <f>非流动资产汇总!D9</f>
        <v>0</v>
      </c>
      <c r="F24" s="410">
        <f>非流动资产汇总!E9</f>
        <v>0</v>
      </c>
      <c r="G24" s="410">
        <f t="shared" si="6"/>
        <v>0</v>
      </c>
      <c r="H24" s="410" t="str">
        <f t="shared" si="7"/>
        <v/>
      </c>
      <c r="I24" s="405">
        <f>SUMIF(资产负债表!$A$6:$A$100,分类汇总!B24,资产负债表!$D$6:$D$100)</f>
        <v>0</v>
      </c>
      <c r="J24" s="406"/>
      <c r="K24" s="407">
        <f>SUMIF(审定数!$B$2:$B$100,分类汇总!B24,审定数!$C$2:$C$100)</f>
        <v>0</v>
      </c>
      <c r="L24" s="408"/>
      <c r="O24" s="399">
        <v>3</v>
      </c>
      <c r="P24" s="67" t="s">
        <v>258</v>
      </c>
      <c r="Q24" s="229" t="e">
        <f>IF(AND(Q6&lt;&gt;0,$T6&lt;&gt;0),1,0)*IF(ABS(U$5/0.01)-COUNTIFS(Q$6:Q6,"&lt;&gt;0",$T$6:$T6,"&lt;&gt;0")&gt;=0,1,0)*IF(U$5&gt;=0,0.01,-0.01)</f>
        <v>#REF!</v>
      </c>
      <c r="R24" s="229" t="e">
        <f>IF(AND(R6&lt;&gt;0,$T6&lt;&gt;0),1,0)*IF(ABS(V$5/0.01)-COUNTIFS(R$6:R6,"&lt;&gt;0",$T$6:$T6,"&lt;&gt;0")&gt;=0,1,0)*IF(V$5&gt;=0,0.01,-0.01)</f>
        <v>#REF!</v>
      </c>
      <c r="S24" s="229" t="e">
        <f>IF(AND(S6&lt;&gt;0,$T6&lt;&gt;0),1,0)*IF(ABS(W$5/0.01)-COUNTIFS(S$6:S6,"&lt;&gt;0",$T$6:$T6,"&lt;&gt;0")&gt;=0,1,0)*IF(W$5&gt;=0,0.01,-0.01)</f>
        <v>#REF!</v>
      </c>
      <c r="T24" s="402"/>
      <c r="U24" s="395"/>
      <c r="V24" s="395"/>
      <c r="W24" s="395"/>
    </row>
    <row r="25" spans="1:23" ht="14.25" customHeight="1">
      <c r="A25" s="381">
        <f>SUBTOTAL(103,$B$6:B25)</f>
        <v>20</v>
      </c>
      <c r="B25" s="335" t="s">
        <v>52</v>
      </c>
      <c r="C25" s="410">
        <f>非流动资产汇总!C10</f>
        <v>0</v>
      </c>
      <c r="D25" s="410">
        <f t="shared" si="5"/>
        <v>0</v>
      </c>
      <c r="E25" s="410">
        <f>非流动资产汇总!D10</f>
        <v>0</v>
      </c>
      <c r="F25" s="410">
        <f>非流动资产汇总!E10</f>
        <v>0</v>
      </c>
      <c r="G25" s="410">
        <f t="shared" si="6"/>
        <v>0</v>
      </c>
      <c r="H25" s="410" t="str">
        <f t="shared" si="7"/>
        <v/>
      </c>
      <c r="I25" s="405">
        <f>SUMIF(资产负债表!$A$6:$A$100,分类汇总!B25,资产负债表!$D$6:$D$100)</f>
        <v>0</v>
      </c>
      <c r="J25" s="406"/>
      <c r="K25" s="407">
        <f>SUMIF(审定数!$B$2:$B$100,分类汇总!B25,审定数!$C$2:$C$100)</f>
        <v>0</v>
      </c>
      <c r="L25" s="408"/>
      <c r="O25" s="399">
        <v>4</v>
      </c>
      <c r="P25" s="68" t="s">
        <v>97</v>
      </c>
      <c r="Q25" s="229" t="e">
        <f>IF(AND(Q7&lt;&gt;0,$T7&lt;&gt;0),1,0)*IF(ABS(U$5/0.01)-COUNTIFS(Q$6:Q7,"&lt;&gt;0",$T$6:$T7,"&lt;&gt;0")&gt;=0,1,0)*IF(U$5&gt;=0,0.01,-0.01)</f>
        <v>#REF!</v>
      </c>
      <c r="R25" s="229" t="e">
        <f>IF(AND(R7&lt;&gt;0,$T7&lt;&gt;0),1,0)*IF(ABS(V$5/0.01)-COUNTIFS(R$6:R7,"&lt;&gt;0",$T$6:$T7,"&lt;&gt;0")&gt;=0,1,0)*IF(V$5&gt;=0,0.01,-0.01)</f>
        <v>#REF!</v>
      </c>
      <c r="S25" s="229" t="e">
        <f>IF(AND(S7&lt;&gt;0,$T7&lt;&gt;0),1,0)*IF(ABS(W$5/0.01)-COUNTIFS(S$6:S7,"&lt;&gt;0",$T$6:$T7,"&lt;&gt;0")&gt;=0,1,0)*IF(W$5&gt;=0,0.01,-0.01)</f>
        <v>#REF!</v>
      </c>
      <c r="T25" s="402"/>
      <c r="U25" s="395"/>
      <c r="V25" s="395"/>
      <c r="W25" s="395"/>
    </row>
    <row r="26" spans="1:23" ht="14.25" customHeight="1">
      <c r="A26" s="381">
        <f>SUBTOTAL(103,$B$6:B26)</f>
        <v>21</v>
      </c>
      <c r="B26" s="335" t="s">
        <v>53</v>
      </c>
      <c r="C26" s="410">
        <f>非流动资产汇总!C11</f>
        <v>0</v>
      </c>
      <c r="D26" s="410">
        <f t="shared" si="5"/>
        <v>0</v>
      </c>
      <c r="E26" s="410">
        <f>非流动资产汇总!D11</f>
        <v>0</v>
      </c>
      <c r="F26" s="410">
        <f>非流动资产汇总!E11</f>
        <v>0</v>
      </c>
      <c r="G26" s="410">
        <f t="shared" si="6"/>
        <v>0</v>
      </c>
      <c r="H26" s="410" t="str">
        <f t="shared" si="7"/>
        <v/>
      </c>
      <c r="I26" s="405">
        <f>SUMIF(资产负债表!$A$6:$A$100,分类汇总!B26,资产负债表!$D$6:$D$100)</f>
        <v>0</v>
      </c>
      <c r="J26" s="406"/>
      <c r="K26" s="407">
        <f>SUMIF(审定数!$B$2:$B$100,分类汇总!B26,审定数!$C$2:$C$100)</f>
        <v>0</v>
      </c>
      <c r="L26" s="408"/>
      <c r="O26" s="399">
        <v>5</v>
      </c>
      <c r="P26" s="68" t="s">
        <v>253</v>
      </c>
      <c r="Q26" s="229" t="e">
        <f>IF(AND(Q8&lt;&gt;0,$T8&lt;&gt;0),1,0)*IF(ABS(U$5/0.01)-COUNTIFS(Q$6:Q8,"&lt;&gt;0",$T$6:$T8,"&lt;&gt;0")&gt;=0,1,0)*IF(U$5&gt;=0,0.01,-0.01)</f>
        <v>#REF!</v>
      </c>
      <c r="R26" s="229" t="e">
        <f>IF(AND(R8&lt;&gt;0,$T8&lt;&gt;0),1,0)*IF(ABS(V$5/0.01)-COUNTIFS(R$6:R8,"&lt;&gt;0",$T$6:$T8,"&lt;&gt;0")&gt;=0,1,0)*IF(V$5&gt;=0,0.01,-0.01)</f>
        <v>#REF!</v>
      </c>
      <c r="S26" s="229" t="e">
        <f>IF(AND(S8&lt;&gt;0,$T8&lt;&gt;0),1,0)*IF(ABS(W$5/0.01)-COUNTIFS(S$6:S8,"&lt;&gt;0",$T$6:$T8,"&lt;&gt;0")&gt;=0,1,0)*IF(W$5&gt;=0,0.01,-0.01)</f>
        <v>#REF!</v>
      </c>
      <c r="T26" s="402"/>
      <c r="U26" s="395"/>
      <c r="V26" s="395"/>
      <c r="W26" s="395"/>
    </row>
    <row r="27" spans="1:23" ht="14.25" customHeight="1">
      <c r="A27" s="381">
        <f>SUBTOTAL(103,$B$6:B27)</f>
        <v>22</v>
      </c>
      <c r="B27" s="335" t="s">
        <v>242</v>
      </c>
      <c r="C27" s="410">
        <f>非流动资产汇总!C12</f>
        <v>0</v>
      </c>
      <c r="D27" s="410">
        <f t="shared" si="5"/>
        <v>0</v>
      </c>
      <c r="E27" s="410">
        <f>非流动资产汇总!D12</f>
        <v>0</v>
      </c>
      <c r="F27" s="410">
        <f>非流动资产汇总!E12</f>
        <v>0</v>
      </c>
      <c r="G27" s="410">
        <f t="shared" si="6"/>
        <v>0</v>
      </c>
      <c r="H27" s="410" t="str">
        <f t="shared" si="7"/>
        <v/>
      </c>
      <c r="I27" s="405">
        <f>SUMIF(资产负债表!$A$6:$A$100,分类汇总!B27,资产负债表!$D$6:$D$100)</f>
        <v>0</v>
      </c>
      <c r="J27" s="406"/>
      <c r="K27" s="407">
        <f>SUMIF(审定数!$B$2:$B$100,分类汇总!B27,审定数!$C$2:$C$100)</f>
        <v>0</v>
      </c>
      <c r="L27" s="408"/>
      <c r="O27" s="399">
        <v>6</v>
      </c>
      <c r="P27" s="68" t="s">
        <v>98</v>
      </c>
      <c r="Q27" s="229" t="e">
        <f>IF(AND(Q9&lt;&gt;0,$T9&lt;&gt;0),1,0)*IF(ABS(U$5/0.01)-COUNTIFS(Q$6:Q9,"&lt;&gt;0",$T$6:$T9,"&lt;&gt;0")&gt;=0,1,0)*IF(U$5&gt;=0,0.01,-0.01)</f>
        <v>#REF!</v>
      </c>
      <c r="R27" s="229" t="e">
        <f>IF(AND(R9&lt;&gt;0,$T9&lt;&gt;0),1,0)*IF(ABS(V$5/0.01)-COUNTIFS(R$6:R9,"&lt;&gt;0",$T$6:$T9,"&lt;&gt;0")&gt;=0,1,0)*IF(V$5&gt;=0,0.01,-0.01)</f>
        <v>#REF!</v>
      </c>
      <c r="S27" s="229" t="e">
        <f>IF(AND(S9&lt;&gt;0,$T9&lt;&gt;0),1,0)*IF(ABS(W$5/0.01)-COUNTIFS(S$6:S9,"&lt;&gt;0",$T$6:$T9,"&lt;&gt;0")&gt;=0,1,0)*IF(W$5&gt;=0,0.01,-0.01)</f>
        <v>#REF!</v>
      </c>
      <c r="T27" s="402"/>
      <c r="U27" s="395"/>
      <c r="V27" s="395"/>
      <c r="W27" s="395"/>
    </row>
    <row r="28" spans="1:23" ht="14.25" customHeight="1">
      <c r="A28" s="381">
        <f>SUBTOTAL(103,$B$6:B28)</f>
        <v>23</v>
      </c>
      <c r="B28" s="335" t="s">
        <v>243</v>
      </c>
      <c r="C28" s="410">
        <f>非流动资产汇总!C13</f>
        <v>0</v>
      </c>
      <c r="D28" s="410">
        <f t="shared" si="5"/>
        <v>0</v>
      </c>
      <c r="E28" s="410">
        <f>非流动资产汇总!D13</f>
        <v>0</v>
      </c>
      <c r="F28" s="410">
        <f>非流动资产汇总!E13</f>
        <v>0</v>
      </c>
      <c r="G28" s="410">
        <f t="shared" si="6"/>
        <v>0</v>
      </c>
      <c r="H28" s="410" t="str">
        <f t="shared" si="7"/>
        <v/>
      </c>
      <c r="I28" s="405">
        <f>SUMIF(资产负债表!$A$6:$A$100,分类汇总!B28,资产负债表!$D$6:$D$100)</f>
        <v>0</v>
      </c>
      <c r="J28" s="406"/>
      <c r="K28" s="407">
        <f>SUMIF(审定数!$B$2:$B$100,分类汇总!B28,审定数!$C$2:$C$100)</f>
        <v>0</v>
      </c>
      <c r="L28" s="408"/>
      <c r="O28" s="399">
        <v>7</v>
      </c>
      <c r="P28" s="68" t="s">
        <v>259</v>
      </c>
      <c r="Q28" s="229" t="e">
        <f>IF(AND(Q10&lt;&gt;0,$T10&lt;&gt;0),1,0)*IF(ABS(U$5/0.01)-COUNTIFS(Q$6:Q10,"&lt;&gt;0",$T$6:$T10,"&lt;&gt;0")&gt;=0,1,0)*IF(U$5&gt;=0,0.01,-0.01)</f>
        <v>#REF!</v>
      </c>
      <c r="R28" s="229" t="e">
        <f>IF(AND(R10&lt;&gt;0,$T10&lt;&gt;0),1,0)*IF(ABS(V$5/0.01)-COUNTIFS(R$6:R10,"&lt;&gt;0",$T$6:$T10,"&lt;&gt;0")&gt;=0,1,0)*IF(V$5&gt;=0,0.01,-0.01)</f>
        <v>#REF!</v>
      </c>
      <c r="S28" s="229" t="e">
        <f>IF(AND(S10&lt;&gt;0,$T10&lt;&gt;0),1,0)*IF(ABS(W$5/0.01)-COUNTIFS(S$6:S10,"&lt;&gt;0",$T$6:$T10,"&lt;&gt;0")&gt;=0,1,0)*IF(W$5&gt;=0,0.01,-0.01)</f>
        <v>#REF!</v>
      </c>
      <c r="T28" s="402"/>
      <c r="U28" s="395"/>
      <c r="V28" s="395"/>
      <c r="W28" s="395"/>
    </row>
    <row r="29" spans="1:23" ht="14.25" customHeight="1">
      <c r="A29" s="381">
        <f>SUBTOTAL(103,$B$6:B29)</f>
        <v>24</v>
      </c>
      <c r="B29" s="335" t="s">
        <v>54</v>
      </c>
      <c r="C29" s="410">
        <f>非流动资产汇总!C14</f>
        <v>0</v>
      </c>
      <c r="D29" s="410">
        <f t="shared" si="5"/>
        <v>0</v>
      </c>
      <c r="E29" s="410">
        <f>非流动资产汇总!D14</f>
        <v>0</v>
      </c>
      <c r="F29" s="410">
        <f>非流动资产汇总!E14</f>
        <v>0</v>
      </c>
      <c r="G29" s="410">
        <f t="shared" si="6"/>
        <v>0</v>
      </c>
      <c r="H29" s="410" t="str">
        <f t="shared" si="7"/>
        <v/>
      </c>
      <c r="I29" s="405">
        <f>SUMIF(资产负债表!$A$6:$A$100,分类汇总!B29,资产负债表!$D$6:$D$100)</f>
        <v>0</v>
      </c>
      <c r="J29" s="406"/>
      <c r="K29" s="407">
        <f>SUMIF(审定数!$B$2:$B$100,分类汇总!B29,审定数!$C$2:$C$100)</f>
        <v>0</v>
      </c>
      <c r="L29" s="408"/>
      <c r="O29" s="399">
        <v>8</v>
      </c>
      <c r="P29" s="68" t="s">
        <v>260</v>
      </c>
      <c r="Q29" s="229"/>
      <c r="R29" s="229"/>
      <c r="S29" s="229"/>
      <c r="T29" s="402"/>
      <c r="U29" s="395"/>
      <c r="V29" s="395"/>
      <c r="W29" s="395"/>
    </row>
    <row r="30" spans="1:23" ht="14.25" customHeight="1">
      <c r="A30" s="381">
        <f>SUBTOTAL(103,$B$6:B30)</f>
        <v>25</v>
      </c>
      <c r="B30" s="335" t="s">
        <v>55</v>
      </c>
      <c r="C30" s="410" t="e">
        <f>非流动资产汇总!C15</f>
        <v>#REF!</v>
      </c>
      <c r="D30" s="410" t="e">
        <f>E30-C30</f>
        <v>#REF!</v>
      </c>
      <c r="E30" s="410" t="e">
        <f>非流动资产汇总!D15</f>
        <v>#REF!</v>
      </c>
      <c r="F30" s="410" t="e">
        <f>非流动资产汇总!E15</f>
        <v>#REF!</v>
      </c>
      <c r="G30" s="410" t="e">
        <f t="shared" si="6"/>
        <v>#REF!</v>
      </c>
      <c r="H30" s="410" t="e">
        <f t="shared" si="7"/>
        <v>#REF!</v>
      </c>
      <c r="I30" s="405">
        <f>SUMIF(资产负债表!$A$6:$A$100,分类汇总!B30,资产负债表!$D$6:$D$100)</f>
        <v>0</v>
      </c>
      <c r="J30" s="406"/>
      <c r="K30" s="407">
        <f>SUMIF(审定数!$B$2:$B$100,分类汇总!B30,审定数!$C$2:$C$100)</f>
        <v>0</v>
      </c>
      <c r="L30" s="408"/>
      <c r="O30" s="399">
        <v>9</v>
      </c>
      <c r="P30" s="411" t="s">
        <v>262</v>
      </c>
      <c r="Q30" s="229" t="e">
        <f>Q15+Q18-Q12</f>
        <v>#REF!</v>
      </c>
      <c r="R30" s="229" t="e">
        <f>R15+R18-R12</f>
        <v>#REF!</v>
      </c>
      <c r="S30" s="229" t="e">
        <f>S15+S18-S12</f>
        <v>#REF!</v>
      </c>
      <c r="T30" s="402"/>
      <c r="U30" s="395"/>
      <c r="V30" s="395"/>
      <c r="W30" s="395"/>
    </row>
    <row r="31" spans="1:23" ht="14.25" customHeight="1">
      <c r="A31" s="381">
        <f>SUBTOTAL(103,$B$6:B31)</f>
        <v>26</v>
      </c>
      <c r="B31" s="335" t="s">
        <v>56</v>
      </c>
      <c r="C31" s="410">
        <f>非流动资产汇总!C16</f>
        <v>0</v>
      </c>
      <c r="D31" s="410">
        <f t="shared" si="5"/>
        <v>0</v>
      </c>
      <c r="E31" s="410">
        <f>非流动资产汇总!D16</f>
        <v>0</v>
      </c>
      <c r="F31" s="410">
        <f>非流动资产汇总!E16</f>
        <v>0</v>
      </c>
      <c r="G31" s="410">
        <f t="shared" si="6"/>
        <v>0</v>
      </c>
      <c r="H31" s="410" t="str">
        <f t="shared" si="7"/>
        <v/>
      </c>
      <c r="I31" s="405">
        <f>SUMIF(资产负债表!$A$6:$A$100,分类汇总!B31,资产负债表!$D$6:$D$100)</f>
        <v>0</v>
      </c>
      <c r="J31" s="406"/>
      <c r="K31" s="407">
        <f>SUMIF(审定数!$B$2:$B$100,分类汇总!B31,审定数!$C$2:$C$100)</f>
        <v>0</v>
      </c>
      <c r="L31" s="408"/>
      <c r="O31" s="399">
        <v>10</v>
      </c>
      <c r="P31" s="68" t="s">
        <v>19</v>
      </c>
      <c r="Q31" s="229">
        <f>IF(OR(Q13=0,Q14=0),0,Q15-Q13-Q14)</f>
        <v>0</v>
      </c>
      <c r="R31" s="229">
        <f>IF(OR(R13=0,R14=0),0,R15-R13-R14)</f>
        <v>0</v>
      </c>
      <c r="S31" s="229">
        <f>IF(OR(S13=0,S14=0),0,S15-S13-S14)</f>
        <v>0</v>
      </c>
      <c r="T31" s="402"/>
      <c r="U31" s="395"/>
      <c r="V31" s="395"/>
      <c r="W31" s="395"/>
    </row>
    <row r="32" spans="1:23" ht="14.25" customHeight="1">
      <c r="A32" s="381">
        <f>SUBTOTAL(103,$B$6:B32)</f>
        <v>27</v>
      </c>
      <c r="B32" s="335" t="s">
        <v>59</v>
      </c>
      <c r="C32" s="410">
        <f>非流动资产汇总!C17</f>
        <v>0</v>
      </c>
      <c r="D32" s="410">
        <f t="shared" si="5"/>
        <v>0</v>
      </c>
      <c r="E32" s="410">
        <f>非流动资产汇总!D17</f>
        <v>0</v>
      </c>
      <c r="F32" s="410">
        <f>非流动资产汇总!E17</f>
        <v>0</v>
      </c>
      <c r="G32" s="410">
        <f t="shared" si="6"/>
        <v>0</v>
      </c>
      <c r="H32" s="410" t="str">
        <f t="shared" si="7"/>
        <v/>
      </c>
      <c r="I32" s="405">
        <f>SUMIF(资产负债表!$A$6:$A$100,分类汇总!B32,资产负债表!$D$6:$D$100)</f>
        <v>0</v>
      </c>
      <c r="J32" s="406"/>
      <c r="K32" s="407">
        <f>SUMIF(审定数!$B$2:$B$100,分类汇总!B32,审定数!$C$2:$C$100)</f>
        <v>0</v>
      </c>
      <c r="L32" s="408"/>
      <c r="O32" s="399">
        <v>11</v>
      </c>
      <c r="P32" s="68" t="s">
        <v>37</v>
      </c>
      <c r="Q32" s="229"/>
      <c r="R32" s="229"/>
      <c r="S32" s="229"/>
      <c r="T32" s="402"/>
      <c r="U32" s="395"/>
      <c r="V32" s="395"/>
      <c r="W32" s="395"/>
    </row>
    <row r="33" spans="1:23" ht="14.25" customHeight="1">
      <c r="A33" s="381">
        <f>SUBTOTAL(103,$B$6:B33)</f>
        <v>28</v>
      </c>
      <c r="B33" s="335" t="s">
        <v>60</v>
      </c>
      <c r="C33" s="410">
        <f>非流动资产汇总!C18</f>
        <v>0</v>
      </c>
      <c r="D33" s="410">
        <f t="shared" si="5"/>
        <v>0</v>
      </c>
      <c r="E33" s="410">
        <f>非流动资产汇总!D18</f>
        <v>0</v>
      </c>
      <c r="F33" s="410">
        <f>非流动资产汇总!E18</f>
        <v>0</v>
      </c>
      <c r="G33" s="410">
        <f t="shared" si="6"/>
        <v>0</v>
      </c>
      <c r="H33" s="410" t="str">
        <f t="shared" si="7"/>
        <v/>
      </c>
      <c r="I33" s="405">
        <f>SUMIF(资产负债表!$A$6:$A$100,分类汇总!B33,资产负债表!$D$6:$D$100)</f>
        <v>0</v>
      </c>
      <c r="J33" s="406"/>
      <c r="K33" s="407">
        <f>SUMIF(审定数!$B$2:$B$100,分类汇总!B33,审定数!$C$2:$C$100)</f>
        <v>0</v>
      </c>
      <c r="L33" s="408"/>
      <c r="O33" s="399">
        <v>12</v>
      </c>
      <c r="P33" s="411" t="s">
        <v>263</v>
      </c>
      <c r="Q33" s="229"/>
      <c r="R33" s="229"/>
      <c r="S33" s="229"/>
      <c r="T33" s="402"/>
      <c r="U33" s="395"/>
      <c r="V33" s="395"/>
      <c r="W33" s="395"/>
    </row>
    <row r="34" spans="1:23" ht="14.25" customHeight="1">
      <c r="A34" s="381">
        <f>SUBTOTAL(103,$B$6:B34)</f>
        <v>29</v>
      </c>
      <c r="B34" s="335" t="s">
        <v>244</v>
      </c>
      <c r="C34" s="410">
        <f>非流动资产汇总!C19</f>
        <v>0</v>
      </c>
      <c r="D34" s="410">
        <f t="shared" si="5"/>
        <v>0</v>
      </c>
      <c r="E34" s="410">
        <f>非流动资产汇总!D19</f>
        <v>0</v>
      </c>
      <c r="F34" s="410">
        <f>非流动资产汇总!E19</f>
        <v>0</v>
      </c>
      <c r="G34" s="410">
        <f t="shared" si="6"/>
        <v>0</v>
      </c>
      <c r="H34" s="410" t="str">
        <f t="shared" si="7"/>
        <v/>
      </c>
      <c r="I34" s="405">
        <f>SUMIF(资产负债表!$A$6:$A$100,分类汇总!B34,资产负债表!$D$6:$D$100)</f>
        <v>0</v>
      </c>
      <c r="J34" s="406"/>
      <c r="K34" s="407">
        <f>SUMIF(审定数!$B$2:$B$100,分类汇总!B34,审定数!$C$2:$C$100)</f>
        <v>0</v>
      </c>
      <c r="L34" s="408"/>
      <c r="O34" s="399">
        <v>13</v>
      </c>
      <c r="P34" s="411" t="s">
        <v>264</v>
      </c>
      <c r="Q34" s="229"/>
      <c r="R34" s="229"/>
      <c r="S34" s="229"/>
      <c r="T34" s="402"/>
      <c r="U34" s="395"/>
      <c r="V34" s="395"/>
      <c r="W34" s="395"/>
    </row>
    <row r="35" spans="1:23" ht="14.25" customHeight="1">
      <c r="A35" s="381">
        <f>SUBTOTAL(103,$B$6:B35)</f>
        <v>30</v>
      </c>
      <c r="B35" s="335" t="s">
        <v>61</v>
      </c>
      <c r="C35" s="410">
        <f>非流动资产汇总!C20</f>
        <v>0</v>
      </c>
      <c r="D35" s="410">
        <f t="shared" si="5"/>
        <v>0</v>
      </c>
      <c r="E35" s="410">
        <f>非流动资产汇总!D20</f>
        <v>0</v>
      </c>
      <c r="F35" s="410">
        <f>非流动资产汇总!E20</f>
        <v>0</v>
      </c>
      <c r="G35" s="410">
        <f t="shared" si="6"/>
        <v>0</v>
      </c>
      <c r="H35" s="410" t="str">
        <f t="shared" si="7"/>
        <v/>
      </c>
      <c r="I35" s="405">
        <f>SUMIF(资产负债表!$A$6:$A$100,分类汇总!B35,资产负债表!$D$6:$D$100)</f>
        <v>0</v>
      </c>
      <c r="J35" s="406"/>
      <c r="K35" s="407">
        <f>SUMIF(审定数!$B$2:$B$100,分类汇总!B35,审定数!$C$2:$C$100)</f>
        <v>0</v>
      </c>
      <c r="L35" s="408"/>
      <c r="T35" s="402"/>
      <c r="U35" s="395"/>
      <c r="V35" s="395"/>
      <c r="W35" s="395"/>
    </row>
    <row r="36" spans="1:23" ht="14.25" customHeight="1">
      <c r="A36" s="381">
        <f>SUBTOTAL(103,$B$6:B36)</f>
        <v>31</v>
      </c>
      <c r="B36" s="335" t="s">
        <v>62</v>
      </c>
      <c r="C36" s="410">
        <f>非流动资产汇总!C21</f>
        <v>0</v>
      </c>
      <c r="D36" s="410">
        <f t="shared" si="5"/>
        <v>0</v>
      </c>
      <c r="E36" s="410">
        <f>非流动资产汇总!D21</f>
        <v>0</v>
      </c>
      <c r="F36" s="410">
        <f>非流动资产汇总!E21</f>
        <v>0</v>
      </c>
      <c r="G36" s="410">
        <f t="shared" si="6"/>
        <v>0</v>
      </c>
      <c r="H36" s="410" t="str">
        <f t="shared" si="7"/>
        <v/>
      </c>
      <c r="I36" s="405">
        <f>SUMIF(资产负债表!$A$6:$A$100,分类汇总!B36,资产负债表!$D$6:$D$100)</f>
        <v>0</v>
      </c>
      <c r="J36" s="406"/>
      <c r="K36" s="407">
        <f>SUMIF(审定数!$B$2:$B$100,分类汇总!B36,审定数!$C$2:$C$100)</f>
        <v>0</v>
      </c>
      <c r="L36" s="408"/>
      <c r="T36" s="402"/>
      <c r="U36" s="395"/>
      <c r="V36" s="395"/>
      <c r="W36" s="395"/>
    </row>
    <row r="37" spans="1:23" ht="14.25" customHeight="1">
      <c r="A37" s="381">
        <f>SUBTOTAL(103,$B$6:B37)</f>
        <v>32</v>
      </c>
      <c r="B37" s="335" t="s">
        <v>63</v>
      </c>
      <c r="C37" s="410">
        <f>非流动资产汇总!C22</f>
        <v>0</v>
      </c>
      <c r="D37" s="410">
        <f t="shared" si="5"/>
        <v>0</v>
      </c>
      <c r="E37" s="410">
        <f>非流动资产汇总!D22</f>
        <v>0</v>
      </c>
      <c r="F37" s="410">
        <f>非流动资产汇总!E22</f>
        <v>0</v>
      </c>
      <c r="G37" s="410">
        <f t="shared" si="6"/>
        <v>0</v>
      </c>
      <c r="H37" s="410" t="str">
        <f t="shared" si="7"/>
        <v/>
      </c>
      <c r="I37" s="405">
        <f>SUMIF(资产负债表!$A$6:$A$100,分类汇总!B37,资产负债表!$D$6:$D$100)</f>
        <v>0</v>
      </c>
      <c r="J37" s="406"/>
      <c r="K37" s="407">
        <f>SUMIF(审定数!$B$2:$B$100,分类汇总!B37,审定数!$C$2:$C$100)</f>
        <v>0</v>
      </c>
      <c r="L37" s="408"/>
      <c r="O37" s="6"/>
      <c r="P37" s="6"/>
      <c r="Q37" s="414"/>
      <c r="R37" s="414"/>
      <c r="S37" s="414"/>
      <c r="U37" s="395"/>
      <c r="V37" s="395"/>
      <c r="W37" s="395"/>
    </row>
    <row r="38" spans="1:23" ht="14.25" customHeight="1">
      <c r="A38" s="381">
        <f>SUBTOTAL(103,$B$6:B38)</f>
        <v>33</v>
      </c>
      <c r="B38" s="335" t="s">
        <v>64</v>
      </c>
      <c r="C38" s="410">
        <f>非流动资产汇总!C23</f>
        <v>0</v>
      </c>
      <c r="D38" s="410">
        <f t="shared" si="5"/>
        <v>0</v>
      </c>
      <c r="E38" s="410">
        <f>非流动资产汇总!D23</f>
        <v>0</v>
      </c>
      <c r="F38" s="410">
        <f>非流动资产汇总!E23</f>
        <v>0</v>
      </c>
      <c r="G38" s="410">
        <f t="shared" si="6"/>
        <v>0</v>
      </c>
      <c r="H38" s="410" t="str">
        <f t="shared" si="7"/>
        <v/>
      </c>
      <c r="I38" s="405">
        <f>SUMIF(资产负债表!$A$6:$A$100,分类汇总!B38,资产负债表!$D$6:$D$100)</f>
        <v>0</v>
      </c>
      <c r="J38" s="406"/>
      <c r="K38" s="407">
        <f>SUMIF(审定数!$B$2:$B$100,分类汇总!B38,审定数!$C$2:$C$100)</f>
        <v>0</v>
      </c>
      <c r="L38" s="408"/>
      <c r="O38" s="6"/>
      <c r="P38" s="6"/>
      <c r="Q38" s="414"/>
      <c r="R38" s="414"/>
      <c r="S38" s="414"/>
      <c r="U38" s="395"/>
      <c r="V38" s="395"/>
      <c r="W38" s="395"/>
    </row>
    <row r="39" spans="1:23" ht="14.25" customHeight="1">
      <c r="A39" s="381">
        <f>SUBTOTAL(103,$B$6:B39)</f>
        <v>34</v>
      </c>
      <c r="B39" s="335" t="s">
        <v>65</v>
      </c>
      <c r="C39" s="410">
        <f>非流动资产汇总!C24</f>
        <v>0</v>
      </c>
      <c r="D39" s="410">
        <f t="shared" si="5"/>
        <v>0</v>
      </c>
      <c r="E39" s="410">
        <f>非流动资产汇总!D24</f>
        <v>0</v>
      </c>
      <c r="F39" s="410">
        <f>非流动资产汇总!E24</f>
        <v>0</v>
      </c>
      <c r="G39" s="410">
        <f t="shared" si="6"/>
        <v>0</v>
      </c>
      <c r="H39" s="410" t="str">
        <f t="shared" si="7"/>
        <v/>
      </c>
      <c r="I39" s="405">
        <f>SUMIF(资产负债表!$A$6:$A$100,分类汇总!B39,资产负债表!$D$6:$D$100)</f>
        <v>0</v>
      </c>
      <c r="J39" s="406"/>
      <c r="K39" s="407">
        <f>SUMIF(审定数!$B$2:$B$100,分类汇总!B39,审定数!$C$2:$C$100)</f>
        <v>0</v>
      </c>
      <c r="L39" s="408"/>
      <c r="T39" s="414"/>
    </row>
    <row r="40" spans="1:23" ht="14.25" customHeight="1">
      <c r="A40" s="381">
        <f>SUBTOTAL(103,$B$6:B40)</f>
        <v>35</v>
      </c>
      <c r="B40" s="335" t="s">
        <v>66</v>
      </c>
      <c r="C40" s="410">
        <f>非流动资产汇总!C25</f>
        <v>0</v>
      </c>
      <c r="D40" s="410">
        <f t="shared" si="5"/>
        <v>0</v>
      </c>
      <c r="E40" s="410">
        <f>非流动资产汇总!D25</f>
        <v>0</v>
      </c>
      <c r="F40" s="410">
        <f>非流动资产汇总!E25</f>
        <v>0</v>
      </c>
      <c r="G40" s="410">
        <f t="shared" si="6"/>
        <v>0</v>
      </c>
      <c r="H40" s="410" t="str">
        <f t="shared" si="7"/>
        <v/>
      </c>
      <c r="I40" s="405">
        <f>SUMIF(资产负债表!$A$6:$A$100,分类汇总!B40,资产负债表!$D$6:$D$100)</f>
        <v>0</v>
      </c>
      <c r="J40" s="406"/>
      <c r="K40" s="407">
        <f>SUMIF(审定数!$B$2:$B$100,分类汇总!B40,审定数!$C$2:$C$100)</f>
        <v>0</v>
      </c>
      <c r="L40" s="408"/>
      <c r="T40" s="414"/>
    </row>
    <row r="41" spans="1:23" s="6" customFormat="1" ht="14.25" customHeight="1">
      <c r="A41" s="403">
        <f>SUBTOTAL(103,$B$6:B41)</f>
        <v>36</v>
      </c>
      <c r="B41" s="385" t="s">
        <v>666</v>
      </c>
      <c r="C41" s="404" t="e">
        <f>SUM(C6,C20)</f>
        <v>#REF!</v>
      </c>
      <c r="D41" s="404" t="e">
        <f>SUM(D6,D20)</f>
        <v>#REF!</v>
      </c>
      <c r="E41" s="404" t="e">
        <f>SUM(E6,E20)</f>
        <v>#REF!</v>
      </c>
      <c r="F41" s="404" t="e">
        <f>SUM(F6,F20)</f>
        <v>#REF!</v>
      </c>
      <c r="G41" s="404" t="e">
        <f t="shared" si="1"/>
        <v>#REF!</v>
      </c>
      <c r="H41" s="404" t="e">
        <f t="shared" si="2"/>
        <v>#REF!</v>
      </c>
      <c r="I41" s="405">
        <f>SUMIF(资产负债表!$A$6:$A$100,分类汇总!B41,资产负债表!$D$6:$D$100)</f>
        <v>0</v>
      </c>
      <c r="J41" s="406"/>
      <c r="K41" s="407">
        <f>SUMIF(审定数!$B$2:$B$100,分类汇总!B41,审定数!$C$2:$C$100)</f>
        <v>0</v>
      </c>
      <c r="L41" s="408"/>
      <c r="O41" s="4"/>
      <c r="P41" s="4"/>
      <c r="Q41" s="3"/>
      <c r="R41" s="3"/>
      <c r="S41" s="3"/>
      <c r="T41" s="3"/>
    </row>
    <row r="42" spans="1:23" s="6" customFormat="1" ht="14.25" customHeight="1">
      <c r="A42" s="403">
        <f>SUBTOTAL(103,$B$6:B42)</f>
        <v>37</v>
      </c>
      <c r="B42" s="385" t="s">
        <v>667</v>
      </c>
      <c r="C42" s="404">
        <f>SUM(C43:C55)</f>
        <v>0</v>
      </c>
      <c r="D42" s="404">
        <f>SUM(D43:D55)</f>
        <v>0</v>
      </c>
      <c r="E42" s="404">
        <f>SUM(E43:E55)</f>
        <v>0</v>
      </c>
      <c r="F42" s="404">
        <f>SUM(F43:F55)</f>
        <v>0</v>
      </c>
      <c r="G42" s="404">
        <f t="shared" si="1"/>
        <v>0</v>
      </c>
      <c r="H42" s="404" t="str">
        <f t="shared" si="2"/>
        <v/>
      </c>
      <c r="I42" s="415">
        <f>SUMIF(资产负债表!$F$6:$F$100,分类汇总!B42,资产负债表!$I$6:$I$100)</f>
        <v>0</v>
      </c>
      <c r="J42" s="406"/>
      <c r="K42" s="407">
        <f>SUMIF(审定数!$B$2:$B$100,分类汇总!B42,审定数!$C$2:$C$100)</f>
        <v>0</v>
      </c>
      <c r="L42" s="408"/>
      <c r="O42" s="4"/>
      <c r="P42" s="4"/>
      <c r="Q42" s="3"/>
      <c r="R42" s="3"/>
      <c r="S42" s="3"/>
      <c r="T42" s="3"/>
    </row>
    <row r="43" spans="1:23" ht="14.25" customHeight="1">
      <c r="A43" s="381">
        <f>SUBTOTAL(103,$B$6:B43)</f>
        <v>38</v>
      </c>
      <c r="B43" s="335" t="s">
        <v>20</v>
      </c>
      <c r="C43" s="410">
        <f>流动负债汇总!C6</f>
        <v>0</v>
      </c>
      <c r="D43" s="410">
        <f t="shared" ref="D43:D55" si="8">E43-C43</f>
        <v>0</v>
      </c>
      <c r="E43" s="410">
        <f>流动负债汇总!D6</f>
        <v>0</v>
      </c>
      <c r="F43" s="410">
        <f>流动负债汇总!E6</f>
        <v>0</v>
      </c>
      <c r="G43" s="410">
        <f t="shared" si="1"/>
        <v>0</v>
      </c>
      <c r="H43" s="410" t="str">
        <f t="shared" si="2"/>
        <v/>
      </c>
      <c r="I43" s="415">
        <f>SUMIF(资产负债表!$F$6:$F$100,分类汇总!B43,资产负债表!$I$6:$I$100)</f>
        <v>0</v>
      </c>
      <c r="J43" s="406"/>
      <c r="K43" s="407">
        <f>SUMIF(审定数!$B$2:$B$100,分类汇总!B43,审定数!$C$2:$C$100)</f>
        <v>0</v>
      </c>
      <c r="L43" s="408"/>
    </row>
    <row r="44" spans="1:23" ht="14.25" customHeight="1">
      <c r="A44" s="381">
        <f>SUBTOTAL(103,$B$6:B44)</f>
        <v>39</v>
      </c>
      <c r="B44" s="335" t="s">
        <v>21</v>
      </c>
      <c r="C44" s="410">
        <f>流动负债汇总!C7</f>
        <v>0</v>
      </c>
      <c r="D44" s="410">
        <f t="shared" si="8"/>
        <v>0</v>
      </c>
      <c r="E44" s="410">
        <f>流动负债汇总!D7</f>
        <v>0</v>
      </c>
      <c r="F44" s="410">
        <f>流动负债汇总!E7</f>
        <v>0</v>
      </c>
      <c r="G44" s="410">
        <f t="shared" si="1"/>
        <v>0</v>
      </c>
      <c r="H44" s="410" t="str">
        <f t="shared" si="2"/>
        <v/>
      </c>
      <c r="I44" s="415">
        <f>SUMIF(资产负债表!$F$6:$F$100,分类汇总!B44,资产负债表!$I$6:$I$100)</f>
        <v>0</v>
      </c>
      <c r="J44" s="406"/>
      <c r="K44" s="407">
        <f>SUMIF(审定数!$B$2:$B$100,分类汇总!B44,审定数!$C$2:$C$100)</f>
        <v>0</v>
      </c>
      <c r="L44" s="408"/>
    </row>
    <row r="45" spans="1:23" ht="14.25" customHeight="1">
      <c r="A45" s="381">
        <f>SUBTOTAL(103,$B$6:B45)</f>
        <v>40</v>
      </c>
      <c r="B45" s="338" t="s">
        <v>273</v>
      </c>
      <c r="C45" s="410">
        <f>流动负债汇总!C8</f>
        <v>0</v>
      </c>
      <c r="D45" s="410">
        <f t="shared" si="8"/>
        <v>0</v>
      </c>
      <c r="E45" s="410">
        <f>流动负债汇总!D8</f>
        <v>0</v>
      </c>
      <c r="F45" s="410">
        <f>流动负债汇总!E8</f>
        <v>0</v>
      </c>
      <c r="G45" s="410">
        <f t="shared" si="1"/>
        <v>0</v>
      </c>
      <c r="H45" s="410" t="str">
        <f t="shared" si="2"/>
        <v/>
      </c>
      <c r="I45" s="415">
        <f>SUMIF(资产负债表!$F$6:$F$100,分类汇总!B45,资产负债表!$I$6:$I$100)</f>
        <v>0</v>
      </c>
      <c r="J45" s="406"/>
      <c r="K45" s="407">
        <f>SUMIF(审定数!$B$2:$B$100,分类汇总!B45,审定数!$C$2:$C$100)</f>
        <v>0</v>
      </c>
      <c r="L45" s="408"/>
    </row>
    <row r="46" spans="1:23" ht="14.25" customHeight="1">
      <c r="A46" s="381">
        <f>SUBTOTAL(103,$B$6:B46)</f>
        <v>41</v>
      </c>
      <c r="B46" s="335" t="s">
        <v>22</v>
      </c>
      <c r="C46" s="410">
        <f>流动负债汇总!C9</f>
        <v>0</v>
      </c>
      <c r="D46" s="410">
        <f t="shared" si="8"/>
        <v>0</v>
      </c>
      <c r="E46" s="410">
        <f>流动负债汇总!D9</f>
        <v>0</v>
      </c>
      <c r="F46" s="410">
        <f>流动负债汇总!E9</f>
        <v>0</v>
      </c>
      <c r="G46" s="410">
        <f t="shared" si="1"/>
        <v>0</v>
      </c>
      <c r="H46" s="410" t="str">
        <f t="shared" si="2"/>
        <v/>
      </c>
      <c r="I46" s="415">
        <f>SUMIF(资产负债表!$F$6:$F$100,分类汇总!B46,资产负债表!$I$6:$I$100)</f>
        <v>0</v>
      </c>
      <c r="J46" s="406"/>
      <c r="K46" s="407">
        <f>SUMIF(审定数!$B$2:$B$100,分类汇总!B46,审定数!$C$2:$C$100)</f>
        <v>0</v>
      </c>
      <c r="L46" s="408"/>
    </row>
    <row r="47" spans="1:23" ht="14.25" customHeight="1">
      <c r="A47" s="381">
        <f>SUBTOTAL(103,$B$6:B47)</f>
        <v>42</v>
      </c>
      <c r="B47" s="335" t="s">
        <v>24</v>
      </c>
      <c r="C47" s="410">
        <f>流动负债汇总!C10</f>
        <v>0</v>
      </c>
      <c r="D47" s="410">
        <f t="shared" si="8"/>
        <v>0</v>
      </c>
      <c r="E47" s="410">
        <f>流动负债汇总!D10</f>
        <v>0</v>
      </c>
      <c r="F47" s="410">
        <f>流动负债汇总!E10</f>
        <v>0</v>
      </c>
      <c r="G47" s="410">
        <f t="shared" si="1"/>
        <v>0</v>
      </c>
      <c r="H47" s="410" t="str">
        <f t="shared" si="2"/>
        <v/>
      </c>
      <c r="I47" s="415">
        <f>SUMIF(资产负债表!$F$6:$F$100,分类汇总!B47,资产负债表!$I$6:$I$100)</f>
        <v>0</v>
      </c>
      <c r="J47" s="406"/>
      <c r="K47" s="407">
        <f>SUMIF(审定数!$B$2:$B$100,分类汇总!B47,审定数!$C$2:$C$100)</f>
        <v>0</v>
      </c>
      <c r="L47" s="408"/>
    </row>
    <row r="48" spans="1:23" ht="14.25" customHeight="1">
      <c r="A48" s="381">
        <f>SUBTOTAL(103,$B$6:B48)</f>
        <v>43</v>
      </c>
      <c r="B48" s="335" t="s">
        <v>25</v>
      </c>
      <c r="C48" s="410">
        <f>流动负债汇总!C11</f>
        <v>0</v>
      </c>
      <c r="D48" s="410">
        <f t="shared" si="8"/>
        <v>0</v>
      </c>
      <c r="E48" s="410">
        <f>流动负债汇总!D11</f>
        <v>0</v>
      </c>
      <c r="F48" s="410">
        <f>流动负债汇总!E11</f>
        <v>0</v>
      </c>
      <c r="G48" s="410">
        <f t="shared" si="1"/>
        <v>0</v>
      </c>
      <c r="H48" s="410" t="str">
        <f t="shared" si="2"/>
        <v/>
      </c>
      <c r="I48" s="415">
        <f>SUMIF(资产负债表!$F$6:$F$100,分类汇总!B48,资产负债表!$I$6:$I$100)</f>
        <v>0</v>
      </c>
      <c r="J48" s="406"/>
      <c r="K48" s="407">
        <f>SUMIF(审定数!$B$2:$B$100,分类汇总!B48,审定数!$C$2:$C$100)</f>
        <v>0</v>
      </c>
      <c r="L48" s="408"/>
    </row>
    <row r="49" spans="1:20" ht="14.25" customHeight="1">
      <c r="A49" s="381">
        <f>SUBTOTAL(103,$B$6:B49)</f>
        <v>44</v>
      </c>
      <c r="B49" s="338" t="s">
        <v>274</v>
      </c>
      <c r="C49" s="410">
        <f>流动负债汇总!C12</f>
        <v>0</v>
      </c>
      <c r="D49" s="410">
        <f t="shared" si="8"/>
        <v>0</v>
      </c>
      <c r="E49" s="410">
        <f>流动负债汇总!D12</f>
        <v>0</v>
      </c>
      <c r="F49" s="410">
        <f>流动负债汇总!E12</f>
        <v>0</v>
      </c>
      <c r="G49" s="410">
        <f t="shared" si="1"/>
        <v>0</v>
      </c>
      <c r="H49" s="410" t="str">
        <f t="shared" si="2"/>
        <v/>
      </c>
      <c r="I49" s="415">
        <f>SUMIF(资产负债表!$F$6:$F$100,分类汇总!B49,资产负债表!$I$6:$I$100)</f>
        <v>0</v>
      </c>
      <c r="J49" s="406"/>
      <c r="K49" s="407">
        <f>SUMIF(审定数!$B$2:$B$100,分类汇总!B49,审定数!$C$2:$C$100)</f>
        <v>0</v>
      </c>
      <c r="L49" s="408"/>
    </row>
    <row r="50" spans="1:20" ht="14.25" customHeight="1">
      <c r="A50" s="381">
        <f>SUBTOTAL(103,$B$6:B50)</f>
        <v>45</v>
      </c>
      <c r="B50" s="335" t="s">
        <v>26</v>
      </c>
      <c r="C50" s="410">
        <f>流动负债汇总!C13</f>
        <v>0</v>
      </c>
      <c r="D50" s="410">
        <f t="shared" si="8"/>
        <v>0</v>
      </c>
      <c r="E50" s="410">
        <f>流动负债汇总!D13</f>
        <v>0</v>
      </c>
      <c r="F50" s="410">
        <f>流动负债汇总!E13</f>
        <v>0</v>
      </c>
      <c r="G50" s="410">
        <f t="shared" si="1"/>
        <v>0</v>
      </c>
      <c r="H50" s="410" t="str">
        <f t="shared" si="2"/>
        <v/>
      </c>
      <c r="I50" s="415">
        <f>SUMIF(资产负债表!$F$6:$F$100,分类汇总!B50,资产负债表!$I$6:$I$100)</f>
        <v>0</v>
      </c>
      <c r="J50" s="406"/>
      <c r="K50" s="407">
        <f>SUMIF(审定数!$B$2:$B$100,分类汇总!B50,审定数!$C$2:$C$100)</f>
        <v>0</v>
      </c>
      <c r="L50" s="408"/>
    </row>
    <row r="51" spans="1:20" ht="14.25" customHeight="1">
      <c r="A51" s="381">
        <f>SUBTOTAL(103,$B$6:B51)</f>
        <v>46</v>
      </c>
      <c r="B51" s="335" t="s">
        <v>28</v>
      </c>
      <c r="C51" s="410">
        <f>流动负债汇总!C14</f>
        <v>0</v>
      </c>
      <c r="D51" s="410">
        <f t="shared" si="8"/>
        <v>0</v>
      </c>
      <c r="E51" s="410">
        <f>流动负债汇总!D14</f>
        <v>0</v>
      </c>
      <c r="F51" s="410">
        <f>流动负债汇总!E14</f>
        <v>0</v>
      </c>
      <c r="G51" s="410">
        <f t="shared" si="1"/>
        <v>0</v>
      </c>
      <c r="H51" s="410" t="str">
        <f t="shared" si="2"/>
        <v/>
      </c>
      <c r="I51" s="415">
        <f>SUMIF(资产负债表!$F$6:$F$100,分类汇总!B51,资产负债表!$I$6:$I$100)</f>
        <v>0</v>
      </c>
      <c r="J51" s="406"/>
      <c r="K51" s="407">
        <f>SUMIF(审定数!$B$2:$B$100,分类汇总!B51,审定数!$C$2:$C$100)</f>
        <v>0</v>
      </c>
      <c r="L51" s="408"/>
    </row>
    <row r="52" spans="1:20" ht="14.25" customHeight="1">
      <c r="A52" s="381">
        <f>SUBTOTAL(103,$B$6:B52)</f>
        <v>47</v>
      </c>
      <c r="B52" s="335" t="s">
        <v>30</v>
      </c>
      <c r="C52" s="410">
        <f>流动负债汇总!C15</f>
        <v>0</v>
      </c>
      <c r="D52" s="410">
        <f t="shared" si="8"/>
        <v>0</v>
      </c>
      <c r="E52" s="410">
        <f>流动负债汇总!D15</f>
        <v>0</v>
      </c>
      <c r="F52" s="410">
        <f>流动负债汇总!E15</f>
        <v>0</v>
      </c>
      <c r="G52" s="410">
        <f t="shared" si="1"/>
        <v>0</v>
      </c>
      <c r="H52" s="410" t="str">
        <f t="shared" si="2"/>
        <v/>
      </c>
      <c r="I52" s="415">
        <f>SUMIF(资产负债表!$F$6:$F$100,分类汇总!B52,资产负债表!$I$6:$I$100)</f>
        <v>0</v>
      </c>
      <c r="J52" s="406"/>
      <c r="K52" s="407">
        <f>SUMIF(审定数!$B$2:$B$100,分类汇总!B52,审定数!$C$2:$C$100)</f>
        <v>0</v>
      </c>
      <c r="L52" s="408"/>
      <c r="O52" s="6"/>
      <c r="P52" s="6"/>
      <c r="Q52" s="414"/>
      <c r="R52" s="414"/>
      <c r="S52" s="414"/>
    </row>
    <row r="53" spans="1:20" ht="14.25" customHeight="1">
      <c r="A53" s="381">
        <f>SUBTOTAL(103,$B$6:B53)</f>
        <v>48</v>
      </c>
      <c r="B53" s="338" t="s">
        <v>275</v>
      </c>
      <c r="C53" s="410">
        <f>流动负债汇总!C16</f>
        <v>0</v>
      </c>
      <c r="D53" s="410">
        <f t="shared" si="8"/>
        <v>0</v>
      </c>
      <c r="E53" s="410">
        <f>流动负债汇总!D16</f>
        <v>0</v>
      </c>
      <c r="F53" s="410">
        <f>流动负债汇总!E16</f>
        <v>0</v>
      </c>
      <c r="G53" s="410">
        <f t="shared" si="1"/>
        <v>0</v>
      </c>
      <c r="H53" s="410" t="str">
        <f t="shared" si="2"/>
        <v/>
      </c>
      <c r="I53" s="415">
        <f>SUMIF(资产负债表!$F$6:$F$100,分类汇总!B53,资产负债表!$I$6:$I$100)</f>
        <v>0</v>
      </c>
      <c r="J53" s="406"/>
      <c r="K53" s="407">
        <f>SUMIF(审定数!$B$2:$B$100,分类汇总!B53,审定数!$C$2:$C$100)</f>
        <v>0</v>
      </c>
      <c r="L53" s="408"/>
    </row>
    <row r="54" spans="1:20" ht="14.25" customHeight="1">
      <c r="A54" s="381">
        <f>SUBTOTAL(103,$B$6:B54)</f>
        <v>49</v>
      </c>
      <c r="B54" s="335" t="s">
        <v>31</v>
      </c>
      <c r="C54" s="410">
        <f>流动负债汇总!C17</f>
        <v>0</v>
      </c>
      <c r="D54" s="410">
        <f t="shared" si="8"/>
        <v>0</v>
      </c>
      <c r="E54" s="410">
        <f>流动负债汇总!D17</f>
        <v>0</v>
      </c>
      <c r="F54" s="410">
        <f>流动负债汇总!E17</f>
        <v>0</v>
      </c>
      <c r="G54" s="410">
        <f t="shared" si="1"/>
        <v>0</v>
      </c>
      <c r="H54" s="410" t="str">
        <f t="shared" si="2"/>
        <v/>
      </c>
      <c r="I54" s="415">
        <f>SUMIF(资产负债表!$F$6:$F$100,分类汇总!B54,资产负债表!$I$6:$I$100)</f>
        <v>0</v>
      </c>
      <c r="J54" s="406"/>
      <c r="K54" s="407">
        <f>SUMIF(审定数!$B$2:$B$100,分类汇总!B54,审定数!$C$2:$C$100)</f>
        <v>0</v>
      </c>
      <c r="L54" s="408"/>
      <c r="T54" s="414"/>
    </row>
    <row r="55" spans="1:20" ht="14.25" customHeight="1">
      <c r="A55" s="381">
        <f>SUBTOTAL(103,$B$6:B55)</f>
        <v>50</v>
      </c>
      <c r="B55" s="335" t="s">
        <v>33</v>
      </c>
      <c r="C55" s="410">
        <f>流动负债汇总!C18</f>
        <v>0</v>
      </c>
      <c r="D55" s="410">
        <f t="shared" si="8"/>
        <v>0</v>
      </c>
      <c r="E55" s="410">
        <f>流动负债汇总!D18</f>
        <v>0</v>
      </c>
      <c r="F55" s="410">
        <f>流动负债汇总!E18</f>
        <v>0</v>
      </c>
      <c r="G55" s="410">
        <f t="shared" si="1"/>
        <v>0</v>
      </c>
      <c r="H55" s="410" t="str">
        <f t="shared" si="2"/>
        <v/>
      </c>
      <c r="I55" s="415">
        <f>SUMIF(资产负债表!$F$6:$F$100,分类汇总!B55,资产负债表!$I$6:$I$100)</f>
        <v>0</v>
      </c>
      <c r="J55" s="406"/>
      <c r="K55" s="407">
        <f>SUMIF(审定数!$B$2:$B$100,分类汇总!B55,审定数!$C$2:$C$100)</f>
        <v>0</v>
      </c>
      <c r="L55" s="408"/>
    </row>
    <row r="56" spans="1:20" s="6" customFormat="1" ht="14.25" customHeight="1">
      <c r="A56" s="403">
        <f>SUBTOTAL(103,$B$6:B56)</f>
        <v>51</v>
      </c>
      <c r="B56" s="385" t="s">
        <v>668</v>
      </c>
      <c r="C56" s="404">
        <f>SUM(C57:C65)</f>
        <v>0</v>
      </c>
      <c r="D56" s="404">
        <f>SUM(D57:D65)</f>
        <v>0</v>
      </c>
      <c r="E56" s="404">
        <f>SUM(E57:E65)</f>
        <v>0</v>
      </c>
      <c r="F56" s="404">
        <f>SUM(F57:F65)</f>
        <v>0</v>
      </c>
      <c r="G56" s="404">
        <f t="shared" si="1"/>
        <v>0</v>
      </c>
      <c r="H56" s="404" t="str">
        <f t="shared" si="2"/>
        <v/>
      </c>
      <c r="I56" s="415">
        <f>SUMIF(资产负债表!$F$6:$F$100,分类汇总!B56,资产负债表!$I$6:$I$100)</f>
        <v>0</v>
      </c>
      <c r="J56" s="406"/>
      <c r="K56" s="407">
        <f>SUMIF(审定数!$B$2:$B$100,分类汇总!B56,审定数!$C$2:$C$100)</f>
        <v>0</v>
      </c>
      <c r="L56" s="408"/>
      <c r="O56" s="4"/>
      <c r="P56" s="4"/>
      <c r="Q56" s="3"/>
      <c r="R56" s="3"/>
      <c r="S56" s="3"/>
      <c r="T56" s="3"/>
    </row>
    <row r="57" spans="1:20" ht="14.25" customHeight="1">
      <c r="A57" s="381">
        <f>SUBTOTAL(103,$B$6:B57)</f>
        <v>52</v>
      </c>
      <c r="B57" s="338" t="s">
        <v>305</v>
      </c>
      <c r="C57" s="410">
        <f>非流动负债汇总!C6</f>
        <v>0</v>
      </c>
      <c r="D57" s="410">
        <f t="shared" ref="D57:D65" si="9">E57-C57</f>
        <v>0</v>
      </c>
      <c r="E57" s="410">
        <f>非流动负债汇总!D6</f>
        <v>0</v>
      </c>
      <c r="F57" s="410">
        <f>非流动负债汇总!E6</f>
        <v>0</v>
      </c>
      <c r="G57" s="410">
        <f t="shared" si="1"/>
        <v>0</v>
      </c>
      <c r="H57" s="410" t="str">
        <f t="shared" si="2"/>
        <v/>
      </c>
      <c r="I57" s="415">
        <f>SUMIF(资产负债表!$F$6:$F$100,分类汇总!B57,资产负债表!$I$6:$I$100)</f>
        <v>0</v>
      </c>
      <c r="J57" s="406"/>
      <c r="K57" s="407">
        <f>SUMIF(审定数!$B$2:$B$100,分类汇总!B57,审定数!$C$2:$C$100)</f>
        <v>0</v>
      </c>
      <c r="L57" s="408"/>
    </row>
    <row r="58" spans="1:20" ht="14.25" customHeight="1">
      <c r="A58" s="381">
        <f>SUBTOTAL(103,$B$6:B58)</f>
        <v>53</v>
      </c>
      <c r="B58" s="338" t="s">
        <v>306</v>
      </c>
      <c r="C58" s="410">
        <f>非流动负债汇总!C7</f>
        <v>0</v>
      </c>
      <c r="D58" s="410">
        <f t="shared" si="9"/>
        <v>0</v>
      </c>
      <c r="E58" s="410">
        <f>非流动负债汇总!D7</f>
        <v>0</v>
      </c>
      <c r="F58" s="410">
        <f>非流动负债汇总!E7</f>
        <v>0</v>
      </c>
      <c r="G58" s="410">
        <f t="shared" si="1"/>
        <v>0</v>
      </c>
      <c r="H58" s="410" t="str">
        <f t="shared" si="2"/>
        <v/>
      </c>
      <c r="I58" s="415">
        <f>SUMIF(资产负债表!$F$6:$F$100,分类汇总!B58,资产负债表!$I$6:$I$100)</f>
        <v>0</v>
      </c>
      <c r="J58" s="406"/>
      <c r="K58" s="407">
        <f>SUMIF(审定数!$B$2:$B$100,分类汇总!B58,审定数!$C$2:$C$100)</f>
        <v>0</v>
      </c>
      <c r="L58" s="408"/>
    </row>
    <row r="59" spans="1:20" ht="14.25" customHeight="1">
      <c r="A59" s="381">
        <f>SUBTOTAL(103,$B$6:B59)</f>
        <v>54</v>
      </c>
      <c r="B59" s="338" t="s">
        <v>276</v>
      </c>
      <c r="C59" s="410">
        <f>非流动负债汇总!C8</f>
        <v>0</v>
      </c>
      <c r="D59" s="410">
        <f t="shared" si="9"/>
        <v>0</v>
      </c>
      <c r="E59" s="410">
        <f>非流动负债汇总!D8</f>
        <v>0</v>
      </c>
      <c r="F59" s="410">
        <f>非流动负债汇总!E8</f>
        <v>0</v>
      </c>
      <c r="G59" s="410">
        <f t="shared" si="1"/>
        <v>0</v>
      </c>
      <c r="H59" s="410" t="str">
        <f t="shared" si="2"/>
        <v/>
      </c>
      <c r="I59" s="415">
        <f>SUMIF(资产负债表!$F$6:$F$100,分类汇总!B59,资产负债表!$I$6:$I$100)</f>
        <v>0</v>
      </c>
      <c r="J59" s="406"/>
      <c r="K59" s="407">
        <f>SUMIF(审定数!$B$2:$B$100,分类汇总!B59,审定数!$C$2:$C$100)</f>
        <v>0</v>
      </c>
      <c r="L59" s="408"/>
    </row>
    <row r="60" spans="1:20" ht="14.25" customHeight="1">
      <c r="A60" s="381">
        <f>SUBTOTAL(103,$B$6:B60)</f>
        <v>55</v>
      </c>
      <c r="B60" s="338" t="s">
        <v>307</v>
      </c>
      <c r="C60" s="410">
        <f>非流动负债汇总!C9</f>
        <v>0</v>
      </c>
      <c r="D60" s="410">
        <f t="shared" si="9"/>
        <v>0</v>
      </c>
      <c r="E60" s="410">
        <f>非流动负债汇总!D9</f>
        <v>0</v>
      </c>
      <c r="F60" s="410">
        <f>非流动负债汇总!E9</f>
        <v>0</v>
      </c>
      <c r="G60" s="410">
        <f t="shared" si="1"/>
        <v>0</v>
      </c>
      <c r="H60" s="410" t="str">
        <f t="shared" si="2"/>
        <v/>
      </c>
      <c r="I60" s="415">
        <f>SUMIF(资产负债表!$F$6:$F$100,分类汇总!B60,资产负债表!$I$6:$I$100)</f>
        <v>0</v>
      </c>
      <c r="J60" s="406"/>
      <c r="K60" s="407">
        <f>SUMIF(审定数!$B$2:$B$100,分类汇总!B60,审定数!$C$2:$C$100)</f>
        <v>0</v>
      </c>
      <c r="L60" s="408"/>
    </row>
    <row r="61" spans="1:20" ht="14.25" customHeight="1">
      <c r="A61" s="381">
        <f>SUBTOTAL(103,$B$6:B61)</f>
        <v>56</v>
      </c>
      <c r="B61" s="338" t="s">
        <v>605</v>
      </c>
      <c r="C61" s="410">
        <f>非流动负债汇总!C10</f>
        <v>0</v>
      </c>
      <c r="D61" s="410">
        <f t="shared" si="9"/>
        <v>0</v>
      </c>
      <c r="E61" s="410">
        <f>非流动负债汇总!D10</f>
        <v>0</v>
      </c>
      <c r="F61" s="410">
        <f>非流动负债汇总!E10</f>
        <v>0</v>
      </c>
      <c r="G61" s="410">
        <f t="shared" si="1"/>
        <v>0</v>
      </c>
      <c r="H61" s="410" t="str">
        <f t="shared" si="2"/>
        <v/>
      </c>
      <c r="I61" s="415">
        <f>SUMIF(资产负债表!$F$6:$F$100,分类汇总!B61,资产负债表!$I$6:$I$100)</f>
        <v>0</v>
      </c>
      <c r="J61" s="406"/>
      <c r="K61" s="407">
        <f>SUMIF(审定数!$B$2:$B$100,分类汇总!B61,审定数!$C$2:$C$100)</f>
        <v>0</v>
      </c>
      <c r="L61" s="408"/>
    </row>
    <row r="62" spans="1:20" ht="14.25" customHeight="1">
      <c r="A62" s="381">
        <f>SUBTOTAL(103,$B$6:B62)</f>
        <v>57</v>
      </c>
      <c r="B62" s="338" t="s">
        <v>277</v>
      </c>
      <c r="C62" s="410">
        <f>非流动负债汇总!C11</f>
        <v>0</v>
      </c>
      <c r="D62" s="410">
        <f t="shared" si="9"/>
        <v>0</v>
      </c>
      <c r="E62" s="410">
        <f>非流动负债汇总!D11</f>
        <v>0</v>
      </c>
      <c r="F62" s="410">
        <f>非流动负债汇总!E11</f>
        <v>0</v>
      </c>
      <c r="G62" s="410">
        <f t="shared" si="1"/>
        <v>0</v>
      </c>
      <c r="H62" s="410" t="str">
        <f t="shared" si="2"/>
        <v/>
      </c>
      <c r="I62" s="415">
        <f>SUMIF(资产负债表!$F$6:$F$100,分类汇总!B62,资产负债表!$I$6:$I$100)</f>
        <v>0</v>
      </c>
      <c r="J62" s="406"/>
      <c r="K62" s="407">
        <f>SUMIF(审定数!$B$2:$B$100,分类汇总!B62,审定数!$C$2:$C$100)</f>
        <v>0</v>
      </c>
      <c r="L62" s="408"/>
      <c r="O62" s="6"/>
      <c r="P62" s="6"/>
      <c r="Q62" s="414"/>
      <c r="R62" s="414"/>
      <c r="S62" s="414"/>
    </row>
    <row r="63" spans="1:20" ht="14.25" customHeight="1">
      <c r="A63" s="381">
        <f>SUBTOTAL(103,$B$6:B63)</f>
        <v>58</v>
      </c>
      <c r="B63" s="338" t="s">
        <v>278</v>
      </c>
      <c r="C63" s="410">
        <f>非流动负债汇总!C12</f>
        <v>0</v>
      </c>
      <c r="D63" s="410">
        <f t="shared" si="9"/>
        <v>0</v>
      </c>
      <c r="E63" s="410">
        <f>非流动负债汇总!D12</f>
        <v>0</v>
      </c>
      <c r="F63" s="410">
        <f>非流动负债汇总!E12</f>
        <v>0</v>
      </c>
      <c r="G63" s="410">
        <f t="shared" si="1"/>
        <v>0</v>
      </c>
      <c r="H63" s="410" t="str">
        <f t="shared" si="2"/>
        <v/>
      </c>
      <c r="I63" s="415">
        <f>SUMIF(资产负债表!$F$6:$F$100,分类汇总!B63,资产负债表!$I$6:$I$100)</f>
        <v>0</v>
      </c>
      <c r="J63" s="406"/>
      <c r="K63" s="407">
        <f>SUMIF(审定数!$B$2:$B$100,分类汇总!B63,审定数!$C$2:$C$100)</f>
        <v>0</v>
      </c>
      <c r="L63" s="408"/>
      <c r="O63" s="6"/>
      <c r="P63" s="6"/>
      <c r="Q63" s="414"/>
      <c r="R63" s="414"/>
      <c r="S63" s="414"/>
    </row>
    <row r="64" spans="1:20" ht="14.25" customHeight="1">
      <c r="A64" s="381">
        <f>SUBTOTAL(103,$B$6:B64)</f>
        <v>59</v>
      </c>
      <c r="B64" s="338" t="s">
        <v>308</v>
      </c>
      <c r="C64" s="410">
        <f>非流动负债汇总!C13</f>
        <v>0</v>
      </c>
      <c r="D64" s="410">
        <f t="shared" si="9"/>
        <v>0</v>
      </c>
      <c r="E64" s="410">
        <f>非流动负债汇总!D13</f>
        <v>0</v>
      </c>
      <c r="F64" s="410">
        <f>非流动负债汇总!E13</f>
        <v>0</v>
      </c>
      <c r="G64" s="410">
        <f t="shared" si="1"/>
        <v>0</v>
      </c>
      <c r="H64" s="410" t="str">
        <f t="shared" si="2"/>
        <v/>
      </c>
      <c r="I64" s="415">
        <f>SUMIF(资产负债表!$F$6:$F$100,分类汇总!B64,资产负债表!$I$6:$I$100)</f>
        <v>0</v>
      </c>
      <c r="J64" s="406"/>
      <c r="K64" s="407">
        <f>SUMIF(审定数!$B$2:$B$100,分类汇总!B64,审定数!$C$2:$C$100)</f>
        <v>0</v>
      </c>
      <c r="L64" s="408"/>
      <c r="O64" s="12"/>
      <c r="P64" s="12"/>
      <c r="Q64" s="416"/>
      <c r="R64" s="416"/>
      <c r="S64" s="416"/>
      <c r="T64" s="414"/>
    </row>
    <row r="65" spans="1:23" ht="14.25" customHeight="1">
      <c r="A65" s="381">
        <f>SUBTOTAL(103,$B$6:B65)</f>
        <v>60</v>
      </c>
      <c r="B65" s="338" t="s">
        <v>309</v>
      </c>
      <c r="C65" s="410">
        <f>非流动负债汇总!C14</f>
        <v>0</v>
      </c>
      <c r="D65" s="410">
        <f t="shared" si="9"/>
        <v>0</v>
      </c>
      <c r="E65" s="410">
        <f>非流动负债汇总!D14</f>
        <v>0</v>
      </c>
      <c r="F65" s="410">
        <f>非流动负债汇总!E14</f>
        <v>0</v>
      </c>
      <c r="G65" s="410">
        <f t="shared" si="1"/>
        <v>0</v>
      </c>
      <c r="H65" s="410" t="str">
        <f t="shared" si="2"/>
        <v/>
      </c>
      <c r="I65" s="415">
        <f>SUMIF(资产负债表!$F$6:$F$100,分类汇总!B65,资产负债表!$I$6:$I$100)</f>
        <v>0</v>
      </c>
      <c r="J65" s="406"/>
      <c r="K65" s="407">
        <f>SUMIF(审定数!$B$2:$B$100,分类汇总!B65,审定数!$C$2:$C$100)</f>
        <v>0</v>
      </c>
      <c r="L65" s="408"/>
      <c r="Q65" s="225"/>
      <c r="T65" s="414"/>
    </row>
    <row r="66" spans="1:23" s="6" customFormat="1" ht="14.25" customHeight="1">
      <c r="A66" s="403">
        <f>SUBTOTAL(103,$B$6:B66)</f>
        <v>61</v>
      </c>
      <c r="B66" s="385" t="s">
        <v>669</v>
      </c>
      <c r="C66" s="404">
        <f>SUM(C42,C56)</f>
        <v>0</v>
      </c>
      <c r="D66" s="404">
        <f>SUM(D42,D56)</f>
        <v>0</v>
      </c>
      <c r="E66" s="404">
        <f>SUM(E42,E56)</f>
        <v>0</v>
      </c>
      <c r="F66" s="404">
        <f>SUM(F42,F56)</f>
        <v>0</v>
      </c>
      <c r="G66" s="404">
        <f t="shared" si="1"/>
        <v>0</v>
      </c>
      <c r="H66" s="404" t="str">
        <f t="shared" si="2"/>
        <v/>
      </c>
      <c r="I66" s="415">
        <f>SUMIF(资产负债表!$F$6:$F$100,分类汇总!B66,资产负债表!$I$6:$I$100)</f>
        <v>0</v>
      </c>
      <c r="J66" s="406"/>
      <c r="K66" s="407">
        <f>SUMIF(审定数!$B$2:$B$100,分类汇总!B66,审定数!$C$2:$C$100)</f>
        <v>0</v>
      </c>
      <c r="L66" s="408"/>
      <c r="O66" s="3"/>
      <c r="P66" s="3"/>
      <c r="Q66" s="3"/>
      <c r="R66" s="3"/>
      <c r="S66" s="3"/>
      <c r="T66" s="416"/>
    </row>
    <row r="67" spans="1:23" s="6" customFormat="1" ht="14.25" customHeight="1">
      <c r="A67" s="403">
        <f>SUBTOTAL(103,$B$6:B67)</f>
        <v>62</v>
      </c>
      <c r="B67" s="385" t="s">
        <v>252</v>
      </c>
      <c r="C67" s="404" t="e">
        <f>C41-C66</f>
        <v>#REF!</v>
      </c>
      <c r="D67" s="404" t="e">
        <f>D41-D66</f>
        <v>#REF!</v>
      </c>
      <c r="E67" s="404" t="e">
        <f>E41-E66</f>
        <v>#REF!</v>
      </c>
      <c r="F67" s="404" t="e">
        <f>F41-F66</f>
        <v>#REF!</v>
      </c>
      <c r="G67" s="404" t="e">
        <f t="shared" si="1"/>
        <v>#REF!</v>
      </c>
      <c r="H67" s="404" t="e">
        <f t="shared" si="2"/>
        <v>#REF!</v>
      </c>
      <c r="I67" s="415">
        <f>SUMIF(资产负债表!$F$6:$F$100,分类汇总!B67,资产负债表!$I$6:$I$100)</f>
        <v>0</v>
      </c>
      <c r="J67" s="406"/>
      <c r="K67" s="407">
        <f>SUMIF(审定数!$B$2:$B$100,分类汇总!B67,审定数!$C$2:$C$100)</f>
        <v>0</v>
      </c>
      <c r="L67" s="408"/>
      <c r="O67" s="4"/>
      <c r="P67" s="4"/>
      <c r="Q67" s="3"/>
      <c r="R67" s="3"/>
      <c r="S67" s="3"/>
      <c r="T67" s="402"/>
    </row>
    <row r="68" spans="1:23" s="12" customFormat="1" ht="31.5" customHeight="1">
      <c r="B68" s="416"/>
      <c r="C68" s="417"/>
      <c r="D68" s="417"/>
      <c r="E68" s="417"/>
      <c r="F68" s="418" t="s">
        <v>99</v>
      </c>
      <c r="G68" s="419"/>
      <c r="H68" s="417"/>
      <c r="I68" s="417"/>
      <c r="J68" s="417"/>
      <c r="K68" s="417"/>
      <c r="L68" s="417"/>
      <c r="O68" s="4"/>
      <c r="P68" s="4"/>
      <c r="Q68" s="3"/>
      <c r="R68" s="3"/>
      <c r="S68" s="3"/>
      <c r="T68" s="3"/>
    </row>
    <row r="69" spans="1:23" ht="68.25" customHeight="1">
      <c r="A69" s="1646" t="s">
        <v>106</v>
      </c>
      <c r="B69" s="1647"/>
      <c r="C69" s="1647"/>
      <c r="D69" s="1647"/>
      <c r="E69" s="1647"/>
      <c r="F69" s="1647"/>
      <c r="G69" s="1647"/>
      <c r="H69" s="1647"/>
      <c r="I69" s="420"/>
      <c r="J69" s="420"/>
      <c r="K69" s="420"/>
      <c r="L69" s="420"/>
      <c r="U69" s="395"/>
      <c r="V69" s="395"/>
      <c r="W69" s="395"/>
    </row>
    <row r="70" spans="1:23" s="3" customFormat="1" ht="14.25" customHeight="1">
      <c r="A70" s="378" t="s">
        <v>73</v>
      </c>
      <c r="B70" s="379" t="s">
        <v>90</v>
      </c>
      <c r="C70" s="400" t="s">
        <v>91</v>
      </c>
      <c r="D70" s="400" t="s">
        <v>101</v>
      </c>
      <c r="E70" s="400" t="s">
        <v>92</v>
      </c>
      <c r="F70" s="400" t="s">
        <v>93</v>
      </c>
      <c r="G70" s="400" t="s">
        <v>80</v>
      </c>
      <c r="H70" s="400" t="s">
        <v>102</v>
      </c>
      <c r="I70" s="400" t="s">
        <v>103</v>
      </c>
      <c r="J70" s="400" t="s">
        <v>104</v>
      </c>
      <c r="K70" s="401" t="s">
        <v>105</v>
      </c>
      <c r="L70" s="401" t="s">
        <v>104</v>
      </c>
      <c r="O70" s="4"/>
      <c r="P70" s="4"/>
    </row>
    <row r="71" spans="1:23" ht="14.25" customHeight="1">
      <c r="A71" s="378" t="s">
        <v>107</v>
      </c>
      <c r="B71" s="421" t="s">
        <v>108</v>
      </c>
      <c r="C71" s="410">
        <f>SUM(C72:C75)</f>
        <v>0</v>
      </c>
      <c r="D71" s="410">
        <f>SUM(D72:D75)</f>
        <v>0</v>
      </c>
      <c r="E71" s="410">
        <f>SUM(E72:E75)</f>
        <v>0</v>
      </c>
      <c r="F71" s="410">
        <f>SUM(F72:F75)</f>
        <v>0</v>
      </c>
      <c r="G71" s="410">
        <f>SUM(G72:G75)</f>
        <v>0</v>
      </c>
      <c r="H71" s="410" t="str">
        <f>IF(E71=0,"",G71/E71*100)</f>
        <v/>
      </c>
      <c r="I71" s="422">
        <f>SUM(I72:I75)</f>
        <v>0</v>
      </c>
      <c r="J71" s="422"/>
      <c r="K71" s="423">
        <f>SUM(K72:K75)</f>
        <v>0</v>
      </c>
      <c r="L71" s="424"/>
    </row>
    <row r="72" spans="1:23" ht="14.25" customHeight="1">
      <c r="A72" s="381">
        <v>1</v>
      </c>
      <c r="B72" s="425" t="s">
        <v>541</v>
      </c>
      <c r="C72" s="410">
        <f>应收票据!N27+应收账款!E31</f>
        <v>0</v>
      </c>
      <c r="D72" s="410">
        <f>E72-C72</f>
        <v>0</v>
      </c>
      <c r="E72" s="410">
        <f>应收票据!P27+应收账款!T31</f>
        <v>0</v>
      </c>
      <c r="F72" s="410">
        <f>应收票据!Q27+应收账款!U31</f>
        <v>0</v>
      </c>
      <c r="G72" s="410">
        <f>F72-E72</f>
        <v>0</v>
      </c>
      <c r="H72" s="410" t="str">
        <f>IF(E72=0,"",G72/E72*100)</f>
        <v/>
      </c>
      <c r="I72" s="422"/>
      <c r="J72" s="422"/>
      <c r="K72" s="423"/>
      <c r="L72" s="424"/>
    </row>
    <row r="73" spans="1:23" ht="14.25" customHeight="1">
      <c r="A73" s="381">
        <v>2</v>
      </c>
      <c r="B73" s="335" t="s">
        <v>109</v>
      </c>
      <c r="C73" s="410">
        <f>预付账款!E31</f>
        <v>0</v>
      </c>
      <c r="D73" s="410">
        <f t="shared" ref="D73:D89" si="10">E73-C73</f>
        <v>0</v>
      </c>
      <c r="E73" s="410">
        <f>预付账款!S31</f>
        <v>0</v>
      </c>
      <c r="F73" s="410">
        <f>预付账款!T31</f>
        <v>0</v>
      </c>
      <c r="G73" s="410">
        <f t="shared" ref="G73:G89" si="11">F73-E73</f>
        <v>0</v>
      </c>
      <c r="H73" s="410" t="str">
        <f t="shared" ref="H73:H90" si="12">IF(E73=0,"",G73/E73*100)</f>
        <v/>
      </c>
      <c r="I73" s="422"/>
      <c r="J73" s="422"/>
      <c r="K73" s="423"/>
      <c r="L73" s="424"/>
    </row>
    <row r="74" spans="1:23" ht="14.25" customHeight="1">
      <c r="A74" s="381">
        <v>3</v>
      </c>
      <c r="B74" s="426" t="s">
        <v>32</v>
      </c>
      <c r="C74" s="410"/>
      <c r="D74" s="410"/>
      <c r="E74" s="410"/>
      <c r="F74" s="410"/>
      <c r="G74" s="410"/>
      <c r="H74" s="410" t="str">
        <f t="shared" si="12"/>
        <v/>
      </c>
      <c r="I74" s="422"/>
      <c r="J74" s="422"/>
      <c r="K74" s="423"/>
      <c r="L74" s="424"/>
    </row>
    <row r="75" spans="1:23" ht="14.25" customHeight="1">
      <c r="A75" s="381">
        <v>4</v>
      </c>
      <c r="B75" s="426" t="s">
        <v>52</v>
      </c>
      <c r="C75" s="410">
        <f>长期应收款!E29</f>
        <v>0</v>
      </c>
      <c r="D75" s="410">
        <f t="shared" si="10"/>
        <v>0</v>
      </c>
      <c r="E75" s="410">
        <f>长期应收款!G29</f>
        <v>0</v>
      </c>
      <c r="F75" s="410">
        <f>长期应收款!H29</f>
        <v>0</v>
      </c>
      <c r="G75" s="410">
        <f t="shared" si="11"/>
        <v>0</v>
      </c>
      <c r="H75" s="410" t="str">
        <f t="shared" si="12"/>
        <v/>
      </c>
      <c r="I75" s="422"/>
      <c r="J75" s="422"/>
      <c r="K75" s="423"/>
      <c r="L75" s="424"/>
    </row>
    <row r="76" spans="1:23" ht="14.25" customHeight="1">
      <c r="A76" s="378" t="s">
        <v>110</v>
      </c>
      <c r="B76" s="421" t="s">
        <v>111</v>
      </c>
      <c r="C76" s="410"/>
      <c r="D76" s="410"/>
      <c r="E76" s="410">
        <f>存货汇总!E27</f>
        <v>0</v>
      </c>
      <c r="F76" s="410"/>
      <c r="G76" s="410">
        <f t="shared" si="11"/>
        <v>0</v>
      </c>
      <c r="H76" s="410" t="str">
        <f t="shared" si="12"/>
        <v/>
      </c>
      <c r="I76" s="422"/>
      <c r="J76" s="422"/>
      <c r="K76" s="423"/>
      <c r="L76" s="424"/>
    </row>
    <row r="77" spans="1:23" ht="14.25" customHeight="1">
      <c r="A77" s="378" t="s">
        <v>112</v>
      </c>
      <c r="B77" s="421" t="s">
        <v>113</v>
      </c>
      <c r="C77" s="410">
        <f>可供出售金融资产汇总!C27</f>
        <v>0</v>
      </c>
      <c r="D77" s="410">
        <f t="shared" si="10"/>
        <v>0</v>
      </c>
      <c r="E77" s="410">
        <f>可供出售金融资产汇总!E27</f>
        <v>0</v>
      </c>
      <c r="F77" s="410">
        <f>可供出售金融资产汇总!F27</f>
        <v>0</v>
      </c>
      <c r="G77" s="410">
        <f t="shared" si="11"/>
        <v>0</v>
      </c>
      <c r="H77" s="410" t="str">
        <f t="shared" si="12"/>
        <v/>
      </c>
      <c r="I77" s="422"/>
      <c r="J77" s="422"/>
      <c r="K77" s="423"/>
      <c r="L77" s="424"/>
    </row>
    <row r="78" spans="1:23" ht="14.25" customHeight="1">
      <c r="A78" s="378" t="s">
        <v>114</v>
      </c>
      <c r="B78" s="421" t="s">
        <v>115</v>
      </c>
      <c r="C78" s="410" t="e">
        <f>持有到期投资!#REF!</f>
        <v>#REF!</v>
      </c>
      <c r="D78" s="410" t="e">
        <f t="shared" si="10"/>
        <v>#REF!</v>
      </c>
      <c r="E78" s="410">
        <f>持有到期投资!F26</f>
        <v>0</v>
      </c>
      <c r="F78" s="410">
        <f>持有到期投资!G26</f>
        <v>0</v>
      </c>
      <c r="G78" s="410">
        <f t="shared" si="11"/>
        <v>0</v>
      </c>
      <c r="H78" s="410" t="str">
        <f t="shared" si="12"/>
        <v/>
      </c>
      <c r="I78" s="422"/>
      <c r="J78" s="422"/>
      <c r="K78" s="423"/>
      <c r="L78" s="424"/>
    </row>
    <row r="79" spans="1:23" ht="14.25" customHeight="1">
      <c r="A79" s="378" t="s">
        <v>116</v>
      </c>
      <c r="B79" s="421" t="s">
        <v>117</v>
      </c>
      <c r="C79" s="410">
        <f>股权投资!Q28</f>
        <v>0</v>
      </c>
      <c r="D79" s="410">
        <f t="shared" si="10"/>
        <v>0</v>
      </c>
      <c r="E79" s="410">
        <f>股权投资!V28</f>
        <v>0</v>
      </c>
      <c r="F79" s="410"/>
      <c r="G79" s="410">
        <f t="shared" si="11"/>
        <v>0</v>
      </c>
      <c r="H79" s="410" t="str">
        <f t="shared" si="12"/>
        <v/>
      </c>
      <c r="I79" s="422"/>
      <c r="J79" s="422"/>
      <c r="K79" s="423"/>
      <c r="L79" s="424"/>
    </row>
    <row r="80" spans="1:23" ht="14.25" customHeight="1">
      <c r="A80" s="378" t="s">
        <v>118</v>
      </c>
      <c r="B80" s="421" t="s">
        <v>119</v>
      </c>
      <c r="C80" s="410">
        <f>投资性房地产汇总表!C24</f>
        <v>0</v>
      </c>
      <c r="D80" s="410">
        <f t="shared" si="10"/>
        <v>0</v>
      </c>
      <c r="E80" s="410">
        <f>投资性房地产汇总表!D24</f>
        <v>0</v>
      </c>
      <c r="F80" s="410">
        <f>投资性房地产汇总表!E24</f>
        <v>0</v>
      </c>
      <c r="G80" s="410">
        <f t="shared" si="11"/>
        <v>0</v>
      </c>
      <c r="H80" s="410" t="str">
        <f t="shared" si="12"/>
        <v/>
      </c>
      <c r="I80" s="422"/>
      <c r="J80" s="422"/>
      <c r="K80" s="423"/>
      <c r="L80" s="424"/>
    </row>
    <row r="81" spans="1:12" ht="14.25" customHeight="1">
      <c r="A81" s="378" t="s">
        <v>120</v>
      </c>
      <c r="B81" s="421" t="s">
        <v>121</v>
      </c>
      <c r="C81" s="410" t="e">
        <f>#REF!</f>
        <v>#REF!</v>
      </c>
      <c r="D81" s="410" t="e">
        <f t="shared" si="10"/>
        <v>#REF!</v>
      </c>
      <c r="E81" s="410" t="e">
        <f>#REF!</f>
        <v>#REF!</v>
      </c>
      <c r="F81" s="410" t="e">
        <f>#REF!</f>
        <v>#REF!</v>
      </c>
      <c r="G81" s="410" t="e">
        <f t="shared" si="11"/>
        <v>#REF!</v>
      </c>
      <c r="H81" s="410" t="e">
        <f t="shared" si="12"/>
        <v>#REF!</v>
      </c>
      <c r="I81" s="422"/>
      <c r="J81" s="422"/>
      <c r="K81" s="423"/>
      <c r="L81" s="424"/>
    </row>
    <row r="82" spans="1:12" ht="14.25" customHeight="1">
      <c r="A82" s="378" t="s">
        <v>122</v>
      </c>
      <c r="B82" s="421" t="s">
        <v>123</v>
      </c>
      <c r="C82" s="410">
        <f>工程物资!I26</f>
        <v>0</v>
      </c>
      <c r="D82" s="410">
        <f t="shared" si="10"/>
        <v>0</v>
      </c>
      <c r="E82" s="410">
        <f>工程物资!P26</f>
        <v>0</v>
      </c>
      <c r="F82" s="410">
        <f>工程物资!R26</f>
        <v>0</v>
      </c>
      <c r="G82" s="410">
        <f t="shared" si="11"/>
        <v>0</v>
      </c>
      <c r="H82" s="410" t="str">
        <f t="shared" si="12"/>
        <v/>
      </c>
      <c r="I82" s="422"/>
      <c r="J82" s="422"/>
      <c r="K82" s="423"/>
      <c r="L82" s="424"/>
    </row>
    <row r="83" spans="1:12" ht="14.25" customHeight="1">
      <c r="A83" s="378" t="s">
        <v>124</v>
      </c>
      <c r="B83" s="421" t="s">
        <v>125</v>
      </c>
      <c r="C83" s="410"/>
      <c r="D83" s="410"/>
      <c r="E83" s="410">
        <f>在建工程汇总!E25</f>
        <v>0</v>
      </c>
      <c r="F83" s="410"/>
      <c r="G83" s="410">
        <f t="shared" si="11"/>
        <v>0</v>
      </c>
      <c r="H83" s="410" t="str">
        <f t="shared" si="12"/>
        <v/>
      </c>
      <c r="I83" s="422"/>
      <c r="J83" s="422"/>
      <c r="K83" s="423"/>
      <c r="L83" s="424"/>
    </row>
    <row r="84" spans="1:12" ht="14.25" customHeight="1">
      <c r="A84" s="378" t="s">
        <v>126</v>
      </c>
      <c r="B84" s="421" t="s">
        <v>127</v>
      </c>
      <c r="C84" s="410">
        <f>生产性生物资产!I26</f>
        <v>0</v>
      </c>
      <c r="D84" s="410">
        <f t="shared" si="10"/>
        <v>0</v>
      </c>
      <c r="E84" s="410">
        <f>生产性生物资产!M26</f>
        <v>0</v>
      </c>
      <c r="F84" s="410">
        <f>生产性生物资产!P26</f>
        <v>0</v>
      </c>
      <c r="G84" s="410">
        <f t="shared" si="11"/>
        <v>0</v>
      </c>
      <c r="H84" s="410" t="str">
        <f t="shared" si="12"/>
        <v/>
      </c>
      <c r="I84" s="422"/>
      <c r="J84" s="422"/>
      <c r="K84" s="423"/>
      <c r="L84" s="424"/>
    </row>
    <row r="85" spans="1:12" ht="14.25" customHeight="1">
      <c r="A85" s="381">
        <v>1</v>
      </c>
      <c r="B85" s="335" t="s">
        <v>128</v>
      </c>
      <c r="C85" s="410"/>
      <c r="D85" s="410">
        <f t="shared" si="10"/>
        <v>0</v>
      </c>
      <c r="E85" s="410"/>
      <c r="F85" s="410"/>
      <c r="G85" s="410">
        <f t="shared" si="11"/>
        <v>0</v>
      </c>
      <c r="H85" s="410" t="str">
        <f t="shared" si="12"/>
        <v/>
      </c>
      <c r="I85" s="422"/>
      <c r="J85" s="422"/>
      <c r="K85" s="423"/>
      <c r="L85" s="424"/>
    </row>
    <row r="86" spans="1:12" ht="14.25" customHeight="1">
      <c r="A86" s="378" t="s">
        <v>129</v>
      </c>
      <c r="B86" s="421" t="s">
        <v>130</v>
      </c>
      <c r="C86" s="410">
        <f>油气资产!J26</f>
        <v>0</v>
      </c>
      <c r="D86" s="410">
        <f t="shared" si="10"/>
        <v>0</v>
      </c>
      <c r="E86" s="410">
        <f>油气资产!N26</f>
        <v>0</v>
      </c>
      <c r="F86" s="410">
        <f>油气资产!Q26</f>
        <v>0</v>
      </c>
      <c r="G86" s="410">
        <f t="shared" si="11"/>
        <v>0</v>
      </c>
      <c r="H86" s="410" t="str">
        <f t="shared" si="12"/>
        <v/>
      </c>
      <c r="I86" s="422"/>
      <c r="J86" s="422"/>
      <c r="K86" s="423"/>
      <c r="L86" s="424"/>
    </row>
    <row r="87" spans="1:12" ht="14.25" customHeight="1">
      <c r="A87" s="378" t="s">
        <v>131</v>
      </c>
      <c r="B87" s="421" t="s">
        <v>132</v>
      </c>
      <c r="C87" s="410">
        <f>无形资产汇总!C26</f>
        <v>0</v>
      </c>
      <c r="D87" s="410">
        <f t="shared" si="10"/>
        <v>0</v>
      </c>
      <c r="E87" s="410">
        <f>无形资产汇总!D26</f>
        <v>0</v>
      </c>
      <c r="F87" s="410">
        <f>无形资产汇总!E26</f>
        <v>0</v>
      </c>
      <c r="G87" s="410">
        <f t="shared" si="11"/>
        <v>0</v>
      </c>
      <c r="H87" s="410" t="str">
        <f t="shared" si="12"/>
        <v/>
      </c>
      <c r="I87" s="422"/>
      <c r="J87" s="422"/>
      <c r="K87" s="423"/>
      <c r="L87" s="424"/>
    </row>
    <row r="88" spans="1:12" ht="14.25" customHeight="1">
      <c r="A88" s="378" t="s">
        <v>133</v>
      </c>
      <c r="B88" s="421" t="s">
        <v>134</v>
      </c>
      <c r="C88" s="410">
        <f>商誉!D26</f>
        <v>0</v>
      </c>
      <c r="D88" s="410">
        <f t="shared" si="10"/>
        <v>0</v>
      </c>
      <c r="E88" s="410">
        <f>商誉!F26</f>
        <v>0</v>
      </c>
      <c r="F88" s="410">
        <f>商誉!G26</f>
        <v>0</v>
      </c>
      <c r="G88" s="410">
        <f t="shared" si="11"/>
        <v>0</v>
      </c>
      <c r="H88" s="410" t="str">
        <f t="shared" si="12"/>
        <v/>
      </c>
      <c r="I88" s="422"/>
      <c r="J88" s="422"/>
      <c r="K88" s="423"/>
      <c r="L88" s="424"/>
    </row>
    <row r="89" spans="1:12" ht="14.25" customHeight="1">
      <c r="A89" s="378" t="s">
        <v>135</v>
      </c>
      <c r="B89" s="421" t="s">
        <v>136</v>
      </c>
      <c r="C89" s="410"/>
      <c r="D89" s="410">
        <f t="shared" si="10"/>
        <v>0</v>
      </c>
      <c r="E89" s="410"/>
      <c r="F89" s="410"/>
      <c r="G89" s="410">
        <f t="shared" si="11"/>
        <v>0</v>
      </c>
      <c r="H89" s="410" t="str">
        <f t="shared" si="12"/>
        <v/>
      </c>
      <c r="I89" s="422"/>
      <c r="J89" s="422"/>
      <c r="K89" s="423"/>
      <c r="L89" s="424"/>
    </row>
    <row r="90" spans="1:12" ht="14.25" customHeight="1">
      <c r="A90" s="381"/>
      <c r="B90" s="427" t="s">
        <v>72</v>
      </c>
      <c r="C90" s="410" t="e">
        <f>SUM(C71,C76:C84,C86:C89)</f>
        <v>#REF!</v>
      </c>
      <c r="D90" s="410" t="e">
        <f>SUM(D71,D76:D84,D86:D89)</f>
        <v>#REF!</v>
      </c>
      <c r="E90" s="410" t="e">
        <f>SUM(E71,E76:E84,E86:E89)</f>
        <v>#REF!</v>
      </c>
      <c r="F90" s="410" t="e">
        <f>SUM(F71,F76:F84,F86:F89)</f>
        <v>#REF!</v>
      </c>
      <c r="G90" s="410" t="e">
        <f>SUM(G71,G76:G84,G86:G89)</f>
        <v>#REF!</v>
      </c>
      <c r="H90" s="410" t="e">
        <f t="shared" si="12"/>
        <v>#REF!</v>
      </c>
      <c r="I90" s="422">
        <f>SUM(I71,I76:I84,I86:I89)</f>
        <v>0</v>
      </c>
      <c r="J90" s="422"/>
      <c r="K90" s="423">
        <f>SUM(K71,K76:K84,K86:K89)</f>
        <v>0</v>
      </c>
      <c r="L90" s="424"/>
    </row>
  </sheetData>
  <sheetProtection formatColumns="0"/>
  <mergeCells count="5">
    <mergeCell ref="A2:H2"/>
    <mergeCell ref="A3:H3"/>
    <mergeCell ref="A69:H69"/>
    <mergeCell ref="O2:S2"/>
    <mergeCell ref="O19:S20"/>
  </mergeCells>
  <phoneticPr fontId="30" type="noConversion"/>
  <hyperlinks>
    <hyperlink ref="B6" location="流动汇总!B1" display="一、流动资产合计" xr:uid="{00000000-0004-0000-0C00-000000000000}"/>
    <hyperlink ref="B7" location="流动汇总!B6" display="货币资金" xr:uid="{00000000-0004-0000-0C00-000001000000}"/>
    <hyperlink ref="B10" location="流动汇总!B8" display="应收票据" xr:uid="{00000000-0004-0000-0C00-000002000000}"/>
    <hyperlink ref="B11" location="流动汇总!B9" display="应收账款" xr:uid="{00000000-0004-0000-0C00-000003000000}"/>
    <hyperlink ref="B13" location="流动汇总!B10" display="预付款项" xr:uid="{00000000-0004-0000-0C00-000006000000}"/>
    <hyperlink ref="B14" location="流动汇总!B13" display="其他应收款" xr:uid="{00000000-0004-0000-0C00-000007000000}"/>
    <hyperlink ref="B15" location="流动汇总!B14" display="存货" xr:uid="{00000000-0004-0000-0C00-000008000000}"/>
    <hyperlink ref="B18" location="流动汇总!B15" display="一年内到期的非流动资产" xr:uid="{00000000-0004-0000-0C00-000009000000}"/>
    <hyperlink ref="B19" location="流动汇总!B16" display="其他流动资产" xr:uid="{00000000-0004-0000-0C00-00000A000000}"/>
    <hyperlink ref="B42" location="流动负债汇总!B1" display="四、流动负债合计" xr:uid="{00000000-0004-0000-0C00-000010000000}"/>
    <hyperlink ref="B46" location="流动负债汇总!B8" display="应付票据" xr:uid="{00000000-0004-0000-0C00-000012000000}"/>
    <hyperlink ref="B47" location="流动负债汇总!B9" display="应付账款" xr:uid="{00000000-0004-0000-0C00-000013000000}"/>
    <hyperlink ref="B48" location="流动负债汇总!B10" display="预收款项" xr:uid="{00000000-0004-0000-0C00-000014000000}"/>
    <hyperlink ref="B52" location="流动负债汇总!B15" display="其他应付款" xr:uid="{00000000-0004-0000-0C00-000015000000}"/>
    <hyperlink ref="B51" location="流动负债汇总!B12" display="应交税费" xr:uid="{00000000-0004-0000-0C00-000016000000}"/>
    <hyperlink ref="B54" location="流动负债汇总!B16" display="一年内到期的非流动负债" xr:uid="{00000000-0004-0000-0C00-000018000000}"/>
    <hyperlink ref="B55" location="流动负债汇总!B17" display="其他流动负债" xr:uid="{00000000-0004-0000-0C00-000019000000}"/>
    <hyperlink ref="B56" location="'非流动负债汇总 '!B1" display="五、非流动负债合计" xr:uid="{00000000-0004-0000-0C00-00001A000000}"/>
    <hyperlink ref="B8" location="流动汇总!B7" display="交易性金融资产" xr:uid="{00000000-0004-0000-0C00-000022000000}"/>
    <hyperlink ref="B21" location="非流动资产汇总!B6" display="可供出售金融资产" xr:uid="{00000000-0004-0000-0C00-000024000000}"/>
    <hyperlink ref="B44" location="流动负债汇总!B7" display="交易性金融负债" xr:uid="{00000000-0004-0000-0C00-000030000000}"/>
    <hyperlink ref="B50" location="流动负债汇总!B11" display="应付职工薪酬" xr:uid="{00000000-0004-0000-0C00-000031000000}"/>
    <hyperlink ref="B22:B40" location="非流动资产汇总!B6" display="可供出售金融资产" xr:uid="{27DD4208-B194-4B5D-9C96-53C593EB32BF}"/>
    <hyperlink ref="B57" location="长期借款!B1" display="长期借款" xr:uid="{FFB9A59E-C8D1-4B67-9018-7E8234BBF7EE}"/>
    <hyperlink ref="B58" location="应付债券!B1" display="应付债券" xr:uid="{0DDE9420-D205-486C-9536-A93094BC8090}"/>
    <hyperlink ref="B60" location="长期应付款!B1" display="长期应付款" xr:uid="{E8509737-B40F-4AE9-86B7-434E55049075}"/>
    <hyperlink ref="B62" location="预计负债!B1" display="预计负债" xr:uid="{A40D784A-AC17-45C9-954D-41C3556CE42A}"/>
    <hyperlink ref="B64" location="递延所得税负债!B1" display="递延所得税负债" xr:uid="{52D1E400-2761-4B49-9138-69C3089751FF}"/>
    <hyperlink ref="B65" location="其他非流动负债!B1" display="其他非流动负债" xr:uid="{562982A2-1433-4316-BAC0-933AD4E7421D}"/>
    <hyperlink ref="B43" location="流动负债汇总!B6" display="短期借款" xr:uid="{00000000-0004-0000-0C00-000011000000}"/>
  </hyperlinks>
  <printOptions horizontalCentered="1"/>
  <pageMargins left="0.55118110236220474" right="0.55118110236220474" top="0.98425196850393704" bottom="0.59055118110236227" header="0.39370078740157477" footer="0.23622047244094491"/>
  <pageSetup paperSize="9" fitToHeight="0" orientation="landscape" r:id="rId1"/>
  <headerFooter alignWithMargins="0">
    <oddHeader>&amp;R&amp;"宋体,常规"&amp;10共&amp;"Times New Roman,常规"&amp;N&amp;"宋体,常规"页第&amp;"Times New Roman,常规"&amp;P&amp;"宋体,常规"页</oddHeader>
  </headerFooter>
  <ignoredErrors>
    <ignoredError sqref="D56 D20" formula="1"/>
  </ignoredErrors>
  <legacyDrawing r:id="rId2"/>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FE9F4E-F430-4B39-A1B7-D63847BB99F0}">
  <sheetPr codeName="Sheet65">
    <pageSetUpPr fitToPage="1"/>
  </sheetPr>
  <dimension ref="A1:S29"/>
  <sheetViews>
    <sheetView zoomScaleNormal="100" workbookViewId="0"/>
  </sheetViews>
  <sheetFormatPr defaultColWidth="9" defaultRowHeight="15.75" customHeight="1" outlineLevelCol="1"/>
  <cols>
    <col min="1" max="1" width="4.09765625" style="4" customWidth="1"/>
    <col min="2" max="2" width="6.59765625" style="4" customWidth="1"/>
    <col min="3" max="3" width="13" style="4" customWidth="1"/>
    <col min="4" max="4" width="8" style="4" hidden="1" customWidth="1" outlineLevel="1"/>
    <col min="5" max="5" width="9" style="4" collapsed="1"/>
    <col min="6" max="6" width="6.09765625" style="4" customWidth="1"/>
    <col min="7" max="7" width="8.59765625" style="53" customWidth="1"/>
    <col min="8" max="8" width="11.59765625" style="4" customWidth="1"/>
    <col min="9" max="12" width="11" style="4" hidden="1" customWidth="1"/>
    <col min="13" max="15" width="11.19921875" style="4" customWidth="1"/>
    <col min="16" max="16" width="9.3984375" style="4" customWidth="1"/>
    <col min="17" max="17" width="11.19921875" style="4" customWidth="1"/>
    <col min="18" max="18" width="8.5" style="4" customWidth="1"/>
    <col min="19" max="19" width="5.5" style="4" customWidth="1"/>
    <col min="20" max="16384" width="9" style="4"/>
  </cols>
  <sheetData>
    <row r="1" spans="1:19" ht="15.75" customHeight="1">
      <c r="A1" s="506"/>
      <c r="B1" s="61"/>
      <c r="C1" s="5"/>
      <c r="D1" s="5"/>
      <c r="E1" s="5"/>
      <c r="F1" s="5"/>
      <c r="G1" s="488"/>
      <c r="H1" s="5"/>
      <c r="I1" s="387"/>
      <c r="J1" s="387"/>
      <c r="K1" s="387"/>
      <c r="L1" s="387"/>
      <c r="M1" s="387"/>
      <c r="N1" s="387"/>
      <c r="O1" s="387"/>
      <c r="P1" s="387"/>
      <c r="Q1" s="387"/>
      <c r="R1" s="387"/>
      <c r="S1" s="5"/>
    </row>
    <row r="2" spans="1:19" s="2" customFormat="1" ht="30" customHeight="1">
      <c r="A2" s="1643" t="s">
        <v>2730</v>
      </c>
      <c r="B2" s="1644"/>
      <c r="C2" s="1644"/>
      <c r="D2" s="1644"/>
      <c r="E2" s="1644"/>
      <c r="F2" s="1644"/>
      <c r="G2" s="1644"/>
      <c r="H2" s="1644"/>
      <c r="I2" s="1644"/>
      <c r="J2" s="1644"/>
      <c r="K2" s="1644"/>
      <c r="L2" s="1644"/>
      <c r="M2" s="1644"/>
      <c r="N2" s="1644"/>
      <c r="O2" s="1644"/>
      <c r="P2" s="1644"/>
      <c r="Q2" s="1644"/>
      <c r="R2" s="1644"/>
      <c r="S2" s="1644"/>
    </row>
    <row r="3" spans="1:19" ht="14.25" customHeight="1">
      <c r="A3" s="4" t="s">
        <v>1968</v>
      </c>
      <c r="G3" s="4"/>
    </row>
    <row r="4" spans="1:19" ht="15.75" customHeight="1">
      <c r="A4" s="4" t="s">
        <v>2086</v>
      </c>
      <c r="I4" s="388"/>
      <c r="J4" s="388"/>
      <c r="K4" s="388"/>
      <c r="L4" s="388"/>
      <c r="M4" s="388"/>
      <c r="N4" s="388"/>
      <c r="O4" s="388"/>
      <c r="P4" s="388"/>
      <c r="Q4" s="388"/>
      <c r="R4" s="388"/>
      <c r="S4" s="458" t="s">
        <v>1970</v>
      </c>
    </row>
    <row r="5" spans="1:19" s="3" customFormat="1" ht="15.75" customHeight="1">
      <c r="A5" s="1922" t="s">
        <v>1101</v>
      </c>
      <c r="B5" s="1922" t="s">
        <v>2017</v>
      </c>
      <c r="C5" s="2037" t="s">
        <v>2731</v>
      </c>
      <c r="D5" s="2042" t="s">
        <v>2430</v>
      </c>
      <c r="E5" s="2037" t="s">
        <v>2234</v>
      </c>
      <c r="F5" s="2037" t="s">
        <v>2263</v>
      </c>
      <c r="G5" s="2038" t="s">
        <v>2236</v>
      </c>
      <c r="H5" s="2037" t="s">
        <v>2732</v>
      </c>
      <c r="I5" s="2171" t="s">
        <v>2088</v>
      </c>
      <c r="J5" s="2172"/>
      <c r="K5" s="2173" t="s">
        <v>2089</v>
      </c>
      <c r="L5" s="2174"/>
      <c r="M5" s="1916" t="s">
        <v>1647</v>
      </c>
      <c r="N5" s="1917"/>
      <c r="O5" s="1916" t="s">
        <v>2090</v>
      </c>
      <c r="P5" s="1917"/>
      <c r="Q5" s="1917"/>
      <c r="R5" s="2166" t="s">
        <v>2091</v>
      </c>
      <c r="S5" s="2037" t="s">
        <v>1100</v>
      </c>
    </row>
    <row r="6" spans="1:19" s="3" customFormat="1" ht="15.75" customHeight="1">
      <c r="A6" s="1923"/>
      <c r="B6" s="1923"/>
      <c r="C6" s="1923"/>
      <c r="D6" s="2043"/>
      <c r="E6" s="1923"/>
      <c r="F6" s="1923"/>
      <c r="G6" s="2039"/>
      <c r="H6" s="1923"/>
      <c r="I6" s="400" t="s">
        <v>1758</v>
      </c>
      <c r="J6" s="400" t="s">
        <v>1779</v>
      </c>
      <c r="K6" s="400" t="s">
        <v>1758</v>
      </c>
      <c r="L6" s="400" t="s">
        <v>1779</v>
      </c>
      <c r="M6" s="400" t="s">
        <v>1758</v>
      </c>
      <c r="N6" s="400" t="s">
        <v>1779</v>
      </c>
      <c r="O6" s="400" t="s">
        <v>1758</v>
      </c>
      <c r="P6" s="400" t="s">
        <v>2241</v>
      </c>
      <c r="Q6" s="400" t="s">
        <v>1779</v>
      </c>
      <c r="R6" s="1917"/>
      <c r="S6" s="1923"/>
    </row>
    <row r="7" spans="1:19" ht="15.75" customHeight="1">
      <c r="A7" s="381"/>
      <c r="B7" s="795"/>
      <c r="C7" s="795"/>
      <c r="D7" s="795"/>
      <c r="E7" s="795"/>
      <c r="F7" s="381"/>
      <c r="G7" s="486"/>
      <c r="H7" s="381"/>
      <c r="I7" s="410"/>
      <c r="J7" s="410"/>
      <c r="K7" s="410"/>
      <c r="L7" s="410"/>
      <c r="M7" s="410"/>
      <c r="N7" s="410"/>
      <c r="O7" s="410"/>
      <c r="P7" s="479"/>
      <c r="Q7" s="410">
        <v>0</v>
      </c>
      <c r="R7" s="410"/>
      <c r="S7" s="440"/>
    </row>
    <row r="8" spans="1:19" ht="15.75" customHeight="1">
      <c r="A8" s="381"/>
      <c r="B8" s="795"/>
      <c r="C8" s="795"/>
      <c r="D8" s="795"/>
      <c r="E8" s="795"/>
      <c r="F8" s="381"/>
      <c r="G8" s="486"/>
      <c r="H8" s="381"/>
      <c r="I8" s="410"/>
      <c r="J8" s="410"/>
      <c r="K8" s="410"/>
      <c r="L8" s="410"/>
      <c r="M8" s="410"/>
      <c r="N8" s="410"/>
      <c r="O8" s="410"/>
      <c r="P8" s="479"/>
      <c r="Q8" s="410">
        <v>0</v>
      </c>
      <c r="R8" s="410"/>
      <c r="S8" s="440"/>
    </row>
    <row r="9" spans="1:19" ht="15.75" customHeight="1">
      <c r="A9" s="381"/>
      <c r="B9" s="795"/>
      <c r="C9" s="795"/>
      <c r="D9" s="795"/>
      <c r="E9" s="795"/>
      <c r="F9" s="381"/>
      <c r="G9" s="486"/>
      <c r="H9" s="381"/>
      <c r="I9" s="410"/>
      <c r="J9" s="410"/>
      <c r="K9" s="410"/>
      <c r="L9" s="410"/>
      <c r="M9" s="410"/>
      <c r="N9" s="410"/>
      <c r="O9" s="410"/>
      <c r="P9" s="479"/>
      <c r="Q9" s="410">
        <v>0</v>
      </c>
      <c r="R9" s="410"/>
      <c r="S9" s="440"/>
    </row>
    <row r="10" spans="1:19" ht="15.75" customHeight="1">
      <c r="A10" s="381"/>
      <c r="B10" s="795"/>
      <c r="C10" s="795"/>
      <c r="D10" s="795"/>
      <c r="E10" s="795"/>
      <c r="F10" s="381"/>
      <c r="G10" s="486"/>
      <c r="H10" s="381"/>
      <c r="I10" s="410"/>
      <c r="J10" s="410"/>
      <c r="K10" s="410"/>
      <c r="L10" s="410"/>
      <c r="M10" s="410"/>
      <c r="N10" s="410"/>
      <c r="O10" s="410"/>
      <c r="P10" s="479"/>
      <c r="Q10" s="410">
        <v>0</v>
      </c>
      <c r="R10" s="410"/>
      <c r="S10" s="440"/>
    </row>
    <row r="11" spans="1:19" ht="15.75" customHeight="1">
      <c r="A11" s="381"/>
      <c r="B11" s="795"/>
      <c r="C11" s="795"/>
      <c r="D11" s="795"/>
      <c r="E11" s="795"/>
      <c r="F11" s="381"/>
      <c r="G11" s="486"/>
      <c r="H11" s="381"/>
      <c r="I11" s="410"/>
      <c r="J11" s="410"/>
      <c r="K11" s="410"/>
      <c r="L11" s="410"/>
      <c r="M11" s="410"/>
      <c r="N11" s="410"/>
      <c r="O11" s="410"/>
      <c r="P11" s="479"/>
      <c r="Q11" s="410">
        <v>0</v>
      </c>
      <c r="R11" s="410"/>
      <c r="S11" s="440"/>
    </row>
    <row r="12" spans="1:19" ht="15.75" customHeight="1">
      <c r="A12" s="381"/>
      <c r="B12" s="795"/>
      <c r="C12" s="795"/>
      <c r="D12" s="795"/>
      <c r="E12" s="795"/>
      <c r="F12" s="381"/>
      <c r="G12" s="486"/>
      <c r="H12" s="381"/>
      <c r="I12" s="410"/>
      <c r="J12" s="410"/>
      <c r="K12" s="410"/>
      <c r="L12" s="410"/>
      <c r="M12" s="410"/>
      <c r="N12" s="410"/>
      <c r="O12" s="410"/>
      <c r="P12" s="479"/>
      <c r="Q12" s="410">
        <v>0</v>
      </c>
      <c r="R12" s="410"/>
      <c r="S12" s="440"/>
    </row>
    <row r="13" spans="1:19" ht="15.75" customHeight="1">
      <c r="A13" s="381"/>
      <c r="B13" s="795"/>
      <c r="C13" s="795"/>
      <c r="D13" s="795"/>
      <c r="E13" s="795"/>
      <c r="F13" s="381"/>
      <c r="G13" s="486"/>
      <c r="H13" s="381"/>
      <c r="I13" s="410"/>
      <c r="J13" s="410"/>
      <c r="K13" s="410"/>
      <c r="L13" s="410"/>
      <c r="M13" s="410"/>
      <c r="N13" s="410"/>
      <c r="O13" s="410"/>
      <c r="P13" s="479"/>
      <c r="Q13" s="410">
        <v>0</v>
      </c>
      <c r="R13" s="410"/>
      <c r="S13" s="440"/>
    </row>
    <row r="14" spans="1:19" ht="15.75" customHeight="1">
      <c r="A14" s="381"/>
      <c r="B14" s="795"/>
      <c r="C14" s="795"/>
      <c r="D14" s="795"/>
      <c r="E14" s="795"/>
      <c r="F14" s="381"/>
      <c r="G14" s="486"/>
      <c r="H14" s="381"/>
      <c r="I14" s="410"/>
      <c r="J14" s="410"/>
      <c r="K14" s="410"/>
      <c r="L14" s="410"/>
      <c r="M14" s="410"/>
      <c r="N14" s="410"/>
      <c r="O14" s="410"/>
      <c r="P14" s="479"/>
      <c r="Q14" s="410">
        <v>0</v>
      </c>
      <c r="R14" s="410"/>
      <c r="S14" s="440"/>
    </row>
    <row r="15" spans="1:19" ht="15.75" customHeight="1">
      <c r="A15" s="381"/>
      <c r="B15" s="795"/>
      <c r="C15" s="795"/>
      <c r="D15" s="795"/>
      <c r="E15" s="795"/>
      <c r="F15" s="381"/>
      <c r="G15" s="486"/>
      <c r="H15" s="381"/>
      <c r="I15" s="410"/>
      <c r="J15" s="410"/>
      <c r="K15" s="410"/>
      <c r="L15" s="410"/>
      <c r="M15" s="410"/>
      <c r="N15" s="410"/>
      <c r="O15" s="410"/>
      <c r="P15" s="479"/>
      <c r="Q15" s="410">
        <v>0</v>
      </c>
      <c r="R15" s="410"/>
      <c r="S15" s="440"/>
    </row>
    <row r="16" spans="1:19" ht="15.75" customHeight="1">
      <c r="A16" s="381"/>
      <c r="B16" s="795"/>
      <c r="C16" s="795"/>
      <c r="D16" s="795"/>
      <c r="E16" s="795"/>
      <c r="F16" s="381"/>
      <c r="G16" s="486"/>
      <c r="H16" s="381"/>
      <c r="I16" s="410"/>
      <c r="J16" s="410"/>
      <c r="K16" s="410"/>
      <c r="L16" s="410"/>
      <c r="M16" s="410"/>
      <c r="N16" s="410"/>
      <c r="O16" s="410"/>
      <c r="P16" s="479"/>
      <c r="Q16" s="410">
        <v>0</v>
      </c>
      <c r="R16" s="410"/>
      <c r="S16" s="440"/>
    </row>
    <row r="17" spans="1:19" ht="15.75" customHeight="1">
      <c r="A17" s="381"/>
      <c r="B17" s="795"/>
      <c r="C17" s="795"/>
      <c r="D17" s="795"/>
      <c r="E17" s="795"/>
      <c r="F17" s="381"/>
      <c r="G17" s="486"/>
      <c r="H17" s="381"/>
      <c r="I17" s="410"/>
      <c r="J17" s="410"/>
      <c r="K17" s="410"/>
      <c r="L17" s="410"/>
      <c r="M17" s="410"/>
      <c r="N17" s="410"/>
      <c r="O17" s="410"/>
      <c r="P17" s="479"/>
      <c r="Q17" s="410">
        <v>0</v>
      </c>
      <c r="R17" s="410"/>
      <c r="S17" s="440"/>
    </row>
    <row r="18" spans="1:19" ht="15.75" customHeight="1">
      <c r="A18" s="381"/>
      <c r="B18" s="795"/>
      <c r="C18" s="795"/>
      <c r="D18" s="795"/>
      <c r="E18" s="795"/>
      <c r="F18" s="381"/>
      <c r="G18" s="486"/>
      <c r="H18" s="381"/>
      <c r="I18" s="410"/>
      <c r="J18" s="410"/>
      <c r="K18" s="410"/>
      <c r="L18" s="410"/>
      <c r="M18" s="410"/>
      <c r="N18" s="410"/>
      <c r="O18" s="410"/>
      <c r="P18" s="479"/>
      <c r="Q18" s="410">
        <v>0</v>
      </c>
      <c r="R18" s="410"/>
      <c r="S18" s="440"/>
    </row>
    <row r="19" spans="1:19" ht="15.75" customHeight="1">
      <c r="A19" s="381"/>
      <c r="B19" s="795"/>
      <c r="C19" s="795"/>
      <c r="D19" s="795"/>
      <c r="E19" s="795"/>
      <c r="F19" s="381"/>
      <c r="G19" s="486"/>
      <c r="H19" s="381"/>
      <c r="I19" s="410"/>
      <c r="J19" s="410"/>
      <c r="K19" s="410"/>
      <c r="L19" s="410"/>
      <c r="M19" s="410"/>
      <c r="N19" s="410"/>
      <c r="O19" s="410"/>
      <c r="P19" s="479"/>
      <c r="Q19" s="410">
        <v>0</v>
      </c>
      <c r="R19" s="410"/>
      <c r="S19" s="440"/>
    </row>
    <row r="20" spans="1:19" ht="15.75" customHeight="1">
      <c r="A20" s="381"/>
      <c r="B20" s="795"/>
      <c r="C20" s="795"/>
      <c r="D20" s="795"/>
      <c r="E20" s="795"/>
      <c r="F20" s="381"/>
      <c r="G20" s="486"/>
      <c r="H20" s="381"/>
      <c r="I20" s="410"/>
      <c r="J20" s="410"/>
      <c r="K20" s="410"/>
      <c r="L20" s="410"/>
      <c r="M20" s="410"/>
      <c r="N20" s="410"/>
      <c r="O20" s="410"/>
      <c r="P20" s="479"/>
      <c r="Q20" s="410">
        <v>0</v>
      </c>
      <c r="R20" s="410"/>
      <c r="S20" s="440"/>
    </row>
    <row r="21" spans="1:19" ht="15.75" customHeight="1">
      <c r="A21" s="381"/>
      <c r="B21" s="795"/>
      <c r="C21" s="795"/>
      <c r="D21" s="795"/>
      <c r="E21" s="795"/>
      <c r="F21" s="381"/>
      <c r="G21" s="486"/>
      <c r="H21" s="381"/>
      <c r="I21" s="410"/>
      <c r="J21" s="410"/>
      <c r="K21" s="410"/>
      <c r="L21" s="410"/>
      <c r="M21" s="410"/>
      <c r="N21" s="410"/>
      <c r="O21" s="410"/>
      <c r="P21" s="479"/>
      <c r="Q21" s="410">
        <v>0</v>
      </c>
      <c r="R21" s="410"/>
      <c r="S21" s="440"/>
    </row>
    <row r="22" spans="1:19" ht="15.75" customHeight="1">
      <c r="A22" s="381"/>
      <c r="B22" s="795"/>
      <c r="C22" s="795"/>
      <c r="D22" s="795"/>
      <c r="E22" s="795"/>
      <c r="F22" s="381"/>
      <c r="G22" s="486"/>
      <c r="H22" s="381"/>
      <c r="I22" s="410"/>
      <c r="J22" s="410"/>
      <c r="K22" s="410"/>
      <c r="L22" s="410"/>
      <c r="M22" s="410"/>
      <c r="N22" s="410"/>
      <c r="O22" s="410"/>
      <c r="P22" s="479"/>
      <c r="Q22" s="410">
        <v>0</v>
      </c>
      <c r="R22" s="410"/>
      <c r="S22" s="440"/>
    </row>
    <row r="23" spans="1:19" ht="15.75" customHeight="1">
      <c r="A23" s="381"/>
      <c r="B23" s="795"/>
      <c r="C23" s="795"/>
      <c r="D23" s="795"/>
      <c r="E23" s="795"/>
      <c r="F23" s="381"/>
      <c r="G23" s="486"/>
      <c r="H23" s="381"/>
      <c r="I23" s="410"/>
      <c r="J23" s="410"/>
      <c r="K23" s="410"/>
      <c r="L23" s="410"/>
      <c r="M23" s="410"/>
      <c r="N23" s="410"/>
      <c r="O23" s="410"/>
      <c r="P23" s="479"/>
      <c r="Q23" s="410">
        <v>0</v>
      </c>
      <c r="R23" s="410"/>
      <c r="S23" s="440"/>
    </row>
    <row r="24" spans="1:19" ht="15.75" customHeight="1">
      <c r="A24" s="381"/>
      <c r="B24" s="795"/>
      <c r="C24" s="795"/>
      <c r="D24" s="795"/>
      <c r="E24" s="795"/>
      <c r="F24" s="381"/>
      <c r="G24" s="486"/>
      <c r="H24" s="381"/>
      <c r="I24" s="410"/>
      <c r="J24" s="410"/>
      <c r="K24" s="410"/>
      <c r="L24" s="410"/>
      <c r="M24" s="410"/>
      <c r="N24" s="410"/>
      <c r="O24" s="410"/>
      <c r="P24" s="479"/>
      <c r="Q24" s="410">
        <v>0</v>
      </c>
      <c r="R24" s="410"/>
      <c r="S24" s="440"/>
    </row>
    <row r="25" spans="1:19" ht="15.75" customHeight="1">
      <c r="A25" s="1922" t="s">
        <v>2126</v>
      </c>
      <c r="B25" s="1922"/>
      <c r="C25" s="1922"/>
      <c r="D25" s="795"/>
      <c r="E25" s="795"/>
      <c r="F25" s="381"/>
      <c r="G25" s="486"/>
      <c r="H25" s="381"/>
      <c r="I25" s="410">
        <v>0</v>
      </c>
      <c r="J25" s="410">
        <v>0</v>
      </c>
      <c r="K25" s="410"/>
      <c r="L25" s="410"/>
      <c r="M25" s="410">
        <v>0</v>
      </c>
      <c r="N25" s="410">
        <v>0</v>
      </c>
      <c r="O25" s="410">
        <v>0</v>
      </c>
      <c r="P25" s="479"/>
      <c r="Q25" s="410">
        <v>0</v>
      </c>
      <c r="R25" s="410"/>
      <c r="S25" s="440"/>
    </row>
    <row r="26" spans="1:19" ht="15.75" customHeight="1">
      <c r="A26" s="1922" t="s">
        <v>2733</v>
      </c>
      <c r="B26" s="1922"/>
      <c r="C26" s="1922"/>
      <c r="D26" s="795"/>
      <c r="E26" s="440"/>
      <c r="F26" s="381"/>
      <c r="G26" s="486"/>
      <c r="H26" s="381"/>
      <c r="I26" s="410"/>
      <c r="J26" s="410"/>
      <c r="K26" s="410"/>
      <c r="L26" s="410"/>
      <c r="M26" s="410"/>
      <c r="N26" s="410">
        <v>0</v>
      </c>
      <c r="O26" s="410"/>
      <c r="P26" s="479"/>
      <c r="Q26" s="410">
        <v>0</v>
      </c>
      <c r="R26" s="410"/>
      <c r="S26" s="440"/>
    </row>
    <row r="27" spans="1:19" ht="15.75" customHeight="1">
      <c r="A27" s="1922" t="s">
        <v>2155</v>
      </c>
      <c r="B27" s="1922"/>
      <c r="C27" s="1922"/>
      <c r="D27" s="381"/>
      <c r="E27" s="381"/>
      <c r="F27" s="381"/>
      <c r="G27" s="486"/>
      <c r="H27" s="381"/>
      <c r="I27" s="410">
        <v>0</v>
      </c>
      <c r="J27" s="410">
        <v>0</v>
      </c>
      <c r="K27" s="410"/>
      <c r="L27" s="410"/>
      <c r="M27" s="410">
        <v>0</v>
      </c>
      <c r="N27" s="410">
        <v>0</v>
      </c>
      <c r="O27" s="410">
        <v>0</v>
      </c>
      <c r="P27" s="479"/>
      <c r="Q27" s="410">
        <v>0</v>
      </c>
      <c r="R27" s="410"/>
      <c r="S27" s="440"/>
    </row>
    <row r="28" spans="1:19" ht="15.75" customHeight="1">
      <c r="A28" s="4" t="s">
        <v>2098</v>
      </c>
      <c r="I28" s="388"/>
      <c r="J28" s="388"/>
      <c r="K28" s="388"/>
      <c r="L28" s="388"/>
      <c r="M28" s="388" t="s">
        <v>2099</v>
      </c>
      <c r="N28" s="388"/>
      <c r="O28" s="388"/>
      <c r="P28" s="388"/>
      <c r="Q28" s="388"/>
      <c r="R28" s="388"/>
    </row>
    <row r="29" spans="1:19" ht="15.75" customHeight="1">
      <c r="A29" s="4" t="s">
        <v>2101</v>
      </c>
      <c r="I29" s="388"/>
      <c r="J29" s="388"/>
      <c r="K29" s="388"/>
      <c r="L29" s="388"/>
      <c r="M29" s="388"/>
      <c r="N29" s="388"/>
      <c r="O29" s="388"/>
      <c r="P29" s="388"/>
      <c r="Q29" s="388"/>
      <c r="R29" s="388"/>
    </row>
  </sheetData>
  <sortState xmlns:xlrd2="http://schemas.microsoft.com/office/spreadsheetml/2017/richdata2" ref="A7:S24">
    <sortCondition ref="A7"/>
  </sortState>
  <mergeCells count="18">
    <mergeCell ref="A25:C25"/>
    <mergeCell ref="A26:C26"/>
    <mergeCell ref="A27:C27"/>
    <mergeCell ref="A5:A6"/>
    <mergeCell ref="B5:B6"/>
    <mergeCell ref="C5:C6"/>
    <mergeCell ref="A2:S2"/>
    <mergeCell ref="I5:J5"/>
    <mergeCell ref="K5:L5"/>
    <mergeCell ref="M5:N5"/>
    <mergeCell ref="O5:Q5"/>
    <mergeCell ref="D5:D6"/>
    <mergeCell ref="E5:E6"/>
    <mergeCell ref="F5:F6"/>
    <mergeCell ref="G5:G6"/>
    <mergeCell ref="H5:H6"/>
    <mergeCell ref="R5:R6"/>
    <mergeCell ref="S5:S6"/>
  </mergeCells>
  <phoneticPr fontId="30" type="noConversion"/>
  <printOptions horizontalCentered="1"/>
  <pageMargins left="0.35433070866141736" right="0.35433070866141736" top="0.98425196850393704" bottom="0.78740157480314965" header="0.39370078740157477" footer="0.51181102362204722"/>
  <pageSetup paperSize="9" scale="76" fitToHeight="0" orientation="landscape" r:id="rId1"/>
  <headerFooter alignWithMargins="0">
    <oddHeader>&amp;R&amp;"宋体,常规"&amp;10共&amp;"Times New Roman,常规"&amp;N&amp;"宋体,常规"页第&amp;"Times New Roman,常规"&amp;P&amp;"宋体,常规"页</oddHeader>
  </headerFooter>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103557-25E3-4AC5-9AA1-8FB112DF34BF}">
  <sheetPr codeName="Sheet163">
    <pageSetUpPr fitToPage="1"/>
  </sheetPr>
  <dimension ref="A1:Y38"/>
  <sheetViews>
    <sheetView zoomScaleNormal="100" workbookViewId="0"/>
  </sheetViews>
  <sheetFormatPr defaultRowHeight="15.6"/>
  <cols>
    <col min="1" max="1" width="5.59765625" style="83" customWidth="1"/>
    <col min="2" max="2" width="11.09765625" style="82" customWidth="1"/>
    <col min="3" max="3" width="5.09765625" style="82" customWidth="1"/>
    <col min="4" max="4" width="9.296875" style="82" customWidth="1"/>
    <col min="5" max="5" width="5" style="82" customWidth="1"/>
    <col min="6" max="6" width="4.5" style="82" customWidth="1"/>
    <col min="7" max="8" width="6.59765625" style="82" customWidth="1"/>
    <col min="9" max="9" width="5.09765625" style="82" customWidth="1"/>
    <col min="10" max="11" width="6.59765625" style="82" customWidth="1"/>
    <col min="12" max="17" width="11" style="82" hidden="1" customWidth="1"/>
    <col min="18" max="19" width="9.796875" style="82" customWidth="1"/>
    <col min="20" max="20" width="8.3984375" style="82" customWidth="1"/>
    <col min="21" max="21" width="9.796875" style="82" customWidth="1"/>
    <col min="22" max="22" width="7" style="82" customWidth="1"/>
    <col min="23" max="23" width="12.296875" style="82" customWidth="1"/>
    <col min="24" max="24" width="8.09765625" style="82" customWidth="1"/>
    <col min="25" max="25" width="6.59765625" style="82" customWidth="1"/>
  </cols>
  <sheetData>
    <row r="1" spans="1:25">
      <c r="A1" s="90"/>
      <c r="B1" s="91"/>
      <c r="C1" s="813"/>
      <c r="D1" s="813"/>
      <c r="E1" s="813"/>
      <c r="F1" s="813"/>
      <c r="G1" s="813"/>
      <c r="H1" s="813"/>
      <c r="I1" s="813"/>
      <c r="J1" s="813"/>
      <c r="K1" s="813"/>
      <c r="L1" s="813"/>
      <c r="M1" s="813"/>
      <c r="N1" s="813"/>
      <c r="O1" s="813"/>
      <c r="P1" s="813"/>
      <c r="Q1" s="813"/>
      <c r="R1" s="813"/>
      <c r="S1" s="813"/>
      <c r="T1" s="813"/>
      <c r="U1" s="813"/>
      <c r="V1" s="813"/>
      <c r="W1" s="813"/>
      <c r="X1" s="813"/>
      <c r="Y1" s="813"/>
    </row>
    <row r="2" spans="1:25" ht="22.8">
      <c r="A2" s="1943" t="s">
        <v>2230</v>
      </c>
      <c r="B2" s="1944"/>
      <c r="C2" s="1944"/>
      <c r="D2" s="1944"/>
      <c r="E2" s="1944"/>
      <c r="F2" s="1944"/>
      <c r="G2" s="1944"/>
      <c r="H2" s="1944"/>
      <c r="I2" s="1944"/>
      <c r="J2" s="1944"/>
      <c r="K2" s="1944"/>
      <c r="L2" s="1944"/>
      <c r="M2" s="1944"/>
      <c r="N2" s="1944"/>
      <c r="O2" s="1944"/>
      <c r="P2" s="1944"/>
      <c r="Q2" s="1944"/>
      <c r="R2" s="1944"/>
      <c r="S2" s="1944"/>
      <c r="T2" s="1944"/>
      <c r="U2" s="1944"/>
      <c r="V2" s="1944"/>
      <c r="W2" s="1944"/>
      <c r="X2" s="1944"/>
      <c r="Y2" s="1944"/>
    </row>
    <row r="3" spans="1:25">
      <c r="A3" s="814" t="s">
        <v>1968</v>
      </c>
      <c r="B3" s="814"/>
      <c r="C3" s="814"/>
      <c r="D3" s="814"/>
      <c r="E3" s="814"/>
      <c r="F3" s="814"/>
      <c r="G3" s="814"/>
      <c r="H3" s="814"/>
      <c r="I3" s="814"/>
      <c r="J3" s="814"/>
      <c r="K3" s="814"/>
    </row>
    <row r="4" spans="1:25">
      <c r="A4" s="83" t="s">
        <v>2086</v>
      </c>
      <c r="Y4" s="817" t="s">
        <v>1970</v>
      </c>
    </row>
    <row r="5" spans="1:25" ht="15.6" customHeight="1">
      <c r="A5" s="2175" t="s">
        <v>1101</v>
      </c>
      <c r="B5" s="2177" t="s">
        <v>2231</v>
      </c>
      <c r="C5" s="2179" t="s">
        <v>2232</v>
      </c>
      <c r="D5" s="2188" t="s">
        <v>2233</v>
      </c>
      <c r="E5" s="2179" t="s">
        <v>2234</v>
      </c>
      <c r="F5" s="2179" t="s">
        <v>2235</v>
      </c>
      <c r="G5" s="2180" t="s">
        <v>2236</v>
      </c>
      <c r="H5" s="2181" t="s">
        <v>2237</v>
      </c>
      <c r="I5" s="2181" t="s">
        <v>2238</v>
      </c>
      <c r="J5" s="2181" t="s">
        <v>2239</v>
      </c>
      <c r="K5" s="2181" t="s">
        <v>2240</v>
      </c>
      <c r="L5" s="2184" t="s">
        <v>2088</v>
      </c>
      <c r="M5" s="2185"/>
      <c r="N5" s="2186"/>
      <c r="O5" s="2187" t="s">
        <v>2089</v>
      </c>
      <c r="P5" s="2185"/>
      <c r="Q5" s="2186"/>
      <c r="R5" s="2184" t="s">
        <v>1647</v>
      </c>
      <c r="S5" s="2185"/>
      <c r="T5" s="2186"/>
      <c r="U5" s="2183" t="s">
        <v>2090</v>
      </c>
      <c r="V5" s="2183"/>
      <c r="W5" s="2183"/>
      <c r="X5" s="2180" t="s">
        <v>2091</v>
      </c>
      <c r="Y5" s="2180" t="s">
        <v>1100</v>
      </c>
    </row>
    <row r="6" spans="1:25">
      <c r="A6" s="2176"/>
      <c r="B6" s="2178"/>
      <c r="C6" s="2178"/>
      <c r="D6" s="2189"/>
      <c r="E6" s="2178"/>
      <c r="F6" s="2180"/>
      <c r="G6" s="2180"/>
      <c r="H6" s="2182"/>
      <c r="I6" s="2182"/>
      <c r="J6" s="2182"/>
      <c r="K6" s="2182"/>
      <c r="L6" s="1252" t="s">
        <v>1758</v>
      </c>
      <c r="M6" s="1252" t="s">
        <v>1779</v>
      </c>
      <c r="N6" s="1253" t="s">
        <v>1780</v>
      </c>
      <c r="O6" s="1252" t="s">
        <v>1758</v>
      </c>
      <c r="P6" s="1252" t="s">
        <v>1779</v>
      </c>
      <c r="Q6" s="1252" t="s">
        <v>1780</v>
      </c>
      <c r="R6" s="1252" t="s">
        <v>1758</v>
      </c>
      <c r="S6" s="1252" t="s">
        <v>1779</v>
      </c>
      <c r="T6" s="1252" t="s">
        <v>1780</v>
      </c>
      <c r="U6" s="1252" t="s">
        <v>1758</v>
      </c>
      <c r="V6" s="1252" t="s">
        <v>2241</v>
      </c>
      <c r="W6" s="1252" t="s">
        <v>1779</v>
      </c>
      <c r="X6" s="2183"/>
      <c r="Y6" s="2183"/>
    </row>
    <row r="7" spans="1:25">
      <c r="A7" s="800"/>
      <c r="B7" s="833"/>
      <c r="C7" s="833"/>
      <c r="D7" s="1254"/>
      <c r="E7" s="1255"/>
      <c r="F7" s="833"/>
      <c r="G7" s="1256"/>
      <c r="H7" s="1257"/>
      <c r="I7" s="1258"/>
      <c r="J7" s="1255"/>
      <c r="K7" s="1255"/>
      <c r="L7" s="824"/>
      <c r="M7" s="824"/>
      <c r="N7" s="824"/>
      <c r="O7" s="824"/>
      <c r="P7" s="824"/>
      <c r="Q7" s="824"/>
      <c r="R7" s="824"/>
      <c r="S7" s="824"/>
      <c r="T7" s="824"/>
      <c r="U7" s="824"/>
      <c r="V7" s="1259"/>
      <c r="W7" s="824"/>
      <c r="X7" s="824"/>
      <c r="Y7" s="869"/>
    </row>
    <row r="8" spans="1:25">
      <c r="A8" s="800"/>
      <c r="B8" s="833"/>
      <c r="C8" s="833"/>
      <c r="D8" s="1254"/>
      <c r="E8" s="1255"/>
      <c r="F8" s="833"/>
      <c r="G8" s="1256"/>
      <c r="H8" s="1257"/>
      <c r="I8" s="1258"/>
      <c r="J8" s="1255"/>
      <c r="K8" s="1255"/>
      <c r="L8" s="824"/>
      <c r="M8" s="824"/>
      <c r="N8" s="824"/>
      <c r="O8" s="824"/>
      <c r="P8" s="824"/>
      <c r="Q8" s="824"/>
      <c r="R8" s="824"/>
      <c r="S8" s="824"/>
      <c r="T8" s="824"/>
      <c r="U8" s="824"/>
      <c r="V8" s="1259"/>
      <c r="W8" s="824"/>
      <c r="X8" s="824"/>
      <c r="Y8" s="869"/>
    </row>
    <row r="9" spans="1:25">
      <c r="A9" s="800"/>
      <c r="B9" s="833"/>
      <c r="C9" s="833"/>
      <c r="D9" s="1254"/>
      <c r="E9" s="1255"/>
      <c r="F9" s="833"/>
      <c r="G9" s="1256"/>
      <c r="H9" s="1257"/>
      <c r="I9" s="1258"/>
      <c r="J9" s="1255"/>
      <c r="K9" s="1255"/>
      <c r="L9" s="824"/>
      <c r="M9" s="824"/>
      <c r="N9" s="824"/>
      <c r="O9" s="824"/>
      <c r="P9" s="824"/>
      <c r="Q9" s="824"/>
      <c r="R9" s="824"/>
      <c r="S9" s="824"/>
      <c r="T9" s="824"/>
      <c r="U9" s="824"/>
      <c r="V9" s="1259"/>
      <c r="W9" s="824"/>
      <c r="X9" s="824"/>
      <c r="Y9" s="869"/>
    </row>
    <row r="10" spans="1:25">
      <c r="A10" s="800"/>
      <c r="B10" s="833"/>
      <c r="C10" s="833"/>
      <c r="D10" s="1254"/>
      <c r="E10" s="1255"/>
      <c r="F10" s="833"/>
      <c r="G10" s="1256"/>
      <c r="H10" s="1257"/>
      <c r="I10" s="1258"/>
      <c r="J10" s="1255"/>
      <c r="K10" s="1255"/>
      <c r="L10" s="824"/>
      <c r="M10" s="824"/>
      <c r="N10" s="824"/>
      <c r="O10" s="824"/>
      <c r="P10" s="824"/>
      <c r="Q10" s="824"/>
      <c r="R10" s="824"/>
      <c r="S10" s="824"/>
      <c r="T10" s="824"/>
      <c r="U10" s="824"/>
      <c r="V10" s="1259"/>
      <c r="W10" s="824"/>
      <c r="X10" s="824"/>
      <c r="Y10" s="869"/>
    </row>
    <row r="11" spans="1:25">
      <c r="A11" s="800"/>
      <c r="B11" s="833"/>
      <c r="C11" s="833"/>
      <c r="D11" s="1254"/>
      <c r="E11" s="1255"/>
      <c r="F11" s="833"/>
      <c r="G11" s="1256"/>
      <c r="H11" s="1257"/>
      <c r="I11" s="1258"/>
      <c r="J11" s="1255"/>
      <c r="K11" s="1255"/>
      <c r="L11" s="824"/>
      <c r="M11" s="824"/>
      <c r="N11" s="824"/>
      <c r="O11" s="824"/>
      <c r="P11" s="824"/>
      <c r="Q11" s="824"/>
      <c r="R11" s="824"/>
      <c r="S11" s="824"/>
      <c r="T11" s="824"/>
      <c r="U11" s="824"/>
      <c r="V11" s="1259"/>
      <c r="W11" s="824"/>
      <c r="X11" s="824"/>
      <c r="Y11" s="869"/>
    </row>
    <row r="12" spans="1:25">
      <c r="A12" s="800"/>
      <c r="B12" s="833"/>
      <c r="C12" s="833"/>
      <c r="D12" s="1254"/>
      <c r="E12" s="1255"/>
      <c r="F12" s="833"/>
      <c r="G12" s="1256"/>
      <c r="H12" s="1257"/>
      <c r="I12" s="1258"/>
      <c r="J12" s="1255"/>
      <c r="K12" s="1255"/>
      <c r="L12" s="824"/>
      <c r="M12" s="824"/>
      <c r="N12" s="824"/>
      <c r="O12" s="824"/>
      <c r="P12" s="824"/>
      <c r="Q12" s="824"/>
      <c r="R12" s="824"/>
      <c r="S12" s="824"/>
      <c r="T12" s="824"/>
      <c r="U12" s="824"/>
      <c r="V12" s="1259"/>
      <c r="W12" s="824"/>
      <c r="X12" s="824"/>
      <c r="Y12" s="869"/>
    </row>
    <row r="13" spans="1:25">
      <c r="A13" s="800"/>
      <c r="B13" s="833"/>
      <c r="C13" s="833"/>
      <c r="D13" s="1254"/>
      <c r="E13" s="1255"/>
      <c r="F13" s="833"/>
      <c r="G13" s="1256"/>
      <c r="H13" s="1257"/>
      <c r="I13" s="1258"/>
      <c r="J13" s="1255"/>
      <c r="K13" s="1255"/>
      <c r="L13" s="824"/>
      <c r="M13" s="824"/>
      <c r="N13" s="824"/>
      <c r="O13" s="824"/>
      <c r="P13" s="824"/>
      <c r="Q13" s="824"/>
      <c r="R13" s="824"/>
      <c r="S13" s="824"/>
      <c r="T13" s="824"/>
      <c r="U13" s="824"/>
      <c r="V13" s="1259"/>
      <c r="W13" s="824"/>
      <c r="X13" s="824"/>
      <c r="Y13" s="869"/>
    </row>
    <row r="14" spans="1:25">
      <c r="A14" s="800"/>
      <c r="B14" s="833"/>
      <c r="C14" s="833"/>
      <c r="D14" s="1254"/>
      <c r="E14" s="1255"/>
      <c r="F14" s="833"/>
      <c r="G14" s="1256"/>
      <c r="H14" s="1257"/>
      <c r="I14" s="1258"/>
      <c r="J14" s="1255"/>
      <c r="K14" s="1255"/>
      <c r="L14" s="824"/>
      <c r="M14" s="824"/>
      <c r="N14" s="824"/>
      <c r="O14" s="824"/>
      <c r="P14" s="824"/>
      <c r="Q14" s="824"/>
      <c r="R14" s="824"/>
      <c r="S14" s="824"/>
      <c r="T14" s="824"/>
      <c r="U14" s="824"/>
      <c r="V14" s="1259"/>
      <c r="W14" s="824"/>
      <c r="X14" s="824"/>
      <c r="Y14" s="869"/>
    </row>
    <row r="15" spans="1:25">
      <c r="A15" s="800"/>
      <c r="B15" s="833"/>
      <c r="C15" s="833"/>
      <c r="D15" s="1254"/>
      <c r="E15" s="1255"/>
      <c r="F15" s="833"/>
      <c r="G15" s="1256"/>
      <c r="H15" s="1257"/>
      <c r="I15" s="1258"/>
      <c r="J15" s="1255"/>
      <c r="K15" s="1255"/>
      <c r="L15" s="824"/>
      <c r="M15" s="824"/>
      <c r="N15" s="824"/>
      <c r="O15" s="824"/>
      <c r="P15" s="824"/>
      <c r="Q15" s="824"/>
      <c r="R15" s="824"/>
      <c r="S15" s="824"/>
      <c r="T15" s="824"/>
      <c r="U15" s="824"/>
      <c r="V15" s="1259"/>
      <c r="W15" s="824"/>
      <c r="X15" s="824"/>
      <c r="Y15" s="869"/>
    </row>
    <row r="16" spans="1:25">
      <c r="A16" s="800"/>
      <c r="B16" s="833"/>
      <c r="C16" s="833"/>
      <c r="D16" s="1254"/>
      <c r="E16" s="1255"/>
      <c r="F16" s="833"/>
      <c r="G16" s="1256"/>
      <c r="H16" s="1257"/>
      <c r="I16" s="1258"/>
      <c r="J16" s="1255"/>
      <c r="K16" s="1255"/>
      <c r="L16" s="824"/>
      <c r="M16" s="824"/>
      <c r="N16" s="824"/>
      <c r="O16" s="824"/>
      <c r="P16" s="824"/>
      <c r="Q16" s="824"/>
      <c r="R16" s="824"/>
      <c r="S16" s="824"/>
      <c r="T16" s="824"/>
      <c r="U16" s="824"/>
      <c r="V16" s="1259"/>
      <c r="W16" s="824"/>
      <c r="X16" s="824"/>
      <c r="Y16" s="869"/>
    </row>
    <row r="17" spans="1:25">
      <c r="A17" s="800"/>
      <c r="B17" s="833"/>
      <c r="C17" s="833"/>
      <c r="D17" s="1254"/>
      <c r="E17" s="1255"/>
      <c r="F17" s="833"/>
      <c r="G17" s="1256"/>
      <c r="H17" s="1257"/>
      <c r="I17" s="1258"/>
      <c r="J17" s="1255"/>
      <c r="K17" s="1255"/>
      <c r="L17" s="824"/>
      <c r="M17" s="824"/>
      <c r="N17" s="824"/>
      <c r="O17" s="824"/>
      <c r="P17" s="824"/>
      <c r="Q17" s="824"/>
      <c r="R17" s="824"/>
      <c r="S17" s="824"/>
      <c r="T17" s="824"/>
      <c r="U17" s="824"/>
      <c r="V17" s="1259"/>
      <c r="W17" s="824"/>
      <c r="X17" s="824"/>
      <c r="Y17" s="869"/>
    </row>
    <row r="18" spans="1:25">
      <c r="A18" s="800"/>
      <c r="B18" s="833"/>
      <c r="C18" s="833"/>
      <c r="D18" s="1254"/>
      <c r="E18" s="1255"/>
      <c r="F18" s="833"/>
      <c r="G18" s="1256"/>
      <c r="H18" s="1257"/>
      <c r="I18" s="1258"/>
      <c r="J18" s="1255"/>
      <c r="K18" s="1255"/>
      <c r="L18" s="824"/>
      <c r="M18" s="824"/>
      <c r="N18" s="824"/>
      <c r="O18" s="824"/>
      <c r="P18" s="824"/>
      <c r="Q18" s="824"/>
      <c r="R18" s="824"/>
      <c r="S18" s="824"/>
      <c r="T18" s="824"/>
      <c r="U18" s="824"/>
      <c r="V18" s="1259"/>
      <c r="W18" s="824"/>
      <c r="X18" s="824"/>
      <c r="Y18" s="869"/>
    </row>
    <row r="19" spans="1:25">
      <c r="A19" s="800"/>
      <c r="B19" s="833"/>
      <c r="C19" s="833"/>
      <c r="D19" s="1254"/>
      <c r="E19" s="1255"/>
      <c r="F19" s="833"/>
      <c r="G19" s="1256"/>
      <c r="H19" s="1257"/>
      <c r="I19" s="1258"/>
      <c r="J19" s="1255"/>
      <c r="K19" s="1255"/>
      <c r="L19" s="824"/>
      <c r="M19" s="824"/>
      <c r="N19" s="824"/>
      <c r="O19" s="824"/>
      <c r="P19" s="824"/>
      <c r="Q19" s="824"/>
      <c r="R19" s="824"/>
      <c r="S19" s="824"/>
      <c r="T19" s="824"/>
      <c r="U19" s="824"/>
      <c r="V19" s="1259"/>
      <c r="W19" s="824"/>
      <c r="X19" s="824"/>
      <c r="Y19" s="869"/>
    </row>
    <row r="20" spans="1:25">
      <c r="A20" s="800"/>
      <c r="B20" s="833"/>
      <c r="C20" s="833"/>
      <c r="D20" s="1254"/>
      <c r="E20" s="1255"/>
      <c r="F20" s="833"/>
      <c r="G20" s="1256"/>
      <c r="H20" s="1257"/>
      <c r="I20" s="1258"/>
      <c r="J20" s="1255"/>
      <c r="K20" s="1255"/>
      <c r="L20" s="824"/>
      <c r="M20" s="824"/>
      <c r="N20" s="824"/>
      <c r="O20" s="824"/>
      <c r="P20" s="824"/>
      <c r="Q20" s="824"/>
      <c r="R20" s="824"/>
      <c r="S20" s="824"/>
      <c r="T20" s="824"/>
      <c r="U20" s="824"/>
      <c r="V20" s="1259"/>
      <c r="W20" s="824"/>
      <c r="X20" s="824"/>
      <c r="Y20" s="869"/>
    </row>
    <row r="21" spans="1:25">
      <c r="A21" s="800"/>
      <c r="B21" s="833"/>
      <c r="C21" s="833"/>
      <c r="D21" s="1254"/>
      <c r="E21" s="1255"/>
      <c r="F21" s="833"/>
      <c r="G21" s="1256"/>
      <c r="H21" s="1257"/>
      <c r="I21" s="1258"/>
      <c r="J21" s="1255"/>
      <c r="K21" s="1255"/>
      <c r="L21" s="824"/>
      <c r="M21" s="824"/>
      <c r="N21" s="824"/>
      <c r="O21" s="824"/>
      <c r="P21" s="824"/>
      <c r="Q21" s="824"/>
      <c r="R21" s="824"/>
      <c r="S21" s="824"/>
      <c r="T21" s="824"/>
      <c r="U21" s="824"/>
      <c r="V21" s="1259"/>
      <c r="W21" s="824"/>
      <c r="X21" s="824"/>
      <c r="Y21" s="869"/>
    </row>
    <row r="22" spans="1:25">
      <c r="A22" s="800"/>
      <c r="B22" s="833"/>
      <c r="C22" s="833"/>
      <c r="D22" s="1254"/>
      <c r="E22" s="1255"/>
      <c r="F22" s="833"/>
      <c r="G22" s="1256"/>
      <c r="H22" s="1257"/>
      <c r="I22" s="1258"/>
      <c r="J22" s="1255"/>
      <c r="K22" s="1255"/>
      <c r="L22" s="824"/>
      <c r="M22" s="824"/>
      <c r="N22" s="824"/>
      <c r="O22" s="824"/>
      <c r="P22" s="824"/>
      <c r="Q22" s="824"/>
      <c r="R22" s="824"/>
      <c r="S22" s="824"/>
      <c r="T22" s="824"/>
      <c r="U22" s="824"/>
      <c r="V22" s="1259"/>
      <c r="W22" s="824"/>
      <c r="X22" s="824"/>
      <c r="Y22" s="869"/>
    </row>
    <row r="23" spans="1:25">
      <c r="A23" s="800"/>
      <c r="B23" s="833"/>
      <c r="C23" s="833"/>
      <c r="D23" s="1254"/>
      <c r="E23" s="1255"/>
      <c r="F23" s="833"/>
      <c r="G23" s="1256"/>
      <c r="H23" s="1257"/>
      <c r="I23" s="1258"/>
      <c r="J23" s="1255"/>
      <c r="K23" s="1255"/>
      <c r="L23" s="824"/>
      <c r="M23" s="824"/>
      <c r="N23" s="824"/>
      <c r="O23" s="824"/>
      <c r="P23" s="824"/>
      <c r="Q23" s="824"/>
      <c r="R23" s="824"/>
      <c r="S23" s="824"/>
      <c r="T23" s="824"/>
      <c r="U23" s="824"/>
      <c r="V23" s="1259"/>
      <c r="W23" s="824"/>
      <c r="X23" s="824"/>
      <c r="Y23" s="869"/>
    </row>
    <row r="24" spans="1:25">
      <c r="A24" s="800"/>
      <c r="B24" s="833"/>
      <c r="C24" s="833"/>
      <c r="D24" s="1254"/>
      <c r="E24" s="1255"/>
      <c r="F24" s="833"/>
      <c r="G24" s="1256"/>
      <c r="H24" s="1257"/>
      <c r="I24" s="1258"/>
      <c r="J24" s="1255"/>
      <c r="K24" s="1255"/>
      <c r="L24" s="824"/>
      <c r="M24" s="824"/>
      <c r="N24" s="824"/>
      <c r="O24" s="824"/>
      <c r="P24" s="824"/>
      <c r="Q24" s="824"/>
      <c r="R24" s="824"/>
      <c r="S24" s="824"/>
      <c r="T24" s="824"/>
      <c r="U24" s="824"/>
      <c r="V24" s="1259"/>
      <c r="W24" s="824"/>
      <c r="X24" s="824"/>
      <c r="Y24" s="869"/>
    </row>
    <row r="25" spans="1:25">
      <c r="A25" s="800"/>
      <c r="B25" s="833"/>
      <c r="C25" s="833"/>
      <c r="D25" s="1254"/>
      <c r="E25" s="1255"/>
      <c r="F25" s="833"/>
      <c r="G25" s="1256"/>
      <c r="H25" s="1257"/>
      <c r="I25" s="1258"/>
      <c r="J25" s="1255"/>
      <c r="K25" s="1255"/>
      <c r="L25" s="824"/>
      <c r="M25" s="824"/>
      <c r="N25" s="824"/>
      <c r="O25" s="824"/>
      <c r="P25" s="824"/>
      <c r="Q25" s="824"/>
      <c r="R25" s="824"/>
      <c r="S25" s="824"/>
      <c r="T25" s="824"/>
      <c r="U25" s="824"/>
      <c r="V25" s="1259"/>
      <c r="W25" s="824"/>
      <c r="X25" s="824"/>
      <c r="Y25" s="869"/>
    </row>
    <row r="26" spans="1:25">
      <c r="A26" s="800"/>
      <c r="B26" s="833"/>
      <c r="C26" s="833"/>
      <c r="D26" s="1254"/>
      <c r="E26" s="1255"/>
      <c r="F26" s="833"/>
      <c r="G26" s="1256"/>
      <c r="H26" s="1257"/>
      <c r="I26" s="1258"/>
      <c r="J26" s="1255"/>
      <c r="K26" s="1255"/>
      <c r="L26" s="824"/>
      <c r="M26" s="824"/>
      <c r="N26" s="824"/>
      <c r="O26" s="824"/>
      <c r="P26" s="824"/>
      <c r="Q26" s="824"/>
      <c r="R26" s="824"/>
      <c r="S26" s="824"/>
      <c r="T26" s="824"/>
      <c r="U26" s="824"/>
      <c r="V26" s="1259"/>
      <c r="W26" s="824"/>
      <c r="X26" s="824"/>
      <c r="Y26" s="869"/>
    </row>
    <row r="27" spans="1:25">
      <c r="A27" s="1922" t="s">
        <v>2126</v>
      </c>
      <c r="B27" s="1922"/>
      <c r="C27" s="1922"/>
      <c r="D27" s="393"/>
      <c r="E27" s="1255"/>
      <c r="F27" s="833"/>
      <c r="G27" s="833"/>
      <c r="H27" s="1255"/>
      <c r="I27" s="1255"/>
      <c r="J27" s="1255"/>
      <c r="K27" s="149"/>
      <c r="L27" s="150">
        <v>0</v>
      </c>
      <c r="M27" s="150">
        <v>0</v>
      </c>
      <c r="N27" s="150">
        <v>0</v>
      </c>
      <c r="O27" s="150"/>
      <c r="P27" s="150"/>
      <c r="Q27" s="150"/>
      <c r="R27" s="150">
        <v>0</v>
      </c>
      <c r="S27" s="150">
        <v>0</v>
      </c>
      <c r="T27" s="150">
        <v>0</v>
      </c>
      <c r="U27" s="150">
        <v>0</v>
      </c>
      <c r="V27" s="149"/>
      <c r="W27" s="150">
        <v>0</v>
      </c>
      <c r="X27" s="150"/>
      <c r="Y27" s="151"/>
    </row>
    <row r="28" spans="1:25">
      <c r="A28" s="2178" t="s">
        <v>2242</v>
      </c>
      <c r="B28" s="2178"/>
      <c r="C28" s="2178"/>
      <c r="D28" s="1255"/>
      <c r="E28" s="1255"/>
      <c r="F28" s="833"/>
      <c r="G28" s="869"/>
      <c r="H28" s="1255"/>
      <c r="I28" s="1255"/>
      <c r="J28" s="1255"/>
      <c r="K28" s="149"/>
      <c r="L28" s="150"/>
      <c r="M28" s="150">
        <v>0</v>
      </c>
      <c r="N28" s="150"/>
      <c r="O28" s="150"/>
      <c r="P28" s="150"/>
      <c r="Q28" s="150"/>
      <c r="R28" s="150"/>
      <c r="S28" s="150">
        <v>0</v>
      </c>
      <c r="T28" s="150"/>
      <c r="U28" s="150"/>
      <c r="V28" s="149"/>
      <c r="W28" s="150">
        <v>0</v>
      </c>
      <c r="X28" s="150"/>
      <c r="Y28" s="151"/>
    </row>
    <row r="29" spans="1:25">
      <c r="A29" s="1922" t="s">
        <v>2155</v>
      </c>
      <c r="B29" s="1922"/>
      <c r="C29" s="1922"/>
      <c r="D29" s="393"/>
      <c r="E29" s="1255"/>
      <c r="F29" s="1255"/>
      <c r="G29" s="1255"/>
      <c r="H29" s="1255"/>
      <c r="I29" s="1255"/>
      <c r="J29" s="1255"/>
      <c r="K29" s="149"/>
      <c r="L29" s="150">
        <v>0</v>
      </c>
      <c r="M29" s="150">
        <v>0</v>
      </c>
      <c r="N29" s="150"/>
      <c r="O29" s="150"/>
      <c r="P29" s="150"/>
      <c r="Q29" s="150"/>
      <c r="R29" s="150">
        <v>0</v>
      </c>
      <c r="S29" s="150">
        <v>0</v>
      </c>
      <c r="T29" s="150"/>
      <c r="U29" s="150">
        <v>0</v>
      </c>
      <c r="V29" s="149"/>
      <c r="W29" s="150">
        <v>0</v>
      </c>
      <c r="X29" s="150"/>
      <c r="Y29" s="151"/>
    </row>
    <row r="30" spans="1:25">
      <c r="A30" s="83" t="s">
        <v>2098</v>
      </c>
      <c r="B30" s="836"/>
      <c r="C30" s="836"/>
      <c r="D30" s="836"/>
      <c r="E30" s="836"/>
      <c r="F30" s="836"/>
      <c r="G30" s="836"/>
      <c r="W30" s="89" t="s">
        <v>2243</v>
      </c>
    </row>
    <row r="31" spans="1:25">
      <c r="A31" s="83" t="s">
        <v>2101</v>
      </c>
      <c r="B31" s="836"/>
      <c r="C31" s="836"/>
      <c r="D31" s="836"/>
      <c r="E31" s="836"/>
      <c r="F31" s="836"/>
      <c r="G31" s="836"/>
    </row>
    <row r="32" spans="1:25">
      <c r="A32" s="829"/>
      <c r="B32" s="798"/>
      <c r="C32" s="836"/>
      <c r="D32" s="836"/>
      <c r="E32" s="836"/>
      <c r="F32" s="836"/>
      <c r="G32" s="836"/>
      <c r="I32" s="1260"/>
      <c r="L32" s="85"/>
      <c r="M32" s="85"/>
      <c r="N32" s="85"/>
      <c r="O32" s="1261"/>
      <c r="P32" s="1261"/>
      <c r="Q32" s="1261"/>
      <c r="R32" s="85"/>
      <c r="S32" s="85"/>
      <c r="T32" s="85"/>
      <c r="U32" s="85"/>
      <c r="V32" s="1261"/>
      <c r="W32" s="85"/>
    </row>
    <row r="33" spans="1:23">
      <c r="A33" s="829"/>
      <c r="B33" s="798"/>
      <c r="C33" s="836"/>
      <c r="D33" s="836"/>
      <c r="E33" s="836"/>
      <c r="F33" s="836"/>
      <c r="G33" s="836"/>
      <c r="I33" s="1260"/>
      <c r="L33" s="85"/>
      <c r="M33" s="85"/>
      <c r="N33" s="85"/>
      <c r="O33" s="1261"/>
      <c r="P33" s="1261"/>
      <c r="Q33" s="1261"/>
      <c r="R33" s="85"/>
      <c r="S33" s="85"/>
      <c r="T33" s="85"/>
      <c r="U33" s="85"/>
      <c r="V33" s="1261"/>
      <c r="W33" s="85"/>
    </row>
    <row r="34" spans="1:23">
      <c r="A34" s="829"/>
      <c r="B34" s="836"/>
      <c r="C34" s="836"/>
      <c r="D34" s="836"/>
      <c r="E34" s="836"/>
      <c r="F34" s="836"/>
      <c r="G34" s="836"/>
      <c r="I34" s="1260"/>
    </row>
    <row r="35" spans="1:23">
      <c r="A35" s="829"/>
      <c r="B35" s="836"/>
      <c r="C35" s="836"/>
      <c r="D35" s="836"/>
      <c r="E35" s="836"/>
      <c r="F35" s="836"/>
      <c r="G35" s="836"/>
      <c r="I35" s="1260"/>
    </row>
    <row r="36" spans="1:23">
      <c r="A36" s="829"/>
      <c r="B36" s="836"/>
      <c r="C36" s="836"/>
      <c r="D36" s="836"/>
      <c r="E36" s="836"/>
      <c r="F36" s="836"/>
      <c r="G36" s="836"/>
      <c r="I36" s="1260"/>
    </row>
    <row r="37" spans="1:23">
      <c r="A37" s="829"/>
      <c r="B37" s="836"/>
      <c r="C37" s="836"/>
      <c r="D37" s="836"/>
      <c r="E37" s="836"/>
      <c r="F37" s="836"/>
      <c r="G37" s="836"/>
    </row>
    <row r="38" spans="1:23">
      <c r="A38" s="829"/>
      <c r="B38" s="836"/>
      <c r="C38" s="836"/>
      <c r="D38" s="836"/>
      <c r="E38" s="836"/>
      <c r="F38" s="836"/>
      <c r="G38" s="836"/>
    </row>
  </sheetData>
  <sortState xmlns:xlrd2="http://schemas.microsoft.com/office/spreadsheetml/2017/richdata2" ref="A7:Y26">
    <sortCondition ref="A7"/>
  </sortState>
  <mergeCells count="21">
    <mergeCell ref="A27:C27"/>
    <mergeCell ref="A28:C28"/>
    <mergeCell ref="A29:C29"/>
    <mergeCell ref="J5:J6"/>
    <mergeCell ref="K5:K6"/>
    <mergeCell ref="D5:D6"/>
    <mergeCell ref="A2:Y2"/>
    <mergeCell ref="A5:A6"/>
    <mergeCell ref="B5:B6"/>
    <mergeCell ref="C5:C6"/>
    <mergeCell ref="E5:E6"/>
    <mergeCell ref="F5:F6"/>
    <mergeCell ref="G5:G6"/>
    <mergeCell ref="H5:H6"/>
    <mergeCell ref="I5:I6"/>
    <mergeCell ref="X5:X6"/>
    <mergeCell ref="Y5:Y6"/>
    <mergeCell ref="L5:N5"/>
    <mergeCell ref="O5:Q5"/>
    <mergeCell ref="R5:T5"/>
    <mergeCell ref="U5:W5"/>
  </mergeCells>
  <phoneticPr fontId="30" type="noConversion"/>
  <dataValidations count="2">
    <dataValidation type="list" allowBlank="1" showInputMessage="1" showErrorMessage="1" sqref="I7:I26" xr:uid="{EFD0E58B-0DAE-4043-AD5C-8595E089F73B}">
      <formula1>"年,季,月,周,日"</formula1>
    </dataValidation>
    <dataValidation type="list" allowBlank="1" showInputMessage="1" showErrorMessage="1" sqref="D7:D26" xr:uid="{5616DEEF-4D9E-4029-9E56-413E11200FFB}">
      <formula1>"经营租赁,融资租赁"</formula1>
    </dataValidation>
  </dataValidations>
  <printOptions horizontalCentered="1"/>
  <pageMargins left="0.70866141732283472" right="0.70866141732283472" top="0.98425196850393704" bottom="0.74803149606299213" header="0.39370078740157477" footer="0.31496062992125984"/>
  <pageSetup paperSize="9" scale="62" fitToHeight="0" orientation="landscape" r:id="rId1"/>
  <headerFooter>
    <oddHeader>&amp;R&amp;"宋体,常规"&amp;10共&amp;"Times New Roman,常规"&amp;N&amp;"宋体,常规"页第&amp;"Times New Roman,常规"&amp;P&amp;"宋体,常规"页</oddHeader>
  </headerFooter>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8753FD-9603-403D-B6DD-AC06428F7072}">
  <sheetPr codeName="Sheet66">
    <pageSetUpPr fitToPage="1"/>
  </sheetPr>
  <dimension ref="A1:G29"/>
  <sheetViews>
    <sheetView zoomScaleNormal="100" workbookViewId="0">
      <selection activeCell="F31" sqref="F31"/>
    </sheetView>
  </sheetViews>
  <sheetFormatPr defaultColWidth="9" defaultRowHeight="15.75" customHeight="1"/>
  <cols>
    <col min="1" max="1" width="6.09765625" style="4" customWidth="1"/>
    <col min="2" max="2" width="28" style="4" customWidth="1"/>
    <col min="3" max="3" width="19.09765625" style="4" hidden="1" customWidth="1"/>
    <col min="4" max="4" width="24.59765625" style="4" customWidth="1" collapsed="1"/>
    <col min="5" max="6" width="24.59765625" style="4" customWidth="1"/>
    <col min="7" max="7" width="13.5" style="4" customWidth="1"/>
    <col min="8" max="16384" width="9" style="4"/>
  </cols>
  <sheetData>
    <row r="1" spans="1:7" ht="15.75" customHeight="1">
      <c r="A1" s="104"/>
      <c r="B1" s="61"/>
      <c r="C1" s="387"/>
      <c r="D1" s="387"/>
      <c r="E1" s="387"/>
      <c r="F1" s="387"/>
      <c r="G1" s="387"/>
    </row>
    <row r="2" spans="1:7" s="2" customFormat="1" ht="30" customHeight="1">
      <c r="A2" s="1643" t="s">
        <v>209</v>
      </c>
      <c r="B2" s="1644"/>
      <c r="C2" s="1644"/>
      <c r="D2" s="1644"/>
      <c r="E2" s="1644"/>
      <c r="F2" s="1644"/>
      <c r="G2" s="1644"/>
    </row>
    <row r="3" spans="1:7" ht="14.25" customHeight="1">
      <c r="A3" s="1645" t="str">
        <f>CONCATENATE(封面!D9,封面!F9,封面!G9,封面!H9,封面!I9,封面!J9,封面!K9)</f>
        <v>评估基准日：2024年12月31日</v>
      </c>
      <c r="B3" s="1645"/>
      <c r="C3" s="1645"/>
      <c r="D3" s="1645"/>
      <c r="E3" s="1645"/>
      <c r="F3" s="1645"/>
      <c r="G3" s="1645"/>
    </row>
    <row r="4" spans="1:7" ht="15.75" customHeight="1">
      <c r="A4" s="396" t="str">
        <f>封面!D7&amp;封面!F7</f>
        <v>被评估企业：海南中油深南石油技术开发有限公司澄迈分公司</v>
      </c>
      <c r="C4" s="388"/>
      <c r="D4" s="388"/>
      <c r="E4" s="388"/>
      <c r="F4" s="388"/>
      <c r="G4" s="478" t="s">
        <v>67</v>
      </c>
    </row>
    <row r="5" spans="1:7" s="7" customFormat="1" ht="15.75" customHeight="1">
      <c r="A5" s="439" t="s">
        <v>138</v>
      </c>
      <c r="B5" s="439" t="s">
        <v>90</v>
      </c>
      <c r="C5" s="479" t="s">
        <v>91</v>
      </c>
      <c r="D5" s="479" t="s">
        <v>92</v>
      </c>
      <c r="E5" s="479" t="s">
        <v>93</v>
      </c>
      <c r="F5" s="480" t="s">
        <v>80</v>
      </c>
      <c r="G5" s="479" t="s">
        <v>166</v>
      </c>
    </row>
    <row r="6" spans="1:7" ht="15.75" customHeight="1">
      <c r="A6" s="439" t="s">
        <v>316</v>
      </c>
      <c r="B6" s="608" t="s">
        <v>210</v>
      </c>
      <c r="C6" s="410">
        <f>无形—土地!T26</f>
        <v>0</v>
      </c>
      <c r="D6" s="410">
        <f>无形—土地!W26</f>
        <v>0</v>
      </c>
      <c r="E6" s="410">
        <f>无形—土地!X26</f>
        <v>0</v>
      </c>
      <c r="F6" s="410">
        <f>E6-D6</f>
        <v>0</v>
      </c>
      <c r="G6" s="482" t="str">
        <f>IF(D6=0,"",F6/D6*100)</f>
        <v/>
      </c>
    </row>
    <row r="7" spans="1:7" ht="15.75" customHeight="1">
      <c r="A7" s="439" t="s">
        <v>317</v>
      </c>
      <c r="B7" s="1262" t="s">
        <v>211</v>
      </c>
      <c r="C7" s="410">
        <f>无形—矿业权!J27</f>
        <v>0</v>
      </c>
      <c r="D7" s="410">
        <f>无形—矿业权!L27</f>
        <v>0</v>
      </c>
      <c r="E7" s="410">
        <f>无形—矿业权!M27</f>
        <v>0</v>
      </c>
      <c r="F7" s="410">
        <f>E7-D7</f>
        <v>0</v>
      </c>
      <c r="G7" s="482" t="str">
        <f>IF(D7=0,"",F7/D7*100)</f>
        <v/>
      </c>
    </row>
    <row r="8" spans="1:7" ht="15.75" customHeight="1">
      <c r="A8" s="439" t="s">
        <v>318</v>
      </c>
      <c r="B8" s="608" t="s">
        <v>212</v>
      </c>
      <c r="C8" s="410">
        <f>无形—其他!K27</f>
        <v>0</v>
      </c>
      <c r="D8" s="410">
        <f>无形—其他!M27</f>
        <v>0</v>
      </c>
      <c r="E8" s="410">
        <f>无形—其他!O27</f>
        <v>0</v>
      </c>
      <c r="F8" s="410">
        <f>E8-D8</f>
        <v>0</v>
      </c>
      <c r="G8" s="482" t="str">
        <f>IF(D8=0,"",F8/D8*100)</f>
        <v/>
      </c>
    </row>
    <row r="9" spans="1:7" ht="15.75" customHeight="1">
      <c r="A9" s="439"/>
      <c r="B9" s="608"/>
      <c r="C9" s="410"/>
      <c r="D9" s="410"/>
      <c r="E9" s="410"/>
      <c r="F9" s="410"/>
      <c r="G9" s="482"/>
    </row>
    <row r="10" spans="1:7" ht="15.75" customHeight="1">
      <c r="A10" s="439"/>
      <c r="B10" s="608"/>
      <c r="C10" s="410"/>
      <c r="D10" s="410"/>
      <c r="E10" s="410"/>
      <c r="F10" s="410"/>
      <c r="G10" s="482"/>
    </row>
    <row r="11" spans="1:7" ht="15.75" customHeight="1">
      <c r="A11" s="439"/>
      <c r="B11" s="608"/>
      <c r="C11" s="410"/>
      <c r="D11" s="410"/>
      <c r="E11" s="410"/>
      <c r="F11" s="410"/>
      <c r="G11" s="482"/>
    </row>
    <row r="12" spans="1:7" ht="15.75" customHeight="1">
      <c r="A12" s="439"/>
      <c r="B12" s="608"/>
      <c r="C12" s="410"/>
      <c r="D12" s="410"/>
      <c r="E12" s="410"/>
      <c r="F12" s="410"/>
      <c r="G12" s="482"/>
    </row>
    <row r="13" spans="1:7" ht="15.75" customHeight="1">
      <c r="A13" s="439"/>
      <c r="B13" s="608"/>
      <c r="C13" s="410"/>
      <c r="D13" s="410"/>
      <c r="E13" s="410"/>
      <c r="F13" s="410"/>
      <c r="G13" s="482"/>
    </row>
    <row r="14" spans="1:7" ht="15.75" customHeight="1">
      <c r="A14" s="439"/>
      <c r="B14" s="608"/>
      <c r="C14" s="410"/>
      <c r="D14" s="410"/>
      <c r="E14" s="410"/>
      <c r="F14" s="410"/>
      <c r="G14" s="482"/>
    </row>
    <row r="15" spans="1:7" ht="15.75" customHeight="1">
      <c r="A15" s="439"/>
      <c r="B15" s="608"/>
      <c r="C15" s="410"/>
      <c r="D15" s="410"/>
      <c r="E15" s="410"/>
      <c r="F15" s="410"/>
      <c r="G15" s="482"/>
    </row>
    <row r="16" spans="1:7" ht="15.75" customHeight="1">
      <c r="A16" s="439"/>
      <c r="B16" s="608"/>
      <c r="C16" s="410"/>
      <c r="D16" s="410"/>
      <c r="E16" s="410"/>
      <c r="F16" s="410"/>
      <c r="G16" s="482"/>
    </row>
    <row r="17" spans="1:7" ht="15.75" customHeight="1">
      <c r="A17" s="439"/>
      <c r="B17" s="608"/>
      <c r="C17" s="410"/>
      <c r="D17" s="410"/>
      <c r="E17" s="410"/>
      <c r="F17" s="410"/>
      <c r="G17" s="482"/>
    </row>
    <row r="18" spans="1:7" ht="15.75" customHeight="1">
      <c r="A18" s="439"/>
      <c r="B18" s="608"/>
      <c r="C18" s="410"/>
      <c r="D18" s="410"/>
      <c r="E18" s="410"/>
      <c r="F18" s="410"/>
      <c r="G18" s="482"/>
    </row>
    <row r="19" spans="1:7" ht="15.75" customHeight="1">
      <c r="A19" s="439"/>
      <c r="B19" s="608"/>
      <c r="C19" s="410"/>
      <c r="D19" s="410"/>
      <c r="E19" s="410"/>
      <c r="F19" s="410"/>
      <c r="G19" s="482"/>
    </row>
    <row r="20" spans="1:7" ht="15.75" customHeight="1">
      <c r="A20" s="439"/>
      <c r="B20" s="608"/>
      <c r="C20" s="410"/>
      <c r="D20" s="410"/>
      <c r="E20" s="410"/>
      <c r="F20" s="410"/>
      <c r="G20" s="482"/>
    </row>
    <row r="21" spans="1:7" ht="15.75" customHeight="1">
      <c r="A21" s="439"/>
      <c r="B21" s="608"/>
      <c r="C21" s="410"/>
      <c r="D21" s="410"/>
      <c r="E21" s="410"/>
      <c r="F21" s="410"/>
      <c r="G21" s="482"/>
    </row>
    <row r="22" spans="1:7" ht="15.75" customHeight="1">
      <c r="A22" s="439"/>
      <c r="B22" s="608"/>
      <c r="C22" s="410"/>
      <c r="D22" s="410"/>
      <c r="E22" s="410"/>
      <c r="F22" s="410"/>
      <c r="G22" s="482"/>
    </row>
    <row r="23" spans="1:7" ht="15.75" customHeight="1">
      <c r="A23" s="439"/>
      <c r="B23" s="608"/>
      <c r="C23" s="410"/>
      <c r="D23" s="410"/>
      <c r="E23" s="410"/>
      <c r="F23" s="410"/>
      <c r="G23" s="482"/>
    </row>
    <row r="24" spans="1:7" ht="15.75" customHeight="1">
      <c r="A24" s="439"/>
      <c r="B24" s="608"/>
      <c r="C24" s="410"/>
      <c r="D24" s="410"/>
      <c r="E24" s="410"/>
      <c r="F24" s="410"/>
      <c r="G24" s="482"/>
    </row>
    <row r="25" spans="1:7" ht="15.75" customHeight="1">
      <c r="A25" s="435" t="s">
        <v>320</v>
      </c>
      <c r="B25" s="435" t="s">
        <v>213</v>
      </c>
      <c r="C25" s="410">
        <f>SUM(C6:C8)</f>
        <v>0</v>
      </c>
      <c r="D25" s="410">
        <f>SUM(D6:D8)</f>
        <v>0</v>
      </c>
      <c r="E25" s="410">
        <f>SUM(E6:E8)</f>
        <v>0</v>
      </c>
      <c r="F25" s="410">
        <f>SUM(F6:F8)</f>
        <v>0</v>
      </c>
      <c r="G25" s="482" t="str">
        <f>IF(D25=0,"",F25/D25*100)</f>
        <v/>
      </c>
    </row>
    <row r="26" spans="1:7" ht="15.75" customHeight="1">
      <c r="A26" s="435" t="s">
        <v>320</v>
      </c>
      <c r="B26" s="435" t="s">
        <v>214</v>
      </c>
      <c r="C26" s="410"/>
      <c r="D26" s="410">
        <f>C26</f>
        <v>0</v>
      </c>
      <c r="E26" s="410">
        <v>0</v>
      </c>
      <c r="F26" s="410">
        <f>E26-D26</f>
        <v>0</v>
      </c>
      <c r="G26" s="482" t="str">
        <f>IF(D26=0,"",F26/D26*100)</f>
        <v/>
      </c>
    </row>
    <row r="27" spans="1:7" ht="15.75" customHeight="1">
      <c r="A27" s="435" t="s">
        <v>319</v>
      </c>
      <c r="B27" s="439" t="s">
        <v>215</v>
      </c>
      <c r="C27" s="410">
        <f>C25-C26</f>
        <v>0</v>
      </c>
      <c r="D27" s="410">
        <f>D25-D26</f>
        <v>0</v>
      </c>
      <c r="E27" s="410">
        <f>E25-E26</f>
        <v>0</v>
      </c>
      <c r="F27" s="410">
        <f>E27-D27</f>
        <v>0</v>
      </c>
      <c r="G27" s="482" t="str">
        <f>IF(D27=0,"",F27/D27*100)</f>
        <v/>
      </c>
    </row>
    <row r="28" spans="1:7" ht="15.75" customHeight="1">
      <c r="A28" s="441" t="str">
        <f>封面!D11&amp;封面!G11</f>
        <v>被评估企业填表人：郭一凡</v>
      </c>
      <c r="C28" s="388"/>
      <c r="D28" s="388"/>
      <c r="E28" s="388" t="str">
        <f>"评估人员："&amp;封面!G28&amp;"  "&amp;封面!G34</f>
        <v xml:space="preserve">评估人员：  </v>
      </c>
      <c r="F28" s="388"/>
      <c r="G28" s="388"/>
    </row>
    <row r="29" spans="1:7" ht="15.75" customHeight="1">
      <c r="A29" s="4" t="str">
        <f>CONCATENATE(封面!D13,封面!F13,封面!G13,封面!H13,封面!I13,封面!J13,封面!K13)</f>
        <v>填表日期：2025年1月22日</v>
      </c>
      <c r="C29" s="388"/>
      <c r="D29" s="388"/>
      <c r="E29" s="388"/>
      <c r="F29" s="388"/>
      <c r="G29" s="388"/>
    </row>
  </sheetData>
  <mergeCells count="2">
    <mergeCell ref="A2:G2"/>
    <mergeCell ref="A3:G3"/>
  </mergeCells>
  <phoneticPr fontId="30" type="noConversion"/>
  <hyperlinks>
    <hyperlink ref="B6" location="'无形-土地'!B1" display="无形资产-土地使用权" xr:uid="{00000000-0004-0000-4800-000001000000}"/>
    <hyperlink ref="B8" location="'无形-其他'!B1" display="无形资产-其他无形资产" xr:uid="{00000000-0004-0000-4800-000002000000}"/>
  </hyperlinks>
  <printOptions horizontalCentered="1"/>
  <pageMargins left="0.34930555555555598" right="0.34930555555555598" top="0.98425196850393704" bottom="0.78888888888888897" header="0.39370078740157477" footer="0.50902777777777797"/>
  <pageSetup paperSize="9" scale="93" fitToHeight="0" orientation="landscape" r:id="rId1"/>
  <headerFooter alignWithMargins="0">
    <oddHeader>&amp;R&amp;"宋体,常规"&amp;10共&amp;"Times New Roman,常规"&amp;N&amp;"宋体,常规"页第&amp;"Times New Roman,常规"&amp;P&amp;"宋体,常规"页</oddHeader>
  </headerFooter>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BEFAE0-85DF-4CAD-8044-55EC09709E63}">
  <sheetPr codeName="Sheet116">
    <pageSetUpPr fitToPage="1"/>
  </sheetPr>
  <dimension ref="A1:AB31"/>
  <sheetViews>
    <sheetView zoomScale="85" zoomScaleNormal="85" workbookViewId="0">
      <pane xSplit="3" ySplit="6" topLeftCell="D7" activePane="bottomRight" state="frozen"/>
      <selection activeCell="B14" sqref="B14:M14"/>
      <selection pane="topRight" activeCell="B14" sqref="B14:M14"/>
      <selection pane="bottomLeft" activeCell="B14" sqref="B14:M14"/>
      <selection pane="bottomRight"/>
    </sheetView>
  </sheetViews>
  <sheetFormatPr defaultColWidth="9" defaultRowHeight="15.75" customHeight="1" outlineLevelCol="1"/>
  <cols>
    <col min="1" max="1" width="5.59765625" style="36" customWidth="1"/>
    <col min="2" max="2" width="14.59765625" style="36" hidden="1" customWidth="1" outlineLevel="1"/>
    <col min="3" max="3" width="14.59765625" style="143" customWidth="1" collapsed="1"/>
    <col min="4" max="4" width="21.09765625" style="143" customWidth="1"/>
    <col min="5" max="5" width="10.296875" style="143" customWidth="1"/>
    <col min="6" max="6" width="11.59765625" style="143" customWidth="1"/>
    <col min="7" max="7" width="9.59765625" style="143" bestFit="1" customWidth="1"/>
    <col min="8" max="8" width="8.59765625" style="143" customWidth="1"/>
    <col min="9" max="9" width="10.09765625" style="143" hidden="1" customWidth="1" outlineLevel="1"/>
    <col min="10" max="10" width="24.59765625" style="145" customWidth="1" collapsed="1"/>
    <col min="11" max="11" width="10.59765625" style="143" hidden="1" customWidth="1" outlineLevel="1"/>
    <col min="12" max="12" width="13.09765625" style="143" hidden="1" customWidth="1" outlineLevel="1"/>
    <col min="13" max="13" width="8.59765625" style="146" hidden="1" customWidth="1" outlineLevel="1"/>
    <col min="14" max="14" width="10.59765625" style="146" hidden="1" customWidth="1" outlineLevel="1"/>
    <col min="15" max="15" width="23.59765625" style="145" hidden="1" customWidth="1" outlineLevel="1"/>
    <col min="16" max="16" width="8.59765625" style="143" hidden="1" customWidth="1" outlineLevel="1"/>
    <col min="17" max="18" width="10.59765625" style="143" hidden="1" customWidth="1" outlineLevel="1"/>
    <col min="19" max="19" width="12.59765625" style="143" hidden="1" customWidth="1" collapsed="1"/>
    <col min="20" max="20" width="12.59765625" style="143" hidden="1" customWidth="1"/>
    <col min="21" max="21" width="7.09765625" style="143" hidden="1" customWidth="1"/>
    <col min="22" max="22" width="12.59765625" style="143" hidden="1" customWidth="1"/>
    <col min="23" max="23" width="12.796875" style="143" customWidth="1" collapsed="1"/>
    <col min="24" max="26" width="12.796875" style="143" customWidth="1"/>
    <col min="27" max="27" width="8.796875" style="143" customWidth="1"/>
    <col min="28" max="28" width="19.3984375" style="143" customWidth="1"/>
    <col min="29" max="16384" width="9" style="143"/>
  </cols>
  <sheetData>
    <row r="1" spans="1:28" ht="13.35" customHeight="1">
      <c r="A1" s="1263"/>
      <c r="B1" s="1264"/>
      <c r="C1" s="1265"/>
      <c r="D1" s="1265"/>
      <c r="E1" s="1265"/>
      <c r="F1" s="1265"/>
      <c r="G1" s="1265"/>
      <c r="H1" s="1265"/>
      <c r="I1" s="1265"/>
      <c r="J1" s="1266"/>
      <c r="K1" s="1265"/>
      <c r="L1" s="1265"/>
      <c r="M1" s="1267"/>
      <c r="N1" s="1267"/>
      <c r="O1" s="1266"/>
      <c r="P1" s="1265"/>
      <c r="Q1" s="1265"/>
      <c r="R1" s="1265"/>
      <c r="S1" s="1265"/>
      <c r="T1" s="1265"/>
      <c r="U1" s="1265"/>
      <c r="V1" s="1265"/>
      <c r="W1" s="1265"/>
      <c r="X1" s="1265"/>
      <c r="Y1" s="1265"/>
      <c r="Z1" s="1265"/>
      <c r="AA1" s="1265"/>
      <c r="AB1" s="1265"/>
    </row>
    <row r="2" spans="1:28" s="144" customFormat="1" ht="30" customHeight="1">
      <c r="A2" s="1268" t="s">
        <v>2734</v>
      </c>
      <c r="B2" s="1269"/>
      <c r="C2" s="1269"/>
      <c r="D2" s="1269"/>
      <c r="E2" s="1269"/>
      <c r="F2" s="1269"/>
      <c r="G2" s="1270"/>
      <c r="H2" s="1269"/>
      <c r="I2" s="1269"/>
      <c r="J2" s="1269"/>
      <c r="K2" s="1269"/>
      <c r="L2" s="1269"/>
      <c r="M2" s="1269"/>
      <c r="N2" s="1269"/>
      <c r="O2" s="1269"/>
      <c r="P2" s="1269"/>
      <c r="Q2" s="1269"/>
      <c r="R2" s="1269"/>
      <c r="S2" s="1269"/>
      <c r="T2" s="1270"/>
      <c r="U2" s="1270"/>
      <c r="V2" s="1270"/>
      <c r="W2" s="1270"/>
      <c r="X2" s="1270"/>
      <c r="Y2" s="1270"/>
      <c r="Z2" s="1270"/>
      <c r="AA2" s="1270"/>
      <c r="AB2" s="1270"/>
    </row>
    <row r="3" spans="1:28" ht="14.25" customHeight="1">
      <c r="A3" s="1271" t="s">
        <v>1968</v>
      </c>
      <c r="B3" s="1272"/>
      <c r="C3" s="1272"/>
      <c r="D3" s="1272"/>
      <c r="E3" s="1272"/>
      <c r="F3" s="1272"/>
      <c r="G3" s="1272"/>
      <c r="H3" s="1272"/>
      <c r="I3" s="1272"/>
      <c r="J3" s="1272"/>
      <c r="K3" s="1272"/>
      <c r="L3" s="1272"/>
      <c r="M3" s="1272"/>
      <c r="N3" s="1272"/>
      <c r="O3" s="1272"/>
      <c r="P3" s="1272"/>
      <c r="Q3" s="1272"/>
      <c r="R3" s="1272"/>
      <c r="S3" s="1272"/>
      <c r="T3" s="1272"/>
      <c r="U3" s="1272"/>
      <c r="V3" s="1272"/>
      <c r="W3" s="1272"/>
      <c r="X3" s="1272"/>
      <c r="Y3" s="1272"/>
      <c r="Z3" s="1272"/>
      <c r="AA3" s="1272"/>
      <c r="AB3" s="1272"/>
    </row>
    <row r="4" spans="1:28" ht="15.75" customHeight="1">
      <c r="A4" s="1273" t="s">
        <v>2086</v>
      </c>
      <c r="B4" s="1271"/>
      <c r="C4" s="1272"/>
      <c r="D4" s="1272"/>
      <c r="E4" s="1272"/>
      <c r="F4" s="1272"/>
      <c r="G4" s="1272"/>
      <c r="H4" s="1272"/>
      <c r="I4" s="1272"/>
      <c r="J4" s="1274"/>
      <c r="K4" s="1272"/>
      <c r="L4" s="1272"/>
      <c r="M4" s="1275"/>
      <c r="N4" s="1275"/>
      <c r="O4" s="1274"/>
      <c r="P4" s="1272"/>
      <c r="Q4" s="1272"/>
      <c r="R4" s="1274"/>
      <c r="S4" s="1272"/>
      <c r="T4" s="1272"/>
      <c r="U4" s="1272"/>
      <c r="V4" s="1272"/>
      <c r="W4" s="1272"/>
      <c r="X4" s="1272"/>
      <c r="Y4" s="1272"/>
      <c r="Z4" s="1272"/>
      <c r="AA4" s="1272"/>
      <c r="AB4" s="1276" t="s">
        <v>1970</v>
      </c>
    </row>
    <row r="5" spans="1:28" ht="15.75" customHeight="1">
      <c r="A5" s="2199" t="s">
        <v>1101</v>
      </c>
      <c r="B5" s="2200" t="s">
        <v>2385</v>
      </c>
      <c r="C5" s="2200"/>
      <c r="D5" s="2200"/>
      <c r="E5" s="2200"/>
      <c r="F5" s="2200"/>
      <c r="G5" s="2200"/>
      <c r="H5" s="2200"/>
      <c r="I5" s="2200"/>
      <c r="J5" s="2201" t="s">
        <v>2692</v>
      </c>
      <c r="K5" s="2201"/>
      <c r="L5" s="2201"/>
      <c r="M5" s="2201"/>
      <c r="N5" s="2202"/>
      <c r="O5" s="2202"/>
      <c r="P5" s="2202"/>
      <c r="Q5" s="2202"/>
      <c r="R5" s="2202"/>
      <c r="S5" s="2194" t="s">
        <v>2088</v>
      </c>
      <c r="T5" s="2196"/>
      <c r="U5" s="2203" t="s">
        <v>2391</v>
      </c>
      <c r="V5" s="2193" t="s">
        <v>2089</v>
      </c>
      <c r="W5" s="2193" t="s">
        <v>1647</v>
      </c>
      <c r="X5" s="2194" t="s">
        <v>2090</v>
      </c>
      <c r="Y5" s="2195"/>
      <c r="Z5" s="2195"/>
      <c r="AA5" s="2196"/>
      <c r="AB5" s="2197" t="s">
        <v>1100</v>
      </c>
    </row>
    <row r="6" spans="1:28" s="147" customFormat="1" ht="32.1" customHeight="1">
      <c r="A6" s="2199"/>
      <c r="B6" s="1277" t="s">
        <v>2430</v>
      </c>
      <c r="C6" s="1277" t="s">
        <v>2693</v>
      </c>
      <c r="D6" s="1277" t="s">
        <v>2694</v>
      </c>
      <c r="E6" s="1277" t="s">
        <v>2695</v>
      </c>
      <c r="F6" s="1277" t="s">
        <v>2696</v>
      </c>
      <c r="G6" s="1278" t="s">
        <v>2697</v>
      </c>
      <c r="H6" s="1277" t="s">
        <v>2698</v>
      </c>
      <c r="I6" s="1277" t="s">
        <v>2699</v>
      </c>
      <c r="J6" s="1279" t="s">
        <v>2403</v>
      </c>
      <c r="K6" s="1277" t="s">
        <v>2700</v>
      </c>
      <c r="L6" s="1277" t="s">
        <v>2701</v>
      </c>
      <c r="M6" s="1277" t="s">
        <v>2702</v>
      </c>
      <c r="N6" s="1277" t="s">
        <v>2703</v>
      </c>
      <c r="O6" s="1277" t="s">
        <v>2694</v>
      </c>
      <c r="P6" s="1280" t="s">
        <v>2704</v>
      </c>
      <c r="Q6" s="1277" t="s">
        <v>2705</v>
      </c>
      <c r="R6" s="1277" t="s">
        <v>2407</v>
      </c>
      <c r="S6" s="1281" t="s">
        <v>2706</v>
      </c>
      <c r="T6" s="1281" t="s">
        <v>2707</v>
      </c>
      <c r="U6" s="2204"/>
      <c r="V6" s="2193"/>
      <c r="W6" s="2193"/>
      <c r="X6" s="1281" t="s">
        <v>2090</v>
      </c>
      <c r="Y6" s="1282" t="s">
        <v>2708</v>
      </c>
      <c r="Z6" s="1282" t="s">
        <v>2709</v>
      </c>
      <c r="AA6" s="1281" t="s">
        <v>2091</v>
      </c>
      <c r="AB6" s="2198"/>
    </row>
    <row r="7" spans="1:28" ht="15.75" customHeight="1">
      <c r="A7" s="1283"/>
      <c r="B7" s="1284"/>
      <c r="C7" s="1285"/>
      <c r="D7" s="1286"/>
      <c r="E7" s="1287"/>
      <c r="F7" s="1288"/>
      <c r="G7" s="1289"/>
      <c r="H7" s="1290"/>
      <c r="I7" s="1291"/>
      <c r="J7" s="1286"/>
      <c r="K7" s="1292"/>
      <c r="L7" s="1293"/>
      <c r="M7" s="1293"/>
      <c r="N7" s="1294"/>
      <c r="O7" s="1295"/>
      <c r="P7" s="1289"/>
      <c r="Q7" s="1296"/>
      <c r="R7" s="1297"/>
      <c r="S7" s="1298"/>
      <c r="T7" s="1298"/>
      <c r="U7" s="1299"/>
      <c r="V7" s="1298"/>
      <c r="W7" s="1298">
        <v>0</v>
      </c>
      <c r="X7" s="1298"/>
      <c r="Y7" s="1298"/>
      <c r="Z7" s="1298"/>
      <c r="AA7" s="1300"/>
      <c r="AB7" s="1301"/>
    </row>
    <row r="8" spans="1:28" ht="15.75" customHeight="1">
      <c r="A8" s="1283"/>
      <c r="B8" s="1284"/>
      <c r="C8" s="1285"/>
      <c r="D8" s="1286"/>
      <c r="E8" s="1287"/>
      <c r="F8" s="1291"/>
      <c r="G8" s="1289"/>
      <c r="H8" s="1290"/>
      <c r="I8" s="1291"/>
      <c r="J8" s="1286"/>
      <c r="K8" s="1292"/>
      <c r="L8" s="1293"/>
      <c r="M8" s="1293"/>
      <c r="N8" s="1294"/>
      <c r="O8" s="1295"/>
      <c r="P8" s="1289"/>
      <c r="Q8" s="1296"/>
      <c r="R8" s="1297"/>
      <c r="S8" s="1298"/>
      <c r="T8" s="1298"/>
      <c r="U8" s="1302"/>
      <c r="V8" s="1298"/>
      <c r="W8" s="1298">
        <v>0</v>
      </c>
      <c r="X8" s="1298"/>
      <c r="Y8" s="1298"/>
      <c r="Z8" s="1298"/>
      <c r="AA8" s="1300"/>
      <c r="AB8" s="1301"/>
    </row>
    <row r="9" spans="1:28" ht="15.75" customHeight="1">
      <c r="A9" s="1283"/>
      <c r="B9" s="1284"/>
      <c r="C9" s="1286"/>
      <c r="D9" s="1286"/>
      <c r="E9" s="1287"/>
      <c r="F9" s="1291"/>
      <c r="G9" s="1289"/>
      <c r="H9" s="1290"/>
      <c r="I9" s="1291"/>
      <c r="J9" s="1286"/>
      <c r="K9" s="1292"/>
      <c r="L9" s="1293"/>
      <c r="M9" s="1293"/>
      <c r="N9" s="1294"/>
      <c r="O9" s="1295"/>
      <c r="P9" s="1289"/>
      <c r="Q9" s="1296"/>
      <c r="R9" s="1297"/>
      <c r="S9" s="1298"/>
      <c r="T9" s="1298"/>
      <c r="U9" s="1302"/>
      <c r="V9" s="1298"/>
      <c r="W9" s="1298">
        <v>0</v>
      </c>
      <c r="X9" s="1298"/>
      <c r="Y9" s="1298"/>
      <c r="Z9" s="1298"/>
      <c r="AA9" s="1300"/>
      <c r="AB9" s="1301"/>
    </row>
    <row r="10" spans="1:28" ht="15.75" customHeight="1">
      <c r="A10" s="1283"/>
      <c r="B10" s="1284"/>
      <c r="C10" s="1286"/>
      <c r="D10" s="1286"/>
      <c r="E10" s="1287"/>
      <c r="F10" s="1291"/>
      <c r="G10" s="1289"/>
      <c r="H10" s="1290"/>
      <c r="I10" s="1291"/>
      <c r="J10" s="1286"/>
      <c r="K10" s="1292"/>
      <c r="L10" s="1293"/>
      <c r="M10" s="1293"/>
      <c r="N10" s="1294"/>
      <c r="O10" s="1295"/>
      <c r="P10" s="1289"/>
      <c r="Q10" s="1296"/>
      <c r="R10" s="1297"/>
      <c r="S10" s="1298"/>
      <c r="T10" s="1298"/>
      <c r="U10" s="1302"/>
      <c r="V10" s="1298"/>
      <c r="W10" s="1298">
        <v>0</v>
      </c>
      <c r="X10" s="1298"/>
      <c r="Y10" s="1298"/>
      <c r="Z10" s="1298"/>
      <c r="AA10" s="1300"/>
      <c r="AB10" s="1301"/>
    </row>
    <row r="11" spans="1:28" ht="15.75" customHeight="1">
      <c r="A11" s="1283"/>
      <c r="B11" s="1284"/>
      <c r="C11" s="1286"/>
      <c r="D11" s="1286"/>
      <c r="E11" s="1287"/>
      <c r="F11" s="1291"/>
      <c r="G11" s="1289"/>
      <c r="H11" s="1290"/>
      <c r="I11" s="1291"/>
      <c r="J11" s="1286"/>
      <c r="K11" s="1292"/>
      <c r="L11" s="1293"/>
      <c r="M11" s="1293"/>
      <c r="N11" s="1294"/>
      <c r="O11" s="1295"/>
      <c r="P11" s="1289"/>
      <c r="Q11" s="1296"/>
      <c r="R11" s="1297"/>
      <c r="S11" s="1298"/>
      <c r="T11" s="1298"/>
      <c r="U11" s="1302"/>
      <c r="V11" s="1298"/>
      <c r="W11" s="1298">
        <v>0</v>
      </c>
      <c r="X11" s="1298"/>
      <c r="Y11" s="1298"/>
      <c r="Z11" s="1298"/>
      <c r="AA11" s="1300"/>
      <c r="AB11" s="1301"/>
    </row>
    <row r="12" spans="1:28" ht="15.75" customHeight="1">
      <c r="A12" s="1283"/>
      <c r="B12" s="1284"/>
      <c r="C12" s="1286"/>
      <c r="D12" s="1286"/>
      <c r="E12" s="1287"/>
      <c r="F12" s="1291"/>
      <c r="G12" s="1289"/>
      <c r="H12" s="1290"/>
      <c r="I12" s="1291"/>
      <c r="J12" s="1286"/>
      <c r="K12" s="1292"/>
      <c r="L12" s="1293"/>
      <c r="M12" s="1293"/>
      <c r="N12" s="1294"/>
      <c r="O12" s="1295"/>
      <c r="P12" s="1289"/>
      <c r="Q12" s="1296"/>
      <c r="R12" s="1297"/>
      <c r="S12" s="1298"/>
      <c r="T12" s="1298"/>
      <c r="U12" s="1302"/>
      <c r="V12" s="1298"/>
      <c r="W12" s="1298">
        <v>0</v>
      </c>
      <c r="X12" s="1298"/>
      <c r="Y12" s="1298"/>
      <c r="Z12" s="1298"/>
      <c r="AA12" s="1300"/>
      <c r="AB12" s="1301"/>
    </row>
    <row r="13" spans="1:28" ht="15.75" customHeight="1">
      <c r="A13" s="1283"/>
      <c r="B13" s="1284"/>
      <c r="C13" s="1285"/>
      <c r="D13" s="1286"/>
      <c r="E13" s="1287"/>
      <c r="F13" s="1291"/>
      <c r="G13" s="1289"/>
      <c r="H13" s="1290"/>
      <c r="I13" s="1291"/>
      <c r="J13" s="1286"/>
      <c r="K13" s="1292"/>
      <c r="L13" s="1293"/>
      <c r="M13" s="1293"/>
      <c r="N13" s="1294"/>
      <c r="O13" s="1295"/>
      <c r="P13" s="1289"/>
      <c r="Q13" s="1296"/>
      <c r="R13" s="1297"/>
      <c r="S13" s="1298"/>
      <c r="T13" s="1298"/>
      <c r="U13" s="1302"/>
      <c r="V13" s="1298"/>
      <c r="W13" s="1298">
        <v>0</v>
      </c>
      <c r="X13" s="1298"/>
      <c r="Y13" s="1298"/>
      <c r="Z13" s="1298"/>
      <c r="AA13" s="1300"/>
      <c r="AB13" s="1301"/>
    </row>
    <row r="14" spans="1:28" ht="15.75" customHeight="1">
      <c r="A14" s="1283"/>
      <c r="B14" s="1284"/>
      <c r="C14" s="1285"/>
      <c r="D14" s="1286"/>
      <c r="E14" s="1287"/>
      <c r="F14" s="1291"/>
      <c r="G14" s="1289"/>
      <c r="H14" s="1290"/>
      <c r="I14" s="1291"/>
      <c r="J14" s="1286"/>
      <c r="K14" s="1292"/>
      <c r="L14" s="1293"/>
      <c r="M14" s="1293"/>
      <c r="N14" s="1294"/>
      <c r="O14" s="1295"/>
      <c r="P14" s="1289"/>
      <c r="Q14" s="1296"/>
      <c r="R14" s="1297"/>
      <c r="S14" s="1298"/>
      <c r="T14" s="1298"/>
      <c r="U14" s="1302"/>
      <c r="V14" s="1298"/>
      <c r="W14" s="1298">
        <v>0</v>
      </c>
      <c r="X14" s="1298"/>
      <c r="Y14" s="1298"/>
      <c r="Z14" s="1298"/>
      <c r="AA14" s="1300"/>
      <c r="AB14" s="1301"/>
    </row>
    <row r="15" spans="1:28" ht="15.75" customHeight="1">
      <c r="A15" s="1283"/>
      <c r="B15" s="1284"/>
      <c r="C15" s="1303"/>
      <c r="D15" s="1286"/>
      <c r="E15" s="1287"/>
      <c r="F15" s="1291"/>
      <c r="G15" s="1289"/>
      <c r="H15" s="1290"/>
      <c r="I15" s="1291"/>
      <c r="J15" s="1286"/>
      <c r="K15" s="1292"/>
      <c r="L15" s="1293"/>
      <c r="M15" s="1293"/>
      <c r="N15" s="1294"/>
      <c r="O15" s="1295"/>
      <c r="P15" s="1289"/>
      <c r="Q15" s="1296"/>
      <c r="R15" s="1297"/>
      <c r="S15" s="1298"/>
      <c r="T15" s="1298"/>
      <c r="U15" s="1302"/>
      <c r="V15" s="1298"/>
      <c r="W15" s="1298">
        <v>0</v>
      </c>
      <c r="X15" s="1298"/>
      <c r="Y15" s="1298"/>
      <c r="Z15" s="1298"/>
      <c r="AA15" s="1300"/>
      <c r="AB15" s="1301"/>
    </row>
    <row r="16" spans="1:28" ht="15.75" customHeight="1">
      <c r="A16" s="1283"/>
      <c r="B16" s="1284"/>
      <c r="C16" s="1303"/>
      <c r="D16" s="1286"/>
      <c r="E16" s="1287"/>
      <c r="F16" s="1291"/>
      <c r="G16" s="1289"/>
      <c r="H16" s="1290"/>
      <c r="I16" s="1291"/>
      <c r="J16" s="1286"/>
      <c r="K16" s="1292"/>
      <c r="L16" s="1293"/>
      <c r="M16" s="1293"/>
      <c r="N16" s="1294"/>
      <c r="O16" s="1295"/>
      <c r="P16" s="1289"/>
      <c r="Q16" s="1296"/>
      <c r="R16" s="1297"/>
      <c r="S16" s="1298"/>
      <c r="T16" s="1298"/>
      <c r="U16" s="1302"/>
      <c r="V16" s="1298"/>
      <c r="W16" s="1298">
        <v>0</v>
      </c>
      <c r="X16" s="1298"/>
      <c r="Y16" s="1298"/>
      <c r="Z16" s="1298"/>
      <c r="AA16" s="1300"/>
      <c r="AB16" s="1301"/>
    </row>
    <row r="17" spans="1:28" ht="15.75" customHeight="1">
      <c r="A17" s="1283"/>
      <c r="B17" s="1284"/>
      <c r="C17" s="1303"/>
      <c r="D17" s="1286"/>
      <c r="E17" s="1287"/>
      <c r="F17" s="1291"/>
      <c r="G17" s="1289"/>
      <c r="H17" s="1290"/>
      <c r="I17" s="1291"/>
      <c r="J17" s="1286"/>
      <c r="K17" s="1292"/>
      <c r="L17" s="1293"/>
      <c r="M17" s="1293"/>
      <c r="N17" s="1294"/>
      <c r="O17" s="1295"/>
      <c r="P17" s="1289"/>
      <c r="Q17" s="1296"/>
      <c r="R17" s="1297"/>
      <c r="S17" s="1298"/>
      <c r="T17" s="1298"/>
      <c r="U17" s="1302"/>
      <c r="V17" s="1298"/>
      <c r="W17" s="1298">
        <v>0</v>
      </c>
      <c r="X17" s="1298"/>
      <c r="Y17" s="1298"/>
      <c r="Z17" s="1298"/>
      <c r="AA17" s="1300"/>
      <c r="AB17" s="1301"/>
    </row>
    <row r="18" spans="1:28" ht="15.75" customHeight="1">
      <c r="A18" s="1283"/>
      <c r="B18" s="1284"/>
      <c r="C18" s="1303"/>
      <c r="D18" s="1286"/>
      <c r="E18" s="1287"/>
      <c r="F18" s="1291"/>
      <c r="G18" s="1289"/>
      <c r="H18" s="1290"/>
      <c r="I18" s="1291"/>
      <c r="J18" s="1286"/>
      <c r="K18" s="1292"/>
      <c r="L18" s="1293"/>
      <c r="M18" s="1293"/>
      <c r="N18" s="1294"/>
      <c r="O18" s="1295"/>
      <c r="P18" s="1289"/>
      <c r="Q18" s="1296"/>
      <c r="R18" s="1297"/>
      <c r="S18" s="1298"/>
      <c r="T18" s="1298"/>
      <c r="U18" s="1302"/>
      <c r="V18" s="1298"/>
      <c r="W18" s="1298">
        <v>0</v>
      </c>
      <c r="X18" s="1298"/>
      <c r="Y18" s="1298"/>
      <c r="Z18" s="1298"/>
      <c r="AA18" s="1300"/>
      <c r="AB18" s="1301"/>
    </row>
    <row r="19" spans="1:28" ht="15.75" customHeight="1">
      <c r="A19" s="1283"/>
      <c r="B19" s="1284"/>
      <c r="C19" s="1303"/>
      <c r="D19" s="1286"/>
      <c r="E19" s="1287"/>
      <c r="F19" s="1291"/>
      <c r="G19" s="1289"/>
      <c r="H19" s="1290"/>
      <c r="I19" s="1291"/>
      <c r="J19" s="1286"/>
      <c r="K19" s="1292"/>
      <c r="L19" s="1293"/>
      <c r="M19" s="1293"/>
      <c r="N19" s="1294"/>
      <c r="O19" s="1295"/>
      <c r="P19" s="1289"/>
      <c r="Q19" s="1296"/>
      <c r="R19" s="1297"/>
      <c r="S19" s="1298"/>
      <c r="T19" s="1298"/>
      <c r="U19" s="1302"/>
      <c r="V19" s="1298"/>
      <c r="W19" s="1298">
        <v>0</v>
      </c>
      <c r="X19" s="1298"/>
      <c r="Y19" s="1298"/>
      <c r="Z19" s="1298"/>
      <c r="AA19" s="1300"/>
      <c r="AB19" s="1301"/>
    </row>
    <row r="20" spans="1:28" ht="15.75" customHeight="1">
      <c r="A20" s="1283"/>
      <c r="B20" s="1284"/>
      <c r="C20" s="1303"/>
      <c r="D20" s="1286"/>
      <c r="E20" s="1287"/>
      <c r="F20" s="1291"/>
      <c r="G20" s="1289"/>
      <c r="H20" s="1290"/>
      <c r="I20" s="1291"/>
      <c r="J20" s="1286"/>
      <c r="K20" s="1292"/>
      <c r="L20" s="1293"/>
      <c r="M20" s="1293"/>
      <c r="N20" s="1294"/>
      <c r="O20" s="1295"/>
      <c r="P20" s="1289"/>
      <c r="Q20" s="1296"/>
      <c r="R20" s="1297"/>
      <c r="S20" s="1298"/>
      <c r="T20" s="1298"/>
      <c r="U20" s="1302"/>
      <c r="V20" s="1298"/>
      <c r="W20" s="1298">
        <v>0</v>
      </c>
      <c r="X20" s="1298"/>
      <c r="Y20" s="1298"/>
      <c r="Z20" s="1298"/>
      <c r="AA20" s="1300"/>
      <c r="AB20" s="1301"/>
    </row>
    <row r="21" spans="1:28" ht="15.75" customHeight="1">
      <c r="A21" s="1283"/>
      <c r="B21" s="1284"/>
      <c r="C21" s="1303"/>
      <c r="D21" s="1286"/>
      <c r="E21" s="1287"/>
      <c r="F21" s="1291"/>
      <c r="G21" s="1289"/>
      <c r="H21" s="1290"/>
      <c r="I21" s="1291"/>
      <c r="J21" s="1286"/>
      <c r="K21" s="1292"/>
      <c r="L21" s="1293"/>
      <c r="M21" s="1293"/>
      <c r="N21" s="1294"/>
      <c r="O21" s="1295"/>
      <c r="P21" s="1289"/>
      <c r="Q21" s="1296"/>
      <c r="R21" s="1297"/>
      <c r="S21" s="1298"/>
      <c r="T21" s="1298"/>
      <c r="U21" s="1302"/>
      <c r="V21" s="1298"/>
      <c r="W21" s="1298">
        <v>0</v>
      </c>
      <c r="X21" s="1298"/>
      <c r="Y21" s="1298"/>
      <c r="Z21" s="1298"/>
      <c r="AA21" s="1300"/>
      <c r="AB21" s="1301"/>
    </row>
    <row r="22" spans="1:28" ht="15.75" customHeight="1">
      <c r="A22" s="1283"/>
      <c r="B22" s="1284"/>
      <c r="C22" s="1303"/>
      <c r="D22" s="1286"/>
      <c r="E22" s="1287"/>
      <c r="F22" s="1291"/>
      <c r="G22" s="1289"/>
      <c r="H22" s="1290"/>
      <c r="I22" s="1291"/>
      <c r="J22" s="1286"/>
      <c r="K22" s="1292"/>
      <c r="L22" s="1293"/>
      <c r="M22" s="1293"/>
      <c r="N22" s="1294"/>
      <c r="O22" s="1295"/>
      <c r="P22" s="1289"/>
      <c r="Q22" s="1296"/>
      <c r="R22" s="1297"/>
      <c r="S22" s="1298"/>
      <c r="T22" s="1298"/>
      <c r="U22" s="1302"/>
      <c r="V22" s="1298"/>
      <c r="W22" s="1298">
        <v>0</v>
      </c>
      <c r="X22" s="1298"/>
      <c r="Y22" s="1298"/>
      <c r="Z22" s="1298"/>
      <c r="AA22" s="1300"/>
      <c r="AB22" s="1301"/>
    </row>
    <row r="23" spans="1:28" ht="15.75" customHeight="1">
      <c r="A23" s="1283"/>
      <c r="B23" s="1284"/>
      <c r="C23" s="1303"/>
      <c r="D23" s="1286"/>
      <c r="E23" s="1287"/>
      <c r="F23" s="1291"/>
      <c r="G23" s="1289"/>
      <c r="H23" s="1290"/>
      <c r="I23" s="1291"/>
      <c r="J23" s="1286"/>
      <c r="K23" s="1292"/>
      <c r="L23" s="1293"/>
      <c r="M23" s="1293"/>
      <c r="N23" s="1294"/>
      <c r="O23" s="1295"/>
      <c r="P23" s="1289"/>
      <c r="Q23" s="1296"/>
      <c r="R23" s="1297"/>
      <c r="S23" s="1298"/>
      <c r="T23" s="1298"/>
      <c r="U23" s="1302"/>
      <c r="V23" s="1298"/>
      <c r="W23" s="1298">
        <v>0</v>
      </c>
      <c r="X23" s="1298"/>
      <c r="Y23" s="1298"/>
      <c r="Z23" s="1298"/>
      <c r="AA23" s="1300"/>
      <c r="AB23" s="1301"/>
    </row>
    <row r="24" spans="1:28" ht="15.75" customHeight="1">
      <c r="A24" s="1283"/>
      <c r="B24" s="1284"/>
      <c r="C24" s="1303"/>
      <c r="D24" s="1286"/>
      <c r="E24" s="1287"/>
      <c r="F24" s="1291"/>
      <c r="G24" s="1289"/>
      <c r="H24" s="1290"/>
      <c r="I24" s="1291"/>
      <c r="J24" s="1286"/>
      <c r="K24" s="1292"/>
      <c r="L24" s="1293"/>
      <c r="M24" s="1293"/>
      <c r="N24" s="1294"/>
      <c r="O24" s="1295"/>
      <c r="P24" s="1289"/>
      <c r="Q24" s="1296"/>
      <c r="R24" s="1297"/>
      <c r="S24" s="1298"/>
      <c r="T24" s="1298"/>
      <c r="U24" s="1302"/>
      <c r="V24" s="1298"/>
      <c r="W24" s="1298">
        <v>0</v>
      </c>
      <c r="X24" s="1298"/>
      <c r="Y24" s="1298"/>
      <c r="Z24" s="1298"/>
      <c r="AA24" s="1300"/>
      <c r="AB24" s="1301"/>
    </row>
    <row r="25" spans="1:28" ht="15.75" customHeight="1">
      <c r="A25" s="1283"/>
      <c r="B25" s="1284"/>
      <c r="C25" s="1303"/>
      <c r="D25" s="1286"/>
      <c r="E25" s="1287"/>
      <c r="F25" s="1291"/>
      <c r="G25" s="1289"/>
      <c r="H25" s="1290"/>
      <c r="I25" s="1291"/>
      <c r="J25" s="1286"/>
      <c r="K25" s="1292"/>
      <c r="L25" s="1293"/>
      <c r="M25" s="1293"/>
      <c r="N25" s="1294"/>
      <c r="O25" s="1295"/>
      <c r="P25" s="1289"/>
      <c r="Q25" s="1296"/>
      <c r="R25" s="1297"/>
      <c r="S25" s="1298"/>
      <c r="T25" s="1298"/>
      <c r="U25" s="1302"/>
      <c r="V25" s="1298"/>
      <c r="W25" s="1298">
        <v>0</v>
      </c>
      <c r="X25" s="1298"/>
      <c r="Y25" s="1298"/>
      <c r="Z25" s="1298"/>
      <c r="AA25" s="1300"/>
      <c r="AB25" s="1301"/>
    </row>
    <row r="26" spans="1:28" ht="15.75" customHeight="1">
      <c r="A26" s="2190" t="s">
        <v>1185</v>
      </c>
      <c r="B26" s="2191"/>
      <c r="C26" s="2191"/>
      <c r="D26" s="2192"/>
      <c r="E26" s="1304"/>
      <c r="F26" s="1305"/>
      <c r="G26" s="1306"/>
      <c r="H26" s="1307"/>
      <c r="I26" s="1308"/>
      <c r="J26" s="1309"/>
      <c r="K26" s="1309"/>
      <c r="L26" s="1309"/>
      <c r="M26" s="1307"/>
      <c r="N26" s="1307"/>
      <c r="O26" s="1310"/>
      <c r="P26" s="1311"/>
      <c r="Q26" s="1312"/>
      <c r="R26" s="1313"/>
      <c r="S26" s="1298">
        <v>0</v>
      </c>
      <c r="T26" s="1298">
        <v>0</v>
      </c>
      <c r="U26" s="1302"/>
      <c r="V26" s="1298"/>
      <c r="W26" s="1298">
        <v>0</v>
      </c>
      <c r="X26" s="1298">
        <v>0</v>
      </c>
      <c r="Y26" s="1298">
        <v>0</v>
      </c>
      <c r="Z26" s="1298">
        <v>0</v>
      </c>
      <c r="AA26" s="1300"/>
      <c r="AB26" s="1301"/>
    </row>
    <row r="27" spans="1:28" ht="15.75" customHeight="1">
      <c r="A27" s="1273" t="s">
        <v>2098</v>
      </c>
      <c r="B27" s="1271"/>
      <c r="C27" s="1272"/>
      <c r="D27" s="1272"/>
      <c r="E27" s="1272"/>
      <c r="F27" s="1272"/>
      <c r="G27" s="1272"/>
      <c r="H27" s="1272"/>
      <c r="I27" s="1272"/>
      <c r="J27" s="1274"/>
      <c r="K27" s="1272"/>
      <c r="L27" s="1272"/>
      <c r="M27" s="1275"/>
      <c r="N27" s="1275"/>
      <c r="O27" s="1274"/>
      <c r="P27" s="1272"/>
      <c r="Q27" s="1272"/>
      <c r="R27" s="1272"/>
      <c r="S27" s="1272"/>
      <c r="T27" s="1272"/>
      <c r="U27" s="1272"/>
      <c r="V27" s="1272"/>
      <c r="W27" s="1272"/>
      <c r="X27" s="1272" t="s">
        <v>2243</v>
      </c>
      <c r="Y27" s="1272"/>
      <c r="Z27" s="1272"/>
      <c r="AA27" s="1272"/>
      <c r="AB27" s="1272"/>
    </row>
    <row r="28" spans="1:28" ht="15.75" customHeight="1">
      <c r="A28" s="1271" t="s">
        <v>2101</v>
      </c>
      <c r="B28" s="1271"/>
      <c r="C28" s="1272"/>
      <c r="D28" s="1272"/>
      <c r="E28" s="1272"/>
      <c r="F28" s="1272"/>
      <c r="G28" s="1272"/>
      <c r="H28" s="1272"/>
      <c r="I28" s="1272"/>
      <c r="J28" s="1274"/>
      <c r="K28" s="1272"/>
      <c r="L28" s="1272"/>
      <c r="M28" s="1275"/>
      <c r="N28" s="1275"/>
      <c r="O28" s="1274"/>
      <c r="P28" s="1272"/>
      <c r="Q28" s="1272"/>
      <c r="R28" s="1272"/>
      <c r="S28" s="1272"/>
      <c r="T28" s="1272"/>
      <c r="U28" s="1272"/>
      <c r="V28" s="1272"/>
      <c r="W28" s="1272"/>
      <c r="X28" s="1272"/>
      <c r="Y28" s="1272"/>
      <c r="Z28" s="1272"/>
      <c r="AA28" s="1272"/>
      <c r="AB28" s="1272"/>
    </row>
    <row r="29" spans="1:28" ht="15.75" customHeight="1">
      <c r="A29" s="1271"/>
      <c r="B29" s="1271"/>
      <c r="C29" s="1272"/>
      <c r="D29" s="1272"/>
      <c r="E29" s="1272"/>
      <c r="F29" s="1272"/>
      <c r="G29" s="1272"/>
      <c r="H29" s="1272"/>
      <c r="I29" s="1272"/>
      <c r="J29" s="1274"/>
      <c r="K29" s="1272"/>
      <c r="L29" s="1272"/>
      <c r="M29" s="1275"/>
      <c r="N29" s="1275"/>
      <c r="O29" s="1274"/>
      <c r="P29" s="1272"/>
      <c r="Q29" s="1272"/>
      <c r="R29" s="1272"/>
      <c r="S29" s="1272"/>
      <c r="T29" s="1272"/>
      <c r="U29" s="1272"/>
      <c r="V29" s="1272"/>
      <c r="W29" s="1272"/>
      <c r="X29" s="1272"/>
      <c r="Y29" s="1314"/>
      <c r="Z29" s="1272"/>
      <c r="AA29" s="1272"/>
      <c r="AB29" s="1272"/>
    </row>
    <row r="30" spans="1:28" ht="15.75" customHeight="1">
      <c r="A30" s="1271"/>
      <c r="B30" s="1271"/>
      <c r="C30" s="1272"/>
      <c r="D30" s="1272"/>
      <c r="E30" s="1272"/>
      <c r="F30" s="1272"/>
      <c r="G30" s="1272"/>
      <c r="H30" s="1272"/>
      <c r="I30" s="1272"/>
      <c r="J30" s="1274"/>
      <c r="K30" s="1272"/>
      <c r="L30" s="1272"/>
      <c r="M30" s="1275"/>
      <c r="N30" s="1275"/>
      <c r="O30" s="1274"/>
      <c r="P30" s="1272"/>
      <c r="Q30" s="1272"/>
      <c r="R30" s="1272"/>
      <c r="S30" s="1272"/>
      <c r="T30" s="1272"/>
      <c r="U30" s="1314"/>
      <c r="V30" s="1314"/>
      <c r="W30" s="1314"/>
      <c r="X30" s="1314"/>
      <c r="Y30" s="1272"/>
      <c r="Z30" s="1272"/>
      <c r="AA30" s="1272"/>
      <c r="AB30" s="1272"/>
    </row>
    <row r="31" spans="1:28" ht="15.75" customHeight="1">
      <c r="A31" s="1271"/>
      <c r="B31" s="1271"/>
      <c r="C31" s="1272"/>
      <c r="D31" s="1272"/>
      <c r="E31" s="1272"/>
      <c r="F31" s="1272"/>
      <c r="G31" s="1272"/>
      <c r="H31" s="1272"/>
      <c r="I31" s="1272"/>
      <c r="J31" s="1274"/>
      <c r="K31" s="1272"/>
      <c r="L31" s="1272"/>
      <c r="M31" s="1275"/>
      <c r="N31" s="1275"/>
      <c r="O31" s="1274"/>
      <c r="P31" s="1272"/>
      <c r="Q31" s="1272"/>
      <c r="R31" s="1272"/>
      <c r="S31" s="1272"/>
      <c r="T31" s="1272"/>
      <c r="U31" s="1272"/>
      <c r="V31" s="1272"/>
      <c r="W31" s="1314"/>
      <c r="X31" s="1272"/>
      <c r="Y31" s="1272"/>
      <c r="Z31" s="1272"/>
      <c r="AA31" s="1272"/>
      <c r="AB31" s="1272"/>
    </row>
  </sheetData>
  <sortState xmlns:xlrd2="http://schemas.microsoft.com/office/spreadsheetml/2017/richdata2" ref="A7:AB25">
    <sortCondition ref="A7"/>
  </sortState>
  <mergeCells count="10">
    <mergeCell ref="A26:D26"/>
    <mergeCell ref="W5:W6"/>
    <mergeCell ref="X5:AA5"/>
    <mergeCell ref="AB5:AB6"/>
    <mergeCell ref="A5:A6"/>
    <mergeCell ref="B5:I5"/>
    <mergeCell ref="J5:R5"/>
    <mergeCell ref="S5:T5"/>
    <mergeCell ref="U5:U6"/>
    <mergeCell ref="V5:V6"/>
  </mergeCells>
  <phoneticPr fontId="30" type="noConversion"/>
  <dataValidations xWindow="513" yWindow="408" count="7">
    <dataValidation type="list" allowBlank="1" showInputMessage="1" showErrorMessage="1" sqref="F7:F25" xr:uid="{043C1E13-B4BD-4855-8007-43976FF154BF}">
      <formula1>"商服用地,工矿仓储用地,住宅用地,公共管理与公共服务用地,特殊用地"</formula1>
    </dataValidation>
    <dataValidation type="list" allowBlank="1" showInputMessage="1" showErrorMessage="1" sqref="L7:L25" xr:uid="{0EE33221-DAF0-4788-A0A2-816561CB5B13}">
      <formula1>"国有建设用地使用权,集体建设用地使用权,土地承包经营权,宅基地使用权,国家土地所有权,集体土地所有权"</formula1>
    </dataValidation>
    <dataValidation type="list" allowBlank="1" showInputMessage="1" showErrorMessage="1" sqref="M7:M25" xr:uid="{9847AFCC-068F-4A33-BE35-5B4300E86FBB}">
      <formula1>"出让,划拨,作价出资,授权经营"</formula1>
    </dataValidation>
    <dataValidation allowBlank="1" showInputMessage="1" showErrorMessage="1" prompt="双击【权证编号】，进行无证土地编号。无证土地不需要填报土地权证信息" sqref="J6" xr:uid="{CE438FF1-E30A-418C-A1B9-451C0A731D15}"/>
    <dataValidation allowBlank="1" showInputMessage="1" showErrorMessage="1" prompt="房屋建筑物科目填报【对应土地证号】后，此项自动生成" sqref="I6" xr:uid="{34664EC5-D01C-407C-9CB6-04EBCE6F3C43}"/>
    <dataValidation allowBlank="1" showInputMessage="1" showErrorMessage="1" prompt="①双击【土地实际用途】标题，可并列查看【证载或批文用途】_x000a_②【选定评估方法】为【市场比较法】，点击【生成独立作价表】或【评估底稿】-【生成底稿】，根据【土地实际用途】生成对应的“市场法案例计算表（工业/商业&amp;办公/住宅）“和”现场勘察表（工业/商业&amp;办公/住宅）”。" sqref="F6" xr:uid="{F80B1579-F70D-463B-87EE-FC048E49000B}"/>
    <dataValidation allowBlank="1" showInputMessage="1" showErrorMessage="1" prompt="双击【实际面积】标题，可并列查看【证载面积】" sqref="E6" xr:uid="{4A5D7F3A-F1C5-45B4-B8BF-D10B3E308215}"/>
  </dataValidations>
  <printOptions horizontalCentered="1"/>
  <pageMargins left="0.35433070866141736" right="0.35433070866141736" top="0.98425196850393704" bottom="0.78740157480314965" header="0.39370078740157477" footer="0.51181102362204722"/>
  <pageSetup paperSize="9" scale="24" fitToHeight="0" orientation="landscape" r:id="rId1"/>
  <headerFooter alignWithMargins="0">
    <oddHeader>&amp;R&amp;"宋体,常规"&amp;10共&amp;"Times New Roman,常规"&amp;N&amp;"宋体,常规"页第&amp;"Times New Roman,常规"&amp;P&amp;"宋体,常规"页</oddHeader>
  </headerFooter>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F026AC-2084-4F53-8DE8-638C4FFB034C}">
  <sheetPr codeName="Sheet68">
    <tabColor indexed="10"/>
    <pageSetUpPr fitToPage="1"/>
  </sheetPr>
  <dimension ref="A1:P29"/>
  <sheetViews>
    <sheetView zoomScaleNormal="100" workbookViewId="0"/>
  </sheetViews>
  <sheetFormatPr defaultColWidth="9" defaultRowHeight="15.6"/>
  <cols>
    <col min="1" max="1" width="4" style="55" customWidth="1"/>
    <col min="2" max="2" width="14.59765625" style="52" customWidth="1"/>
    <col min="3" max="3" width="11.59765625" style="52" bestFit="1" customWidth="1"/>
    <col min="4" max="4" width="5.09765625" style="52" customWidth="1"/>
    <col min="5" max="5" width="8.5" style="52" customWidth="1"/>
    <col min="6" max="6" width="7.09765625" style="52" customWidth="1"/>
    <col min="7" max="7" width="8.09765625" style="52" customWidth="1"/>
    <col min="8" max="8" width="10.59765625" style="52" customWidth="1"/>
    <col min="9" max="9" width="13.296875" style="52" customWidth="1"/>
    <col min="10" max="10" width="12.59765625" style="52" hidden="1" customWidth="1"/>
    <col min="11" max="11" width="10.59765625" style="52" hidden="1" customWidth="1"/>
    <col min="12" max="12" width="11.796875" style="52" customWidth="1"/>
    <col min="13" max="13" width="10.796875" style="52" customWidth="1"/>
    <col min="14" max="14" width="6.69921875" style="52" customWidth="1"/>
    <col min="15" max="15" width="7.296875" style="52" customWidth="1"/>
    <col min="16" max="16" width="7.09765625" style="52" customWidth="1"/>
    <col min="17" max="16384" width="9" style="52"/>
  </cols>
  <sheetData>
    <row r="1" spans="1:16" ht="13.5" customHeight="1">
      <c r="A1" s="457"/>
      <c r="B1" s="61"/>
      <c r="C1" s="1315"/>
      <c r="D1" s="1315"/>
      <c r="E1" s="1315"/>
      <c r="F1" s="1315"/>
      <c r="G1" s="1315"/>
      <c r="H1" s="1315"/>
      <c r="I1" s="1316"/>
      <c r="J1" s="1316"/>
      <c r="K1" s="1316"/>
      <c r="L1" s="1316"/>
      <c r="M1" s="1316"/>
      <c r="N1" s="1316"/>
      <c r="O1" s="2205"/>
      <c r="P1" s="2205"/>
    </row>
    <row r="2" spans="1:16" ht="30" customHeight="1">
      <c r="A2" s="1968" t="s">
        <v>2735</v>
      </c>
      <c r="B2" s="1968"/>
      <c r="C2" s="2206"/>
      <c r="D2" s="2206"/>
      <c r="E2" s="2206"/>
      <c r="F2" s="2206"/>
      <c r="G2" s="2206"/>
      <c r="H2" s="2206"/>
      <c r="I2" s="2206"/>
      <c r="J2" s="2206"/>
      <c r="K2" s="2206"/>
      <c r="L2" s="2206"/>
      <c r="M2" s="2206"/>
      <c r="N2" s="2206"/>
      <c r="O2" s="2206"/>
      <c r="P2" s="2206"/>
    </row>
    <row r="3" spans="1:16">
      <c r="A3" s="876" t="s">
        <v>1968</v>
      </c>
      <c r="B3" s="877"/>
      <c r="C3" s="877"/>
      <c r="D3" s="877"/>
      <c r="E3" s="877"/>
      <c r="F3" s="877"/>
      <c r="G3" s="877"/>
      <c r="H3" s="877"/>
      <c r="I3" s="877"/>
      <c r="J3" s="877"/>
      <c r="K3" s="877"/>
      <c r="L3" s="877"/>
      <c r="M3" s="877"/>
      <c r="N3" s="877"/>
      <c r="O3" s="877"/>
      <c r="P3" s="877"/>
    </row>
    <row r="4" spans="1:16">
      <c r="A4" s="4" t="s">
        <v>2086</v>
      </c>
      <c r="B4" s="877"/>
      <c r="C4" s="877"/>
      <c r="D4" s="877"/>
      <c r="E4" s="877"/>
      <c r="F4" s="877"/>
      <c r="G4" s="877"/>
      <c r="H4" s="877"/>
      <c r="I4" s="1317"/>
      <c r="J4" s="1317"/>
      <c r="K4" s="1317"/>
      <c r="L4" s="1317"/>
      <c r="M4" s="1317"/>
      <c r="N4" s="1317"/>
      <c r="O4" s="1317"/>
      <c r="P4" s="935" t="s">
        <v>1970</v>
      </c>
    </row>
    <row r="5" spans="1:16" ht="27.75" customHeight="1">
      <c r="A5" s="1318" t="s">
        <v>1101</v>
      </c>
      <c r="B5" s="1319" t="s">
        <v>2736</v>
      </c>
      <c r="C5" s="1319" t="s">
        <v>2737</v>
      </c>
      <c r="D5" s="1319" t="s">
        <v>2399</v>
      </c>
      <c r="E5" s="1319" t="s">
        <v>2697</v>
      </c>
      <c r="F5" s="1319" t="s">
        <v>2738</v>
      </c>
      <c r="G5" s="1319" t="s">
        <v>2739</v>
      </c>
      <c r="H5" s="1319" t="s">
        <v>2740</v>
      </c>
      <c r="I5" s="1320" t="s">
        <v>2706</v>
      </c>
      <c r="J5" s="1321" t="s">
        <v>2088</v>
      </c>
      <c r="K5" s="1321" t="s">
        <v>2089</v>
      </c>
      <c r="L5" s="1321" t="s">
        <v>1647</v>
      </c>
      <c r="M5" s="1320" t="s">
        <v>2090</v>
      </c>
      <c r="N5" s="1320" t="s">
        <v>2714</v>
      </c>
      <c r="O5" s="1320" t="s">
        <v>2091</v>
      </c>
      <c r="P5" s="1319" t="s">
        <v>1100</v>
      </c>
    </row>
    <row r="6" spans="1:16">
      <c r="A6" s="1322"/>
      <c r="B6" s="1323"/>
      <c r="C6" s="1323"/>
      <c r="D6" s="1323"/>
      <c r="E6" s="1323"/>
      <c r="F6" s="1323"/>
      <c r="G6" s="1323"/>
      <c r="H6" s="1323"/>
      <c r="I6" s="1324"/>
      <c r="J6" s="1325"/>
      <c r="K6" s="1325"/>
      <c r="L6" s="1325"/>
      <c r="M6" s="1324"/>
      <c r="N6" s="410"/>
      <c r="O6" s="410"/>
      <c r="P6" s="1326"/>
    </row>
    <row r="7" spans="1:16">
      <c r="A7" s="1322"/>
      <c r="B7" s="1323"/>
      <c r="C7" s="1323"/>
      <c r="D7" s="1323"/>
      <c r="E7" s="1323"/>
      <c r="F7" s="1323"/>
      <c r="G7" s="1323"/>
      <c r="H7" s="1323"/>
      <c r="I7" s="1324"/>
      <c r="J7" s="1324"/>
      <c r="K7" s="1324"/>
      <c r="L7" s="1324"/>
      <c r="M7" s="1324"/>
      <c r="N7" s="410"/>
      <c r="O7" s="410"/>
      <c r="P7" s="1326"/>
    </row>
    <row r="8" spans="1:16">
      <c r="A8" s="1322"/>
      <c r="B8" s="1323"/>
      <c r="C8" s="1323"/>
      <c r="D8" s="1323"/>
      <c r="E8" s="1323"/>
      <c r="F8" s="1323"/>
      <c r="G8" s="1323"/>
      <c r="H8" s="1323"/>
      <c r="I8" s="1324"/>
      <c r="J8" s="1324"/>
      <c r="K8" s="1324"/>
      <c r="L8" s="1324"/>
      <c r="M8" s="1324"/>
      <c r="N8" s="410"/>
      <c r="O8" s="410"/>
      <c r="P8" s="1326"/>
    </row>
    <row r="9" spans="1:16">
      <c r="A9" s="1322"/>
      <c r="B9" s="1323"/>
      <c r="C9" s="1323"/>
      <c r="D9" s="1323"/>
      <c r="E9" s="1323"/>
      <c r="F9" s="1323"/>
      <c r="G9" s="1323"/>
      <c r="H9" s="1323"/>
      <c r="I9" s="1324"/>
      <c r="J9" s="1324"/>
      <c r="K9" s="1324"/>
      <c r="L9" s="1324"/>
      <c r="M9" s="1324"/>
      <c r="N9" s="410"/>
      <c r="O9" s="410"/>
      <c r="P9" s="1326"/>
    </row>
    <row r="10" spans="1:16">
      <c r="A10" s="1322"/>
      <c r="B10" s="1323"/>
      <c r="C10" s="1323"/>
      <c r="D10" s="1323"/>
      <c r="E10" s="1323"/>
      <c r="F10" s="1323"/>
      <c r="G10" s="1323"/>
      <c r="H10" s="1323"/>
      <c r="I10" s="1324"/>
      <c r="J10" s="1324"/>
      <c r="K10" s="1324"/>
      <c r="L10" s="1324"/>
      <c r="M10" s="1324"/>
      <c r="N10" s="410"/>
      <c r="O10" s="410"/>
      <c r="P10" s="1326"/>
    </row>
    <row r="11" spans="1:16">
      <c r="A11" s="1322"/>
      <c r="B11" s="1323"/>
      <c r="C11" s="1323"/>
      <c r="D11" s="1323"/>
      <c r="E11" s="1323"/>
      <c r="F11" s="1323"/>
      <c r="G11" s="1323"/>
      <c r="H11" s="1323"/>
      <c r="I11" s="1324"/>
      <c r="J11" s="1324"/>
      <c r="K11" s="1324"/>
      <c r="L11" s="1324"/>
      <c r="M11" s="1324"/>
      <c r="N11" s="410"/>
      <c r="O11" s="410"/>
      <c r="P11" s="1326"/>
    </row>
    <row r="12" spans="1:16">
      <c r="A12" s="1322"/>
      <c r="B12" s="1323"/>
      <c r="C12" s="1323"/>
      <c r="D12" s="1323"/>
      <c r="E12" s="1323"/>
      <c r="F12" s="1323"/>
      <c r="G12" s="1323"/>
      <c r="H12" s="1323"/>
      <c r="I12" s="1324"/>
      <c r="J12" s="1324"/>
      <c r="K12" s="1324"/>
      <c r="L12" s="1324"/>
      <c r="M12" s="1324"/>
      <c r="N12" s="410"/>
      <c r="O12" s="410"/>
      <c r="P12" s="1326"/>
    </row>
    <row r="13" spans="1:16">
      <c r="A13" s="1322"/>
      <c r="B13" s="1323"/>
      <c r="C13" s="1323"/>
      <c r="D13" s="1323"/>
      <c r="E13" s="1323"/>
      <c r="F13" s="1323"/>
      <c r="G13" s="1323"/>
      <c r="H13" s="1323"/>
      <c r="I13" s="1324"/>
      <c r="J13" s="1324"/>
      <c r="K13" s="1324"/>
      <c r="L13" s="1324"/>
      <c r="M13" s="1324"/>
      <c r="N13" s="410"/>
      <c r="O13" s="410"/>
      <c r="P13" s="1326"/>
    </row>
    <row r="14" spans="1:16">
      <c r="A14" s="1322"/>
      <c r="B14" s="1323"/>
      <c r="C14" s="1323"/>
      <c r="D14" s="1323"/>
      <c r="E14" s="1323"/>
      <c r="F14" s="1323"/>
      <c r="G14" s="1323"/>
      <c r="H14" s="1323"/>
      <c r="I14" s="1324"/>
      <c r="J14" s="1324"/>
      <c r="K14" s="1324"/>
      <c r="L14" s="1324"/>
      <c r="M14" s="1324"/>
      <c r="N14" s="410"/>
      <c r="O14" s="410"/>
      <c r="P14" s="1326"/>
    </row>
    <row r="15" spans="1:16">
      <c r="A15" s="1322"/>
      <c r="B15" s="1323"/>
      <c r="C15" s="1323"/>
      <c r="D15" s="1323"/>
      <c r="E15" s="1323"/>
      <c r="F15" s="1323"/>
      <c r="G15" s="1323"/>
      <c r="H15" s="1323"/>
      <c r="I15" s="1324"/>
      <c r="J15" s="1324"/>
      <c r="K15" s="1324"/>
      <c r="L15" s="1324"/>
      <c r="M15" s="1324"/>
      <c r="N15" s="410"/>
      <c r="O15" s="410"/>
      <c r="P15" s="1326"/>
    </row>
    <row r="16" spans="1:16">
      <c r="A16" s="1322"/>
      <c r="B16" s="1323"/>
      <c r="C16" s="1323"/>
      <c r="D16" s="1323"/>
      <c r="E16" s="1323"/>
      <c r="F16" s="1323"/>
      <c r="G16" s="1323"/>
      <c r="H16" s="1323"/>
      <c r="I16" s="1324"/>
      <c r="J16" s="1324"/>
      <c r="K16" s="1324"/>
      <c r="L16" s="1324"/>
      <c r="M16" s="1324"/>
      <c r="N16" s="410"/>
      <c r="O16" s="410"/>
      <c r="P16" s="1326"/>
    </row>
    <row r="17" spans="1:16">
      <c r="A17" s="1322"/>
      <c r="B17" s="1323"/>
      <c r="C17" s="1323"/>
      <c r="D17" s="1323"/>
      <c r="E17" s="1323"/>
      <c r="F17" s="1323"/>
      <c r="G17" s="1323"/>
      <c r="H17" s="1323"/>
      <c r="I17" s="1324"/>
      <c r="J17" s="1324"/>
      <c r="K17" s="1324"/>
      <c r="L17" s="1324"/>
      <c r="M17" s="1324"/>
      <c r="N17" s="410"/>
      <c r="O17" s="410"/>
      <c r="P17" s="1326"/>
    </row>
    <row r="18" spans="1:16">
      <c r="A18" s="1322"/>
      <c r="B18" s="1323"/>
      <c r="C18" s="1323"/>
      <c r="D18" s="1323"/>
      <c r="E18" s="1323"/>
      <c r="F18" s="1323"/>
      <c r="G18" s="1323"/>
      <c r="H18" s="1323"/>
      <c r="I18" s="1324"/>
      <c r="J18" s="1324"/>
      <c r="K18" s="1324"/>
      <c r="L18" s="1324"/>
      <c r="M18" s="1324"/>
      <c r="N18" s="410"/>
      <c r="O18" s="410"/>
      <c r="P18" s="1326"/>
    </row>
    <row r="19" spans="1:16">
      <c r="A19" s="1322"/>
      <c r="B19" s="1323"/>
      <c r="C19" s="1323"/>
      <c r="D19" s="1323"/>
      <c r="E19" s="1323"/>
      <c r="F19" s="1323"/>
      <c r="G19" s="1323"/>
      <c r="H19" s="1323"/>
      <c r="I19" s="1324"/>
      <c r="J19" s="1324"/>
      <c r="K19" s="1324"/>
      <c r="L19" s="1324"/>
      <c r="M19" s="1324"/>
      <c r="N19" s="410"/>
      <c r="O19" s="410"/>
      <c r="P19" s="1326"/>
    </row>
    <row r="20" spans="1:16">
      <c r="A20" s="1322"/>
      <c r="B20" s="1323"/>
      <c r="C20" s="1323"/>
      <c r="D20" s="1323"/>
      <c r="E20" s="1323"/>
      <c r="F20" s="1323"/>
      <c r="G20" s="1323"/>
      <c r="H20" s="1323"/>
      <c r="I20" s="1324"/>
      <c r="J20" s="1324"/>
      <c r="K20" s="1324"/>
      <c r="L20" s="1324"/>
      <c r="M20" s="1324"/>
      <c r="N20" s="410"/>
      <c r="O20" s="410"/>
      <c r="P20" s="1326"/>
    </row>
    <row r="21" spans="1:16">
      <c r="A21" s="1322"/>
      <c r="B21" s="1323"/>
      <c r="C21" s="1323"/>
      <c r="D21" s="1323"/>
      <c r="E21" s="1323"/>
      <c r="F21" s="1323"/>
      <c r="G21" s="1323"/>
      <c r="H21" s="1323"/>
      <c r="I21" s="1324"/>
      <c r="J21" s="1324"/>
      <c r="K21" s="1324"/>
      <c r="L21" s="1324"/>
      <c r="M21" s="1324"/>
      <c r="N21" s="410"/>
      <c r="O21" s="410"/>
      <c r="P21" s="1326"/>
    </row>
    <row r="22" spans="1:16">
      <c r="A22" s="1322"/>
      <c r="B22" s="1323"/>
      <c r="C22" s="1323"/>
      <c r="D22" s="1323"/>
      <c r="E22" s="1323"/>
      <c r="F22" s="1323"/>
      <c r="G22" s="1323"/>
      <c r="H22" s="1323"/>
      <c r="I22" s="1324"/>
      <c r="J22" s="1324"/>
      <c r="K22" s="1324"/>
      <c r="L22" s="1324"/>
      <c r="M22" s="1324"/>
      <c r="N22" s="410"/>
      <c r="O22" s="410"/>
      <c r="P22" s="1326"/>
    </row>
    <row r="23" spans="1:16">
      <c r="A23" s="1322"/>
      <c r="B23" s="1323"/>
      <c r="C23" s="1323"/>
      <c r="D23" s="1323"/>
      <c r="E23" s="1323"/>
      <c r="F23" s="1323"/>
      <c r="G23" s="1323"/>
      <c r="H23" s="1323"/>
      <c r="I23" s="1324"/>
      <c r="J23" s="1324"/>
      <c r="K23" s="1324"/>
      <c r="L23" s="1324"/>
      <c r="M23" s="1324"/>
      <c r="N23" s="410"/>
      <c r="O23" s="410"/>
      <c r="P23" s="1326"/>
    </row>
    <row r="24" spans="1:16">
      <c r="A24" s="1322"/>
      <c r="B24" s="1323"/>
      <c r="C24" s="1323"/>
      <c r="D24" s="1323"/>
      <c r="E24" s="1323"/>
      <c r="F24" s="1323"/>
      <c r="G24" s="1323"/>
      <c r="H24" s="1323"/>
      <c r="I24" s="1324"/>
      <c r="J24" s="1324"/>
      <c r="K24" s="1324"/>
      <c r="L24" s="1324"/>
      <c r="M24" s="1324"/>
      <c r="N24" s="410"/>
      <c r="O24" s="410"/>
      <c r="P24" s="1326"/>
    </row>
    <row r="25" spans="1:16">
      <c r="A25" s="1322"/>
      <c r="B25" s="1323"/>
      <c r="C25" s="1323"/>
      <c r="D25" s="1323"/>
      <c r="E25" s="1323"/>
      <c r="F25" s="1323"/>
      <c r="G25" s="1323"/>
      <c r="H25" s="1323"/>
      <c r="I25" s="1324"/>
      <c r="J25" s="1324"/>
      <c r="K25" s="1324"/>
      <c r="L25" s="1324"/>
      <c r="M25" s="1324"/>
      <c r="N25" s="410"/>
      <c r="O25" s="410"/>
      <c r="P25" s="1326"/>
    </row>
    <row r="26" spans="1:16">
      <c r="A26" s="1322"/>
      <c r="B26" s="1323"/>
      <c r="C26" s="1323"/>
      <c r="D26" s="1323"/>
      <c r="E26" s="1323"/>
      <c r="F26" s="1323"/>
      <c r="G26" s="1323"/>
      <c r="H26" s="1323"/>
      <c r="I26" s="1324"/>
      <c r="J26" s="1324"/>
      <c r="K26" s="1324"/>
      <c r="L26" s="1324"/>
      <c r="M26" s="1324"/>
      <c r="N26" s="410"/>
      <c r="O26" s="410"/>
      <c r="P26" s="1326"/>
    </row>
    <row r="27" spans="1:16">
      <c r="A27" s="2207" t="s">
        <v>2096</v>
      </c>
      <c r="B27" s="2208"/>
      <c r="C27" s="1327"/>
      <c r="D27" s="1328"/>
      <c r="E27" s="1323"/>
      <c r="F27" s="1323"/>
      <c r="G27" s="1323"/>
      <c r="H27" s="1323"/>
      <c r="I27" s="1324"/>
      <c r="J27" s="1324">
        <v>0</v>
      </c>
      <c r="K27" s="1324"/>
      <c r="L27" s="1324">
        <v>0</v>
      </c>
      <c r="M27" s="1324">
        <v>0</v>
      </c>
      <c r="N27" s="410"/>
      <c r="O27" s="410"/>
      <c r="P27" s="1326"/>
    </row>
    <row r="28" spans="1:16">
      <c r="A28" s="11" t="s">
        <v>2098</v>
      </c>
      <c r="B28" s="4"/>
      <c r="C28" s="4"/>
      <c r="D28" s="4"/>
      <c r="E28" s="877"/>
      <c r="F28" s="1329"/>
      <c r="G28" s="877"/>
      <c r="H28" s="877"/>
      <c r="I28" s="1317"/>
      <c r="J28" s="1317"/>
      <c r="K28" s="1317"/>
      <c r="L28" s="388" t="s">
        <v>2243</v>
      </c>
      <c r="M28" s="1317"/>
      <c r="N28" s="1317"/>
      <c r="O28" s="1317"/>
      <c r="P28" s="877"/>
    </row>
    <row r="29" spans="1:16">
      <c r="A29" s="4" t="s">
        <v>2101</v>
      </c>
      <c r="B29" s="877"/>
      <c r="C29" s="877"/>
      <c r="D29" s="877"/>
      <c r="E29" s="877"/>
      <c r="F29" s="877"/>
      <c r="G29" s="877"/>
      <c r="H29" s="877"/>
      <c r="I29" s="1317"/>
      <c r="J29" s="1317"/>
      <c r="K29" s="1317"/>
      <c r="L29" s="1317"/>
      <c r="M29" s="1317"/>
      <c r="N29" s="1317"/>
      <c r="O29" s="1317"/>
      <c r="P29" s="877"/>
    </row>
  </sheetData>
  <sortState xmlns:xlrd2="http://schemas.microsoft.com/office/spreadsheetml/2017/richdata2" ref="A6:P26">
    <sortCondition ref="A6"/>
  </sortState>
  <mergeCells count="3">
    <mergeCell ref="O1:P1"/>
    <mergeCell ref="A2:P2"/>
    <mergeCell ref="A27:B27"/>
  </mergeCells>
  <phoneticPr fontId="30" type="noConversion"/>
  <printOptions horizontalCentered="1"/>
  <pageMargins left="0.35433070866141736" right="0.35433070866141736" top="0.98425196850393704" bottom="0.78740157480314965" header="0.39370078740157477" footer="0.51181102362204722"/>
  <pageSetup paperSize="9" scale="89" fitToHeight="0" orientation="landscape" r:id="rId1"/>
  <headerFooter alignWithMargins="0">
    <oddHeader>&amp;R&amp;"宋体,常规"&amp;10共&amp;"Times New Roman,常规"&amp;N&amp;"宋体,常规"页第&amp;"Times New Roman,常规"&amp;P&amp;"宋体,常规"页</oddHeader>
  </headerFooter>
</worksheet>
</file>

<file path=xl/worksheets/sheet1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54ABF7-D33B-4464-83D3-E0F7E350D91C}">
  <sheetPr codeName="Sheet69">
    <pageSetUpPr fitToPage="1"/>
  </sheetPr>
  <dimension ref="A1:R29"/>
  <sheetViews>
    <sheetView zoomScaleNormal="100" workbookViewId="0">
      <pane ySplit="5" topLeftCell="A6" activePane="bottomLeft" state="frozen"/>
      <selection pane="bottomLeft"/>
    </sheetView>
  </sheetViews>
  <sheetFormatPr defaultColWidth="9" defaultRowHeight="15.75" customHeight="1"/>
  <cols>
    <col min="1" max="1" width="5.59765625" style="4" customWidth="1"/>
    <col min="2" max="2" width="19.09765625" style="4" customWidth="1"/>
    <col min="3" max="3" width="10.09765625" style="53" customWidth="1"/>
    <col min="4" max="6" width="8.09765625" style="4" customWidth="1"/>
    <col min="7" max="8" width="9.296875" style="4" customWidth="1"/>
    <col min="9" max="9" width="11.796875" style="4" customWidth="1"/>
    <col min="10" max="10" width="13.296875" style="4" customWidth="1"/>
    <col min="11" max="12" width="13.09765625" style="4" hidden="1" customWidth="1"/>
    <col min="13" max="13" width="13.296875" style="4" customWidth="1"/>
    <col min="14" max="14" width="9.296875" style="4" customWidth="1"/>
    <col min="15" max="15" width="13.296875" style="4" customWidth="1"/>
    <col min="16" max="16" width="12.69921875" style="4" customWidth="1"/>
    <col min="17" max="17" width="10.296875" style="4" customWidth="1"/>
    <col min="18" max="18" width="11" style="4" customWidth="1"/>
    <col min="19" max="16384" width="9" style="4"/>
  </cols>
  <sheetData>
    <row r="1" spans="1:18" ht="13.35" customHeight="1">
      <c r="A1" s="457"/>
      <c r="B1" s="61"/>
      <c r="C1" s="488"/>
      <c r="D1" s="5"/>
      <c r="E1" s="5"/>
      <c r="F1" s="5"/>
      <c r="G1" s="5"/>
      <c r="H1" s="5"/>
      <c r="I1" s="5"/>
      <c r="J1" s="387"/>
      <c r="K1" s="387"/>
      <c r="L1" s="387"/>
      <c r="M1" s="387"/>
      <c r="N1" s="387"/>
      <c r="O1" s="387"/>
      <c r="P1" s="387"/>
      <c r="Q1" s="387"/>
      <c r="R1" s="5"/>
    </row>
    <row r="2" spans="1:18" s="2" customFormat="1" ht="30" customHeight="1">
      <c r="A2" s="1643" t="s">
        <v>2741</v>
      </c>
      <c r="B2" s="1644"/>
      <c r="C2" s="1644"/>
      <c r="D2" s="1644"/>
      <c r="E2" s="1644"/>
      <c r="F2" s="1644"/>
      <c r="G2" s="1644"/>
      <c r="H2" s="1644"/>
      <c r="I2" s="1644"/>
      <c r="J2" s="1644"/>
      <c r="K2" s="1644"/>
      <c r="L2" s="1644"/>
      <c r="M2" s="1644"/>
      <c r="N2" s="1644"/>
      <c r="O2" s="1644"/>
      <c r="P2" s="1644"/>
      <c r="Q2" s="1644"/>
      <c r="R2" s="1644"/>
    </row>
    <row r="3" spans="1:18" ht="14.25" customHeight="1">
      <c r="A3" s="4" t="s">
        <v>1968</v>
      </c>
      <c r="C3" s="4"/>
    </row>
    <row r="4" spans="1:18" ht="15.75" customHeight="1">
      <c r="A4" s="4" t="s">
        <v>2086</v>
      </c>
      <c r="J4" s="388"/>
      <c r="K4" s="388"/>
      <c r="L4" s="388"/>
      <c r="M4" s="388"/>
      <c r="N4" s="388"/>
      <c r="O4" s="388"/>
      <c r="P4" s="388"/>
      <c r="Q4" s="388"/>
      <c r="R4" s="458" t="s">
        <v>1970</v>
      </c>
    </row>
    <row r="5" spans="1:18" s="5" customFormat="1" ht="27.75" customHeight="1">
      <c r="A5" s="1330" t="s">
        <v>1101</v>
      </c>
      <c r="B5" s="1330" t="s">
        <v>2742</v>
      </c>
      <c r="C5" s="1331" t="s">
        <v>2697</v>
      </c>
      <c r="D5" s="1330" t="s">
        <v>2743</v>
      </c>
      <c r="E5" s="1330" t="s">
        <v>2744</v>
      </c>
      <c r="F5" s="1330" t="s">
        <v>2745</v>
      </c>
      <c r="G5" s="1254" t="s">
        <v>2746</v>
      </c>
      <c r="H5" s="1254" t="s">
        <v>2747</v>
      </c>
      <c r="I5" s="1254" t="s">
        <v>2748</v>
      </c>
      <c r="J5" s="1332" t="s">
        <v>2706</v>
      </c>
      <c r="K5" s="1332" t="s">
        <v>2088</v>
      </c>
      <c r="L5" s="1332" t="s">
        <v>2089</v>
      </c>
      <c r="M5" s="1332" t="s">
        <v>1647</v>
      </c>
      <c r="N5" s="1332" t="s">
        <v>2428</v>
      </c>
      <c r="O5" s="1332" t="s">
        <v>2090</v>
      </c>
      <c r="P5" s="1332" t="s">
        <v>2714</v>
      </c>
      <c r="Q5" s="1332" t="s">
        <v>2091</v>
      </c>
      <c r="R5" s="1330" t="s">
        <v>1100</v>
      </c>
    </row>
    <row r="6" spans="1:18" ht="15.75" customHeight="1">
      <c r="A6" s="381"/>
      <c r="B6" s="795"/>
      <c r="C6" s="486"/>
      <c r="D6" s="381"/>
      <c r="E6" s="381"/>
      <c r="F6" s="381"/>
      <c r="G6" s="949"/>
      <c r="H6" s="949"/>
      <c r="I6" s="949"/>
      <c r="J6" s="410"/>
      <c r="K6" s="410"/>
      <c r="L6" s="410"/>
      <c r="M6" s="410"/>
      <c r="N6" s="479"/>
      <c r="O6" s="410"/>
      <c r="P6" s="410"/>
      <c r="Q6" s="410"/>
      <c r="R6" s="440"/>
    </row>
    <row r="7" spans="1:18" ht="15.75" customHeight="1">
      <c r="A7" s="381"/>
      <c r="B7" s="795"/>
      <c r="C7" s="486"/>
      <c r="D7" s="381"/>
      <c r="E7" s="381"/>
      <c r="F7" s="381"/>
      <c r="G7" s="949"/>
      <c r="H7" s="949"/>
      <c r="I7" s="949"/>
      <c r="J7" s="410"/>
      <c r="K7" s="410"/>
      <c r="L7" s="410"/>
      <c r="M7" s="410"/>
      <c r="N7" s="479"/>
      <c r="O7" s="410"/>
      <c r="P7" s="410"/>
      <c r="Q7" s="410"/>
      <c r="R7" s="440"/>
    </row>
    <row r="8" spans="1:18" ht="15.75" customHeight="1">
      <c r="A8" s="381"/>
      <c r="B8" s="795"/>
      <c r="C8" s="486"/>
      <c r="D8" s="381"/>
      <c r="E8" s="381"/>
      <c r="F8" s="381"/>
      <c r="G8" s="949"/>
      <c r="H8" s="949"/>
      <c r="I8" s="949"/>
      <c r="J8" s="410"/>
      <c r="K8" s="410"/>
      <c r="L8" s="410"/>
      <c r="M8" s="410"/>
      <c r="N8" s="479"/>
      <c r="O8" s="410"/>
      <c r="P8" s="410"/>
      <c r="Q8" s="410"/>
      <c r="R8" s="440"/>
    </row>
    <row r="9" spans="1:18" ht="15.75" customHeight="1">
      <c r="A9" s="381"/>
      <c r="B9" s="795"/>
      <c r="C9" s="486"/>
      <c r="D9" s="381"/>
      <c r="E9" s="381"/>
      <c r="F9" s="381"/>
      <c r="G9" s="949"/>
      <c r="H9" s="949"/>
      <c r="I9" s="949"/>
      <c r="J9" s="410"/>
      <c r="K9" s="410"/>
      <c r="L9" s="410"/>
      <c r="M9" s="410"/>
      <c r="N9" s="479"/>
      <c r="O9" s="410"/>
      <c r="P9" s="410"/>
      <c r="Q9" s="410"/>
      <c r="R9" s="440"/>
    </row>
    <row r="10" spans="1:18" ht="15.75" customHeight="1">
      <c r="A10" s="381"/>
      <c r="B10" s="795"/>
      <c r="C10" s="486"/>
      <c r="D10" s="381"/>
      <c r="E10" s="381"/>
      <c r="F10" s="381"/>
      <c r="G10" s="949"/>
      <c r="H10" s="949"/>
      <c r="I10" s="949"/>
      <c r="J10" s="410"/>
      <c r="K10" s="410"/>
      <c r="L10" s="410"/>
      <c r="M10" s="410"/>
      <c r="N10" s="479"/>
      <c r="O10" s="410"/>
      <c r="P10" s="410"/>
      <c r="Q10" s="410"/>
      <c r="R10" s="440"/>
    </row>
    <row r="11" spans="1:18" ht="15.75" customHeight="1">
      <c r="A11" s="381"/>
      <c r="B11" s="795"/>
      <c r="C11" s="486"/>
      <c r="D11" s="381"/>
      <c r="E11" s="381"/>
      <c r="F11" s="381"/>
      <c r="G11" s="949"/>
      <c r="H11" s="949"/>
      <c r="I11" s="949"/>
      <c r="J11" s="410"/>
      <c r="K11" s="410"/>
      <c r="L11" s="410"/>
      <c r="M11" s="410"/>
      <c r="N11" s="479"/>
      <c r="O11" s="410"/>
      <c r="P11" s="410"/>
      <c r="Q11" s="410"/>
      <c r="R11" s="440"/>
    </row>
    <row r="12" spans="1:18" ht="15.75" customHeight="1">
      <c r="A12" s="381"/>
      <c r="B12" s="795"/>
      <c r="C12" s="486"/>
      <c r="D12" s="381"/>
      <c r="E12" s="381"/>
      <c r="F12" s="381"/>
      <c r="G12" s="949"/>
      <c r="H12" s="949"/>
      <c r="I12" s="949"/>
      <c r="J12" s="410"/>
      <c r="K12" s="410"/>
      <c r="L12" s="410"/>
      <c r="M12" s="410"/>
      <c r="N12" s="479"/>
      <c r="O12" s="410"/>
      <c r="P12" s="410"/>
      <c r="Q12" s="410"/>
      <c r="R12" s="440"/>
    </row>
    <row r="13" spans="1:18" ht="15.75" customHeight="1">
      <c r="A13" s="381"/>
      <c r="B13" s="795"/>
      <c r="C13" s="486"/>
      <c r="D13" s="381"/>
      <c r="E13" s="381"/>
      <c r="F13" s="381"/>
      <c r="G13" s="949"/>
      <c r="H13" s="949"/>
      <c r="I13" s="949"/>
      <c r="J13" s="410"/>
      <c r="K13" s="410"/>
      <c r="L13" s="410"/>
      <c r="M13" s="410"/>
      <c r="N13" s="479"/>
      <c r="O13" s="410"/>
      <c r="P13" s="410"/>
      <c r="Q13" s="410"/>
      <c r="R13" s="440"/>
    </row>
    <row r="14" spans="1:18" ht="15.75" customHeight="1">
      <c r="A14" s="381"/>
      <c r="B14" s="795"/>
      <c r="C14" s="486"/>
      <c r="D14" s="381"/>
      <c r="E14" s="381"/>
      <c r="F14" s="381"/>
      <c r="G14" s="949"/>
      <c r="H14" s="949"/>
      <c r="I14" s="949"/>
      <c r="J14" s="410"/>
      <c r="K14" s="410"/>
      <c r="L14" s="410"/>
      <c r="M14" s="410"/>
      <c r="N14" s="479"/>
      <c r="O14" s="410"/>
      <c r="P14" s="410"/>
      <c r="Q14" s="410"/>
      <c r="R14" s="440"/>
    </row>
    <row r="15" spans="1:18" ht="15.75" customHeight="1">
      <c r="A15" s="381"/>
      <c r="B15" s="795"/>
      <c r="C15" s="486"/>
      <c r="D15" s="381"/>
      <c r="E15" s="381"/>
      <c r="F15" s="381"/>
      <c r="G15" s="949"/>
      <c r="H15" s="949"/>
      <c r="I15" s="949"/>
      <c r="J15" s="410"/>
      <c r="K15" s="410"/>
      <c r="L15" s="410"/>
      <c r="M15" s="410"/>
      <c r="N15" s="479"/>
      <c r="O15" s="410"/>
      <c r="P15" s="410"/>
      <c r="Q15" s="410"/>
      <c r="R15" s="440"/>
    </row>
    <row r="16" spans="1:18" ht="15.75" customHeight="1">
      <c r="A16" s="381"/>
      <c r="B16" s="795"/>
      <c r="C16" s="486"/>
      <c r="D16" s="381"/>
      <c r="E16" s="381"/>
      <c r="F16" s="381"/>
      <c r="G16" s="949"/>
      <c r="H16" s="949"/>
      <c r="I16" s="949"/>
      <c r="J16" s="410"/>
      <c r="K16" s="410"/>
      <c r="L16" s="410"/>
      <c r="M16" s="410"/>
      <c r="N16" s="479"/>
      <c r="O16" s="410"/>
      <c r="P16" s="410"/>
      <c r="Q16" s="410"/>
      <c r="R16" s="440"/>
    </row>
    <row r="17" spans="1:18" ht="15.75" customHeight="1">
      <c r="A17" s="381"/>
      <c r="B17" s="795"/>
      <c r="C17" s="486"/>
      <c r="D17" s="381"/>
      <c r="E17" s="381"/>
      <c r="F17" s="381"/>
      <c r="G17" s="949"/>
      <c r="H17" s="949"/>
      <c r="I17" s="949"/>
      <c r="J17" s="410"/>
      <c r="K17" s="410"/>
      <c r="L17" s="410"/>
      <c r="M17" s="410"/>
      <c r="N17" s="479"/>
      <c r="O17" s="410"/>
      <c r="P17" s="410"/>
      <c r="Q17" s="410"/>
      <c r="R17" s="440"/>
    </row>
    <row r="18" spans="1:18" ht="15.75" customHeight="1">
      <c r="A18" s="381"/>
      <c r="B18" s="795"/>
      <c r="C18" s="486"/>
      <c r="D18" s="381"/>
      <c r="E18" s="381"/>
      <c r="F18" s="381"/>
      <c r="G18" s="949"/>
      <c r="H18" s="949"/>
      <c r="I18" s="949"/>
      <c r="J18" s="410"/>
      <c r="K18" s="410"/>
      <c r="L18" s="410"/>
      <c r="M18" s="410"/>
      <c r="N18" s="479"/>
      <c r="O18" s="410"/>
      <c r="P18" s="410"/>
      <c r="Q18" s="410"/>
      <c r="R18" s="440"/>
    </row>
    <row r="19" spans="1:18" ht="15.75" customHeight="1">
      <c r="A19" s="381"/>
      <c r="B19" s="795"/>
      <c r="C19" s="486"/>
      <c r="D19" s="381"/>
      <c r="E19" s="381"/>
      <c r="F19" s="381"/>
      <c r="G19" s="949"/>
      <c r="H19" s="949"/>
      <c r="I19" s="949"/>
      <c r="J19" s="410"/>
      <c r="K19" s="410"/>
      <c r="L19" s="410"/>
      <c r="M19" s="410"/>
      <c r="N19" s="479"/>
      <c r="O19" s="410"/>
      <c r="P19" s="410"/>
      <c r="Q19" s="410"/>
      <c r="R19" s="440"/>
    </row>
    <row r="20" spans="1:18" ht="15.75" customHeight="1">
      <c r="A20" s="381"/>
      <c r="B20" s="795"/>
      <c r="C20" s="486"/>
      <c r="D20" s="381"/>
      <c r="E20" s="381"/>
      <c r="F20" s="381"/>
      <c r="G20" s="949"/>
      <c r="H20" s="949"/>
      <c r="I20" s="949"/>
      <c r="J20" s="410"/>
      <c r="K20" s="410"/>
      <c r="L20" s="410"/>
      <c r="M20" s="410"/>
      <c r="N20" s="479"/>
      <c r="O20" s="410"/>
      <c r="P20" s="410"/>
      <c r="Q20" s="410"/>
      <c r="R20" s="440"/>
    </row>
    <row r="21" spans="1:18" ht="15.75" customHeight="1">
      <c r="A21" s="381"/>
      <c r="B21" s="795"/>
      <c r="C21" s="486"/>
      <c r="D21" s="381"/>
      <c r="E21" s="381"/>
      <c r="F21" s="381"/>
      <c r="G21" s="949"/>
      <c r="H21" s="949"/>
      <c r="I21" s="949"/>
      <c r="J21" s="410"/>
      <c r="K21" s="410"/>
      <c r="L21" s="410"/>
      <c r="M21" s="410"/>
      <c r="N21" s="479"/>
      <c r="O21" s="410"/>
      <c r="P21" s="410"/>
      <c r="Q21" s="410"/>
      <c r="R21" s="440"/>
    </row>
    <row r="22" spans="1:18" ht="15.75" customHeight="1">
      <c r="A22" s="381"/>
      <c r="B22" s="795"/>
      <c r="C22" s="486"/>
      <c r="D22" s="381"/>
      <c r="E22" s="381"/>
      <c r="F22" s="381"/>
      <c r="G22" s="949"/>
      <c r="H22" s="949"/>
      <c r="I22" s="949"/>
      <c r="J22" s="410"/>
      <c r="K22" s="410"/>
      <c r="L22" s="410"/>
      <c r="M22" s="410"/>
      <c r="N22" s="479"/>
      <c r="O22" s="410"/>
      <c r="P22" s="410"/>
      <c r="Q22" s="410"/>
      <c r="R22" s="440"/>
    </row>
    <row r="23" spans="1:18" ht="15.75" customHeight="1">
      <c r="A23" s="381"/>
      <c r="B23" s="795"/>
      <c r="C23" s="486"/>
      <c r="D23" s="381"/>
      <c r="E23" s="381"/>
      <c r="F23" s="381"/>
      <c r="G23" s="949"/>
      <c r="H23" s="949"/>
      <c r="I23" s="949"/>
      <c r="J23" s="410"/>
      <c r="K23" s="410"/>
      <c r="L23" s="410"/>
      <c r="M23" s="410"/>
      <c r="N23" s="479"/>
      <c r="O23" s="410"/>
      <c r="P23" s="410"/>
      <c r="Q23" s="410"/>
      <c r="R23" s="440"/>
    </row>
    <row r="24" spans="1:18" ht="15.75" customHeight="1">
      <c r="A24" s="381"/>
      <c r="B24" s="795"/>
      <c r="C24" s="486"/>
      <c r="D24" s="381"/>
      <c r="E24" s="381"/>
      <c r="F24" s="381"/>
      <c r="G24" s="949"/>
      <c r="H24" s="949"/>
      <c r="I24" s="949"/>
      <c r="J24" s="410"/>
      <c r="K24" s="410"/>
      <c r="L24" s="410"/>
      <c r="M24" s="410"/>
      <c r="N24" s="479"/>
      <c r="O24" s="410"/>
      <c r="P24" s="410"/>
      <c r="Q24" s="410"/>
      <c r="R24" s="440"/>
    </row>
    <row r="25" spans="1:18" ht="15.75" customHeight="1">
      <c r="A25" s="381"/>
      <c r="B25" s="795"/>
      <c r="C25" s="486"/>
      <c r="D25" s="381"/>
      <c r="E25" s="381"/>
      <c r="F25" s="381"/>
      <c r="G25" s="949"/>
      <c r="H25" s="949"/>
      <c r="I25" s="949"/>
      <c r="J25" s="410"/>
      <c r="K25" s="410"/>
      <c r="L25" s="410"/>
      <c r="M25" s="410"/>
      <c r="N25" s="479"/>
      <c r="O25" s="410"/>
      <c r="P25" s="410"/>
      <c r="Q25" s="410"/>
      <c r="R25" s="440"/>
    </row>
    <row r="26" spans="1:18" ht="15.75" customHeight="1">
      <c r="A26" s="381"/>
      <c r="B26" s="795"/>
      <c r="C26" s="486"/>
      <c r="D26" s="381"/>
      <c r="E26" s="381"/>
      <c r="F26" s="381"/>
      <c r="G26" s="949"/>
      <c r="H26" s="949"/>
      <c r="I26" s="949"/>
      <c r="J26" s="410"/>
      <c r="K26" s="410"/>
      <c r="L26" s="410"/>
      <c r="M26" s="410"/>
      <c r="N26" s="479"/>
      <c r="O26" s="410"/>
      <c r="P26" s="410"/>
      <c r="Q26" s="410"/>
      <c r="R26" s="440"/>
    </row>
    <row r="27" spans="1:18" ht="15.75" customHeight="1">
      <c r="A27" s="1688" t="s">
        <v>2096</v>
      </c>
      <c r="B27" s="1689"/>
      <c r="C27" s="486"/>
      <c r="D27" s="381"/>
      <c r="E27" s="381"/>
      <c r="F27" s="381"/>
      <c r="G27" s="392"/>
      <c r="H27" s="392"/>
      <c r="I27" s="392"/>
      <c r="J27" s="410"/>
      <c r="K27" s="410">
        <v>0</v>
      </c>
      <c r="L27" s="410"/>
      <c r="M27" s="410">
        <v>0</v>
      </c>
      <c r="N27" s="479"/>
      <c r="O27" s="410">
        <v>0</v>
      </c>
      <c r="P27" s="410"/>
      <c r="Q27" s="410"/>
      <c r="R27" s="440"/>
    </row>
    <row r="28" spans="1:18" ht="15.75" customHeight="1">
      <c r="A28" s="4" t="s">
        <v>2098</v>
      </c>
      <c r="J28" s="388"/>
      <c r="K28" s="388"/>
      <c r="L28" s="388"/>
      <c r="M28" s="388" t="s">
        <v>2099</v>
      </c>
      <c r="N28" s="388"/>
      <c r="O28" s="388"/>
      <c r="P28" s="388"/>
      <c r="Q28" s="388"/>
    </row>
    <row r="29" spans="1:18" ht="15.75" customHeight="1">
      <c r="A29" s="4" t="s">
        <v>2101</v>
      </c>
      <c r="J29" s="388"/>
      <c r="K29" s="388"/>
      <c r="L29" s="388"/>
      <c r="M29" s="388"/>
      <c r="N29" s="388"/>
      <c r="O29" s="388"/>
      <c r="P29" s="388"/>
      <c r="Q29" s="388"/>
    </row>
  </sheetData>
  <sortState xmlns:xlrd2="http://schemas.microsoft.com/office/spreadsheetml/2017/richdata2" ref="A6:R26">
    <sortCondition ref="A6"/>
  </sortState>
  <mergeCells count="2">
    <mergeCell ref="A2:R2"/>
    <mergeCell ref="A27:B27"/>
  </mergeCells>
  <phoneticPr fontId="30" type="noConversion"/>
  <dataValidations count="1">
    <dataValidation type="list" allowBlank="1" showInputMessage="1" showErrorMessage="1" sqref="F6:F26" xr:uid="{84AB72BA-FD1E-43A5-BE36-D9A7504BC263}">
      <formula1>"专利权,商标,著作权,域名,其他"</formula1>
    </dataValidation>
  </dataValidations>
  <printOptions horizontalCentered="1"/>
  <pageMargins left="0.35433070866141736" right="0.35433070866141736" top="0.98425196850393704" bottom="0.78740157480314965" header="0.39370078740157477" footer="0.51181102362204722"/>
  <pageSetup paperSize="9" scale="66" fitToHeight="0" orientation="landscape" r:id="rId1"/>
  <headerFooter alignWithMargins="0">
    <oddHeader>&amp;R&amp;"宋体,常规"&amp;10共&amp;"Times New Roman,常规"&amp;N&amp;"宋体,常规"页第&amp;"Times New Roman,常规"&amp;P&amp;"宋体,常规"页</oddHeader>
  </headerFooter>
</worksheet>
</file>

<file path=xl/worksheets/sheet1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888C8F-511D-4AD2-8AD2-C08B67035897}">
  <sheetPr codeName="Sheet70">
    <pageSetUpPr fitToPage="1"/>
  </sheetPr>
  <dimension ref="A1:J29"/>
  <sheetViews>
    <sheetView zoomScaleNormal="100" workbookViewId="0"/>
  </sheetViews>
  <sheetFormatPr defaultColWidth="9" defaultRowHeight="15.75" customHeight="1"/>
  <cols>
    <col min="1" max="1" width="5.59765625" style="4" customWidth="1"/>
    <col min="2" max="2" width="27" style="4" customWidth="1"/>
    <col min="3" max="3" width="13.59765625" style="53" customWidth="1"/>
    <col min="4" max="5" width="14.59765625" style="4" hidden="1" customWidth="1"/>
    <col min="6" max="8" width="14.796875" style="4" customWidth="1"/>
    <col min="9" max="9" width="11.796875" style="4" customWidth="1"/>
    <col min="10" max="10" width="12" style="4" customWidth="1"/>
    <col min="11" max="16384" width="9" style="4"/>
  </cols>
  <sheetData>
    <row r="1" spans="1:10" ht="15.75" customHeight="1">
      <c r="A1" s="506"/>
      <c r="B1" s="61"/>
      <c r="C1" s="488"/>
      <c r="D1" s="387"/>
      <c r="E1" s="387"/>
      <c r="F1" s="387"/>
      <c r="G1" s="387"/>
      <c r="H1" s="387"/>
      <c r="I1" s="387"/>
      <c r="J1" s="5"/>
    </row>
    <row r="2" spans="1:10" s="2" customFormat="1" ht="30" customHeight="1">
      <c r="A2" s="1643" t="s">
        <v>2749</v>
      </c>
      <c r="B2" s="1644"/>
      <c r="C2" s="1644"/>
      <c r="D2" s="1644"/>
      <c r="E2" s="1644"/>
      <c r="F2" s="1644"/>
      <c r="G2" s="1644"/>
      <c r="H2" s="1644"/>
      <c r="I2" s="1644"/>
      <c r="J2" s="1644"/>
    </row>
    <row r="3" spans="1:10" ht="14.25" customHeight="1">
      <c r="A3" s="4" t="s">
        <v>1968</v>
      </c>
      <c r="C3" s="4"/>
    </row>
    <row r="4" spans="1:10" ht="15.75" customHeight="1">
      <c r="A4" s="4" t="s">
        <v>2086</v>
      </c>
      <c r="D4" s="388"/>
      <c r="E4" s="388"/>
      <c r="F4" s="388"/>
      <c r="G4" s="388"/>
      <c r="H4" s="388"/>
      <c r="I4" s="388"/>
      <c r="J4" s="458" t="s">
        <v>1970</v>
      </c>
    </row>
    <row r="5" spans="1:10" s="5" customFormat="1" ht="27.75" customHeight="1">
      <c r="A5" s="1330" t="s">
        <v>1101</v>
      </c>
      <c r="B5" s="1330" t="s">
        <v>2742</v>
      </c>
      <c r="C5" s="1331" t="s">
        <v>2184</v>
      </c>
      <c r="D5" s="1332" t="s">
        <v>2088</v>
      </c>
      <c r="E5" s="1332" t="s">
        <v>2089</v>
      </c>
      <c r="F5" s="1332" t="s">
        <v>1647</v>
      </c>
      <c r="G5" s="1332" t="s">
        <v>2090</v>
      </c>
      <c r="H5" s="1332" t="s">
        <v>2714</v>
      </c>
      <c r="I5" s="1332" t="s">
        <v>2091</v>
      </c>
      <c r="J5" s="1330" t="s">
        <v>1100</v>
      </c>
    </row>
    <row r="6" spans="1:10" ht="15.75" customHeight="1">
      <c r="A6" s="381"/>
      <c r="B6" s="795"/>
      <c r="C6" s="486"/>
      <c r="D6" s="410"/>
      <c r="E6" s="410"/>
      <c r="F6" s="410"/>
      <c r="G6" s="410"/>
      <c r="H6" s="410"/>
      <c r="I6" s="410"/>
      <c r="J6" s="440"/>
    </row>
    <row r="7" spans="1:10" ht="15.75" customHeight="1">
      <c r="A7" s="381"/>
      <c r="B7" s="795"/>
      <c r="C7" s="486"/>
      <c r="D7" s="410"/>
      <c r="E7" s="410"/>
      <c r="F7" s="410"/>
      <c r="G7" s="410"/>
      <c r="H7" s="410"/>
      <c r="I7" s="410"/>
      <c r="J7" s="440"/>
    </row>
    <row r="8" spans="1:10" ht="15.75" customHeight="1">
      <c r="A8" s="381"/>
      <c r="B8" s="795"/>
      <c r="C8" s="486"/>
      <c r="D8" s="410"/>
      <c r="E8" s="410"/>
      <c r="F8" s="410"/>
      <c r="G8" s="410"/>
      <c r="H8" s="410"/>
      <c r="I8" s="410"/>
      <c r="J8" s="440"/>
    </row>
    <row r="9" spans="1:10" ht="15.75" customHeight="1">
      <c r="A9" s="381"/>
      <c r="B9" s="795"/>
      <c r="C9" s="486"/>
      <c r="D9" s="410"/>
      <c r="E9" s="410"/>
      <c r="F9" s="410"/>
      <c r="G9" s="410"/>
      <c r="H9" s="410"/>
      <c r="I9" s="410"/>
      <c r="J9" s="440"/>
    </row>
    <row r="10" spans="1:10" ht="15.75" customHeight="1">
      <c r="A10" s="381"/>
      <c r="B10" s="795"/>
      <c r="C10" s="486"/>
      <c r="D10" s="410"/>
      <c r="E10" s="410"/>
      <c r="F10" s="410"/>
      <c r="G10" s="410"/>
      <c r="H10" s="410"/>
      <c r="I10" s="410"/>
      <c r="J10" s="440"/>
    </row>
    <row r="11" spans="1:10" ht="15.75" customHeight="1">
      <c r="A11" s="381"/>
      <c r="B11" s="795"/>
      <c r="C11" s="486"/>
      <c r="D11" s="410"/>
      <c r="E11" s="410"/>
      <c r="F11" s="410"/>
      <c r="G11" s="410"/>
      <c r="H11" s="410"/>
      <c r="I11" s="410"/>
      <c r="J11" s="440"/>
    </row>
    <row r="12" spans="1:10" ht="15.75" customHeight="1">
      <c r="A12" s="381"/>
      <c r="B12" s="795"/>
      <c r="C12" s="486"/>
      <c r="D12" s="410"/>
      <c r="E12" s="410"/>
      <c r="F12" s="410"/>
      <c r="G12" s="410"/>
      <c r="H12" s="410"/>
      <c r="I12" s="410"/>
      <c r="J12" s="440"/>
    </row>
    <row r="13" spans="1:10" ht="15.75" customHeight="1">
      <c r="A13" s="381"/>
      <c r="B13" s="795"/>
      <c r="C13" s="486"/>
      <c r="D13" s="410"/>
      <c r="E13" s="410"/>
      <c r="F13" s="410"/>
      <c r="G13" s="410"/>
      <c r="H13" s="410"/>
      <c r="I13" s="410"/>
      <c r="J13" s="440"/>
    </row>
    <row r="14" spans="1:10" ht="15.75" customHeight="1">
      <c r="A14" s="381"/>
      <c r="B14" s="795"/>
      <c r="C14" s="486"/>
      <c r="D14" s="410"/>
      <c r="E14" s="410"/>
      <c r="F14" s="410"/>
      <c r="G14" s="410"/>
      <c r="H14" s="410"/>
      <c r="I14" s="410"/>
      <c r="J14" s="440"/>
    </row>
    <row r="15" spans="1:10" ht="15.75" customHeight="1">
      <c r="A15" s="381"/>
      <c r="B15" s="795"/>
      <c r="C15" s="486"/>
      <c r="D15" s="410"/>
      <c r="E15" s="410"/>
      <c r="F15" s="410"/>
      <c r="G15" s="410"/>
      <c r="H15" s="410"/>
      <c r="I15" s="410"/>
      <c r="J15" s="440"/>
    </row>
    <row r="16" spans="1:10" ht="15.75" customHeight="1">
      <c r="A16" s="381"/>
      <c r="B16" s="795"/>
      <c r="C16" s="486"/>
      <c r="D16" s="410"/>
      <c r="E16" s="410"/>
      <c r="F16" s="410"/>
      <c r="G16" s="410"/>
      <c r="H16" s="410"/>
      <c r="I16" s="410"/>
      <c r="J16" s="440"/>
    </row>
    <row r="17" spans="1:10" ht="15.75" customHeight="1">
      <c r="A17" s="381"/>
      <c r="B17" s="795"/>
      <c r="C17" s="486"/>
      <c r="D17" s="410"/>
      <c r="E17" s="410"/>
      <c r="F17" s="410"/>
      <c r="G17" s="410"/>
      <c r="H17" s="410"/>
      <c r="I17" s="410"/>
      <c r="J17" s="440"/>
    </row>
    <row r="18" spans="1:10" ht="15.75" customHeight="1">
      <c r="A18" s="381"/>
      <c r="B18" s="795"/>
      <c r="C18" s="486"/>
      <c r="D18" s="410"/>
      <c r="E18" s="410"/>
      <c r="F18" s="410"/>
      <c r="G18" s="410"/>
      <c r="H18" s="410"/>
      <c r="I18" s="410"/>
      <c r="J18" s="440"/>
    </row>
    <row r="19" spans="1:10" ht="15.75" customHeight="1">
      <c r="A19" s="381"/>
      <c r="B19" s="795"/>
      <c r="C19" s="486"/>
      <c r="D19" s="410"/>
      <c r="E19" s="410"/>
      <c r="F19" s="410"/>
      <c r="G19" s="410"/>
      <c r="H19" s="410"/>
      <c r="I19" s="410"/>
      <c r="J19" s="440"/>
    </row>
    <row r="20" spans="1:10" ht="15.75" customHeight="1">
      <c r="A20" s="381"/>
      <c r="B20" s="795"/>
      <c r="C20" s="486"/>
      <c r="D20" s="410"/>
      <c r="E20" s="410"/>
      <c r="F20" s="410"/>
      <c r="G20" s="410"/>
      <c r="H20" s="410"/>
      <c r="I20" s="410"/>
      <c r="J20" s="440"/>
    </row>
    <row r="21" spans="1:10" ht="15.75" customHeight="1">
      <c r="A21" s="381"/>
      <c r="B21" s="795"/>
      <c r="C21" s="486"/>
      <c r="D21" s="410"/>
      <c r="E21" s="410"/>
      <c r="F21" s="410"/>
      <c r="G21" s="410"/>
      <c r="H21" s="410"/>
      <c r="I21" s="410"/>
      <c r="J21" s="440"/>
    </row>
    <row r="22" spans="1:10" ht="15.75" customHeight="1">
      <c r="A22" s="381"/>
      <c r="B22" s="795"/>
      <c r="C22" s="486"/>
      <c r="D22" s="410"/>
      <c r="E22" s="410"/>
      <c r="F22" s="410"/>
      <c r="G22" s="410"/>
      <c r="H22" s="410"/>
      <c r="I22" s="410"/>
      <c r="J22" s="440"/>
    </row>
    <row r="23" spans="1:10" ht="15.75" customHeight="1">
      <c r="A23" s="381"/>
      <c r="B23" s="795"/>
      <c r="C23" s="486"/>
      <c r="D23" s="410"/>
      <c r="E23" s="410"/>
      <c r="F23" s="410"/>
      <c r="G23" s="410"/>
      <c r="H23" s="410"/>
      <c r="I23" s="410"/>
      <c r="J23" s="440"/>
    </row>
    <row r="24" spans="1:10" ht="15.75" customHeight="1">
      <c r="A24" s="381"/>
      <c r="B24" s="795"/>
      <c r="C24" s="486"/>
      <c r="D24" s="410"/>
      <c r="E24" s="410"/>
      <c r="F24" s="410"/>
      <c r="G24" s="410"/>
      <c r="H24" s="410"/>
      <c r="I24" s="410"/>
      <c r="J24" s="440"/>
    </row>
    <row r="25" spans="1:10" ht="15.75" customHeight="1">
      <c r="A25" s="381"/>
      <c r="B25" s="795"/>
      <c r="C25" s="486"/>
      <c r="D25" s="410"/>
      <c r="E25" s="410"/>
      <c r="F25" s="410"/>
      <c r="G25" s="410"/>
      <c r="H25" s="410"/>
      <c r="I25" s="410"/>
      <c r="J25" s="440"/>
    </row>
    <row r="26" spans="1:10" ht="15.75" customHeight="1">
      <c r="A26" s="381"/>
      <c r="B26" s="795"/>
      <c r="C26" s="486"/>
      <c r="D26" s="410"/>
      <c r="E26" s="410"/>
      <c r="F26" s="410"/>
      <c r="G26" s="410"/>
      <c r="H26" s="410"/>
      <c r="I26" s="410"/>
      <c r="J26" s="440"/>
    </row>
    <row r="27" spans="1:10" ht="15.75" customHeight="1">
      <c r="A27" s="1688" t="s">
        <v>2096</v>
      </c>
      <c r="B27" s="1689"/>
      <c r="C27" s="486"/>
      <c r="D27" s="410">
        <v>0</v>
      </c>
      <c r="E27" s="410"/>
      <c r="F27" s="410">
        <v>0</v>
      </c>
      <c r="G27" s="410">
        <v>0</v>
      </c>
      <c r="H27" s="410"/>
      <c r="I27" s="410"/>
      <c r="J27" s="440"/>
    </row>
    <row r="28" spans="1:10" ht="15.75" customHeight="1">
      <c r="A28" s="4" t="s">
        <v>2098</v>
      </c>
      <c r="D28" s="388"/>
      <c r="E28" s="388"/>
      <c r="F28" s="388" t="s">
        <v>2099</v>
      </c>
      <c r="G28" s="388"/>
      <c r="H28" s="388"/>
      <c r="I28" s="388"/>
    </row>
    <row r="29" spans="1:10" ht="15.75" customHeight="1">
      <c r="A29" s="4" t="s">
        <v>2101</v>
      </c>
      <c r="D29" s="388"/>
      <c r="E29" s="388"/>
      <c r="F29" s="388"/>
      <c r="G29" s="388"/>
      <c r="H29" s="388"/>
      <c r="I29" s="388"/>
    </row>
  </sheetData>
  <sortState xmlns:xlrd2="http://schemas.microsoft.com/office/spreadsheetml/2017/richdata2" ref="A6:J26">
    <sortCondition ref="A6"/>
  </sortState>
  <mergeCells count="2">
    <mergeCell ref="A2:J2"/>
    <mergeCell ref="A27:B27"/>
  </mergeCells>
  <phoneticPr fontId="30" type="noConversion"/>
  <printOptions horizontalCentered="1"/>
  <pageMargins left="0.35433070866141736" right="0.35433070866141736" top="0.98425196850393704" bottom="0.78740157480314965" header="0.39370078740157477" footer="0.51181102362204722"/>
  <pageSetup paperSize="9" scale="92" fitToHeight="0" orientation="landscape" r:id="rId1"/>
  <headerFooter alignWithMargins="0">
    <oddHeader>&amp;R&amp;"宋体,常规"&amp;10共&amp;"Times New Roman,常规"&amp;N&amp;"宋体,常规"页第&amp;"Times New Roman,常规"&amp;P&amp;"宋体,常规"页</oddHeader>
  </headerFooter>
</worksheet>
</file>

<file path=xl/worksheets/sheet1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1AB117-84E1-4A04-9F05-5296547531F5}">
  <sheetPr codeName="Sheet71">
    <pageSetUpPr fitToPage="1"/>
  </sheetPr>
  <dimension ref="A1:J29"/>
  <sheetViews>
    <sheetView zoomScaleNormal="100" workbookViewId="0"/>
  </sheetViews>
  <sheetFormatPr defaultColWidth="9" defaultRowHeight="15.75" customHeight="1"/>
  <cols>
    <col min="1" max="1" width="5.59765625" style="4" customWidth="1"/>
    <col min="2" max="2" width="24.09765625" style="4" customWidth="1"/>
    <col min="3" max="3" width="13.59765625" style="53" customWidth="1"/>
    <col min="4" max="5" width="17.59765625" style="4" hidden="1" customWidth="1"/>
    <col min="6" max="7" width="17.296875" style="4" customWidth="1"/>
    <col min="8" max="8" width="15.796875" style="4" customWidth="1"/>
    <col min="9" max="9" width="8.796875" style="4" customWidth="1"/>
    <col min="10" max="10" width="8.59765625" style="4" customWidth="1"/>
    <col min="11" max="16384" width="9" style="4"/>
  </cols>
  <sheetData>
    <row r="1" spans="1:10" ht="15.75" customHeight="1">
      <c r="A1" s="506"/>
      <c r="B1" s="61"/>
      <c r="C1" s="488"/>
      <c r="D1" s="387"/>
      <c r="E1" s="387"/>
      <c r="F1" s="387"/>
      <c r="G1" s="387"/>
      <c r="H1" s="387"/>
      <c r="I1" s="387"/>
      <c r="J1" s="5"/>
    </row>
    <row r="2" spans="1:10" s="2" customFormat="1" ht="30" customHeight="1">
      <c r="A2" s="1643" t="s">
        <v>2750</v>
      </c>
      <c r="B2" s="1644"/>
      <c r="C2" s="1644"/>
      <c r="D2" s="1644"/>
      <c r="E2" s="1644"/>
      <c r="F2" s="1644"/>
      <c r="G2" s="1644"/>
      <c r="H2" s="1644"/>
      <c r="I2" s="1644"/>
      <c r="J2" s="1644"/>
    </row>
    <row r="3" spans="1:10" ht="14.25" customHeight="1">
      <c r="A3" s="4" t="s">
        <v>1968</v>
      </c>
      <c r="C3" s="4"/>
    </row>
    <row r="4" spans="1:10" ht="15.75" customHeight="1">
      <c r="A4" s="4" t="s">
        <v>2086</v>
      </c>
      <c r="D4" s="388"/>
      <c r="E4" s="388"/>
      <c r="F4" s="388"/>
      <c r="G4" s="388"/>
      <c r="H4" s="388"/>
      <c r="I4" s="388"/>
      <c r="J4" s="458" t="s">
        <v>1970</v>
      </c>
    </row>
    <row r="5" spans="1:10" s="5" customFormat="1" ht="27.75" customHeight="1">
      <c r="A5" s="1330" t="s">
        <v>1101</v>
      </c>
      <c r="B5" s="1330" t="s">
        <v>2742</v>
      </c>
      <c r="C5" s="806" t="s">
        <v>2697</v>
      </c>
      <c r="D5" s="1332" t="s">
        <v>2088</v>
      </c>
      <c r="E5" s="1332" t="s">
        <v>2089</v>
      </c>
      <c r="F5" s="1332" t="s">
        <v>1647</v>
      </c>
      <c r="G5" s="1332" t="s">
        <v>2090</v>
      </c>
      <c r="H5" s="1332" t="s">
        <v>2714</v>
      </c>
      <c r="I5" s="1332" t="s">
        <v>2091</v>
      </c>
      <c r="J5" s="1330" t="s">
        <v>1100</v>
      </c>
    </row>
    <row r="6" spans="1:10" ht="15.75" customHeight="1">
      <c r="A6" s="381"/>
      <c r="B6" s="795"/>
      <c r="C6" s="486"/>
      <c r="D6" s="410"/>
      <c r="E6" s="410"/>
      <c r="F6" s="410">
        <v>0</v>
      </c>
      <c r="G6" s="410"/>
      <c r="H6" s="410"/>
      <c r="I6" s="410"/>
      <c r="J6" s="440"/>
    </row>
    <row r="7" spans="1:10" ht="15.75" customHeight="1">
      <c r="A7" s="381"/>
      <c r="B7" s="795"/>
      <c r="C7" s="486"/>
      <c r="D7" s="410"/>
      <c r="E7" s="410"/>
      <c r="F7" s="410">
        <v>0</v>
      </c>
      <c r="G7" s="410"/>
      <c r="H7" s="410"/>
      <c r="I7" s="410"/>
      <c r="J7" s="440"/>
    </row>
    <row r="8" spans="1:10" ht="15.75" customHeight="1">
      <c r="A8" s="381"/>
      <c r="B8" s="795"/>
      <c r="C8" s="486"/>
      <c r="D8" s="410"/>
      <c r="E8" s="410"/>
      <c r="F8" s="410">
        <v>0</v>
      </c>
      <c r="G8" s="410"/>
      <c r="H8" s="410"/>
      <c r="I8" s="410"/>
      <c r="J8" s="440"/>
    </row>
    <row r="9" spans="1:10" ht="15.75" customHeight="1">
      <c r="A9" s="381"/>
      <c r="B9" s="795"/>
      <c r="C9" s="486"/>
      <c r="D9" s="410"/>
      <c r="E9" s="410"/>
      <c r="F9" s="410">
        <v>0</v>
      </c>
      <c r="G9" s="410"/>
      <c r="H9" s="410"/>
      <c r="I9" s="410"/>
      <c r="J9" s="440"/>
    </row>
    <row r="10" spans="1:10" ht="15.75" customHeight="1">
      <c r="A10" s="381"/>
      <c r="B10" s="795"/>
      <c r="C10" s="486"/>
      <c r="D10" s="410"/>
      <c r="E10" s="410"/>
      <c r="F10" s="410">
        <v>0</v>
      </c>
      <c r="G10" s="410"/>
      <c r="H10" s="410"/>
      <c r="I10" s="410"/>
      <c r="J10" s="440"/>
    </row>
    <row r="11" spans="1:10" ht="15.75" customHeight="1">
      <c r="A11" s="381"/>
      <c r="B11" s="795"/>
      <c r="C11" s="486"/>
      <c r="D11" s="410"/>
      <c r="E11" s="410"/>
      <c r="F11" s="410">
        <v>0</v>
      </c>
      <c r="G11" s="410"/>
      <c r="H11" s="410"/>
      <c r="I11" s="410"/>
      <c r="J11" s="440"/>
    </row>
    <row r="12" spans="1:10" ht="15.75" customHeight="1">
      <c r="A12" s="381"/>
      <c r="B12" s="795"/>
      <c r="C12" s="486"/>
      <c r="D12" s="410"/>
      <c r="E12" s="410"/>
      <c r="F12" s="410">
        <v>0</v>
      </c>
      <c r="G12" s="410"/>
      <c r="H12" s="410"/>
      <c r="I12" s="410"/>
      <c r="J12" s="440"/>
    </row>
    <row r="13" spans="1:10" ht="15.75" customHeight="1">
      <c r="A13" s="381"/>
      <c r="B13" s="795"/>
      <c r="C13" s="486"/>
      <c r="D13" s="410"/>
      <c r="E13" s="410"/>
      <c r="F13" s="410">
        <v>0</v>
      </c>
      <c r="G13" s="410"/>
      <c r="H13" s="410"/>
      <c r="I13" s="410"/>
      <c r="J13" s="440"/>
    </row>
    <row r="14" spans="1:10" ht="15.75" customHeight="1">
      <c r="A14" s="381"/>
      <c r="B14" s="795"/>
      <c r="C14" s="486"/>
      <c r="D14" s="410"/>
      <c r="E14" s="410"/>
      <c r="F14" s="410">
        <v>0</v>
      </c>
      <c r="G14" s="410"/>
      <c r="H14" s="410"/>
      <c r="I14" s="410"/>
      <c r="J14" s="440"/>
    </row>
    <row r="15" spans="1:10" ht="15.75" customHeight="1">
      <c r="A15" s="381"/>
      <c r="B15" s="795"/>
      <c r="C15" s="486"/>
      <c r="D15" s="410"/>
      <c r="E15" s="410"/>
      <c r="F15" s="410">
        <v>0</v>
      </c>
      <c r="G15" s="410"/>
      <c r="H15" s="410"/>
      <c r="I15" s="410"/>
      <c r="J15" s="440"/>
    </row>
    <row r="16" spans="1:10" ht="15.75" customHeight="1">
      <c r="A16" s="381"/>
      <c r="B16" s="795"/>
      <c r="C16" s="486"/>
      <c r="D16" s="410"/>
      <c r="E16" s="410"/>
      <c r="F16" s="410">
        <v>0</v>
      </c>
      <c r="G16" s="410"/>
      <c r="H16" s="410"/>
      <c r="I16" s="410"/>
      <c r="J16" s="440"/>
    </row>
    <row r="17" spans="1:10" ht="15.75" customHeight="1">
      <c r="A17" s="381"/>
      <c r="B17" s="795"/>
      <c r="C17" s="486"/>
      <c r="D17" s="410"/>
      <c r="E17" s="410"/>
      <c r="F17" s="410">
        <v>0</v>
      </c>
      <c r="G17" s="410"/>
      <c r="H17" s="410"/>
      <c r="I17" s="410"/>
      <c r="J17" s="440"/>
    </row>
    <row r="18" spans="1:10" ht="15.75" customHeight="1">
      <c r="A18" s="381"/>
      <c r="B18" s="795"/>
      <c r="C18" s="486"/>
      <c r="D18" s="410"/>
      <c r="E18" s="410"/>
      <c r="F18" s="410">
        <v>0</v>
      </c>
      <c r="G18" s="410"/>
      <c r="H18" s="410"/>
      <c r="I18" s="410"/>
      <c r="J18" s="440"/>
    </row>
    <row r="19" spans="1:10" ht="15.75" customHeight="1">
      <c r="A19" s="381"/>
      <c r="B19" s="795"/>
      <c r="C19" s="486"/>
      <c r="D19" s="410"/>
      <c r="E19" s="410"/>
      <c r="F19" s="410">
        <v>0</v>
      </c>
      <c r="G19" s="410"/>
      <c r="H19" s="410"/>
      <c r="I19" s="410"/>
      <c r="J19" s="440"/>
    </row>
    <row r="20" spans="1:10" ht="15.75" customHeight="1">
      <c r="A20" s="381"/>
      <c r="B20" s="795"/>
      <c r="C20" s="486"/>
      <c r="D20" s="410"/>
      <c r="E20" s="410"/>
      <c r="F20" s="410">
        <v>0</v>
      </c>
      <c r="G20" s="410"/>
      <c r="H20" s="410"/>
      <c r="I20" s="410"/>
      <c r="J20" s="440"/>
    </row>
    <row r="21" spans="1:10" ht="15.75" customHeight="1">
      <c r="A21" s="381"/>
      <c r="B21" s="795"/>
      <c r="C21" s="486"/>
      <c r="D21" s="410"/>
      <c r="E21" s="410"/>
      <c r="F21" s="410">
        <v>0</v>
      </c>
      <c r="G21" s="410"/>
      <c r="H21" s="410"/>
      <c r="I21" s="410"/>
      <c r="J21" s="440"/>
    </row>
    <row r="22" spans="1:10" ht="15.75" customHeight="1">
      <c r="A22" s="381"/>
      <c r="B22" s="795"/>
      <c r="C22" s="486"/>
      <c r="D22" s="410"/>
      <c r="E22" s="410"/>
      <c r="F22" s="410">
        <v>0</v>
      </c>
      <c r="G22" s="410"/>
      <c r="H22" s="410"/>
      <c r="I22" s="410"/>
      <c r="J22" s="440"/>
    </row>
    <row r="23" spans="1:10" ht="15.75" customHeight="1">
      <c r="A23" s="381"/>
      <c r="B23" s="795"/>
      <c r="C23" s="486"/>
      <c r="D23" s="410"/>
      <c r="E23" s="410"/>
      <c r="F23" s="410">
        <v>0</v>
      </c>
      <c r="G23" s="410"/>
      <c r="H23" s="410"/>
      <c r="I23" s="410"/>
      <c r="J23" s="440"/>
    </row>
    <row r="24" spans="1:10" ht="15.75" customHeight="1">
      <c r="A24" s="381"/>
      <c r="B24" s="795"/>
      <c r="C24" s="486"/>
      <c r="D24" s="410"/>
      <c r="E24" s="410"/>
      <c r="F24" s="410">
        <v>0</v>
      </c>
      <c r="G24" s="410"/>
      <c r="H24" s="410"/>
      <c r="I24" s="410"/>
      <c r="J24" s="440"/>
    </row>
    <row r="25" spans="1:10" ht="15.75" customHeight="1">
      <c r="A25" s="1688" t="s">
        <v>2126</v>
      </c>
      <c r="B25" s="1689"/>
      <c r="C25" s="486"/>
      <c r="D25" s="410">
        <v>0</v>
      </c>
      <c r="E25" s="410"/>
      <c r="F25" s="410">
        <v>0</v>
      </c>
      <c r="G25" s="410">
        <v>0</v>
      </c>
      <c r="H25" s="410"/>
      <c r="I25" s="410"/>
      <c r="J25" s="440"/>
    </row>
    <row r="26" spans="1:10" ht="15.75" customHeight="1">
      <c r="A26" s="1688" t="s">
        <v>2751</v>
      </c>
      <c r="B26" s="1934"/>
      <c r="C26" s="486"/>
      <c r="D26" s="410"/>
      <c r="E26" s="410"/>
      <c r="F26" s="410">
        <v>0</v>
      </c>
      <c r="G26" s="410">
        <v>0</v>
      </c>
      <c r="H26" s="410"/>
      <c r="I26" s="410"/>
      <c r="J26" s="440"/>
    </row>
    <row r="27" spans="1:10" ht="15.75" customHeight="1">
      <c r="A27" s="1688" t="s">
        <v>2155</v>
      </c>
      <c r="B27" s="1689"/>
      <c r="C27" s="486"/>
      <c r="D27" s="410">
        <v>0</v>
      </c>
      <c r="E27" s="410"/>
      <c r="F27" s="410">
        <v>0</v>
      </c>
      <c r="G27" s="410">
        <v>0</v>
      </c>
      <c r="H27" s="410"/>
      <c r="I27" s="410"/>
      <c r="J27" s="440"/>
    </row>
    <row r="28" spans="1:10" ht="15.75" customHeight="1">
      <c r="A28" s="4" t="s">
        <v>2098</v>
      </c>
      <c r="D28" s="388"/>
      <c r="E28" s="388"/>
      <c r="F28" s="388"/>
      <c r="G28" s="388" t="s">
        <v>2099</v>
      </c>
      <c r="H28" s="388"/>
      <c r="I28" s="388"/>
    </row>
    <row r="29" spans="1:10" ht="15.75" customHeight="1">
      <c r="A29" s="4" t="s">
        <v>2101</v>
      </c>
      <c r="D29" s="388"/>
      <c r="E29" s="388"/>
      <c r="F29" s="388"/>
      <c r="G29" s="388"/>
      <c r="H29" s="388"/>
      <c r="I29" s="388"/>
    </row>
  </sheetData>
  <sortState xmlns:xlrd2="http://schemas.microsoft.com/office/spreadsheetml/2017/richdata2" ref="A6:J24">
    <sortCondition ref="A6"/>
  </sortState>
  <mergeCells count="4">
    <mergeCell ref="A2:J2"/>
    <mergeCell ref="A25:B25"/>
    <mergeCell ref="A26:B26"/>
    <mergeCell ref="A27:B27"/>
  </mergeCells>
  <phoneticPr fontId="30" type="noConversion"/>
  <printOptions horizontalCentered="1"/>
  <pageMargins left="0.35433070866141736" right="0.35433070866141736" top="0.98425196850393704" bottom="0.78740157480314965" header="0.39370078740157477" footer="0.51181102362204722"/>
  <pageSetup paperSize="9" scale="90" fitToHeight="0" orientation="landscape" r:id="rId1"/>
  <headerFooter alignWithMargins="0">
    <oddHeader>&amp;R&amp;"宋体,常规"&amp;10共&amp;"Times New Roman,常规"&amp;N&amp;"宋体,常规"页第&amp;"Times New Roman,常规"&amp;P&amp;"宋体,常规"页</oddHeader>
  </headerFooter>
</worksheet>
</file>

<file path=xl/worksheets/sheet10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042E48-779B-4FCF-B5C5-C76E77561378}">
  <sheetPr codeName="Sheet72">
    <pageSetUpPr fitToPage="1"/>
  </sheetPr>
  <dimension ref="A1:M30"/>
  <sheetViews>
    <sheetView zoomScaleNormal="100" workbookViewId="0">
      <pane ySplit="6" topLeftCell="A7" activePane="bottomLeft" state="frozen"/>
      <selection pane="bottomLeft"/>
    </sheetView>
  </sheetViews>
  <sheetFormatPr defaultColWidth="9" defaultRowHeight="15.75" customHeight="1"/>
  <cols>
    <col min="1" max="1" width="5.09765625" style="4" customWidth="1"/>
    <col min="2" max="2" width="21" style="4" customWidth="1"/>
    <col min="3" max="3" width="10.09765625" style="53" customWidth="1"/>
    <col min="4" max="4" width="11.296875" style="4" customWidth="1"/>
    <col min="5" max="5" width="11.8984375" style="4" customWidth="1"/>
    <col min="6" max="7" width="14.09765625" style="4" hidden="1" customWidth="1"/>
    <col min="8" max="8" width="14.296875" style="4" customWidth="1"/>
    <col min="9" max="9" width="11.8984375" style="4" customWidth="1"/>
    <col min="10" max="11" width="14.296875" style="4" customWidth="1"/>
    <col min="12" max="12" width="8.296875" style="4" customWidth="1"/>
    <col min="13" max="13" width="10" style="4" customWidth="1"/>
    <col min="14" max="16384" width="9" style="4"/>
  </cols>
  <sheetData>
    <row r="1" spans="1:13" ht="15.75" customHeight="1">
      <c r="A1" s="506"/>
      <c r="B1" s="61"/>
      <c r="C1" s="488"/>
      <c r="D1" s="387"/>
      <c r="E1" s="387"/>
      <c r="F1" s="387"/>
      <c r="G1" s="387"/>
      <c r="H1" s="387"/>
      <c r="I1" s="387"/>
      <c r="J1" s="387"/>
      <c r="K1" s="387"/>
      <c r="L1" s="387"/>
      <c r="M1" s="5"/>
    </row>
    <row r="2" spans="1:13" s="2" customFormat="1" ht="30" customHeight="1">
      <c r="A2" s="1643" t="s">
        <v>2752</v>
      </c>
      <c r="B2" s="1643"/>
      <c r="C2" s="1643"/>
      <c r="D2" s="1643"/>
      <c r="E2" s="1643"/>
      <c r="F2" s="1643"/>
      <c r="G2" s="1643"/>
      <c r="H2" s="1643"/>
      <c r="I2" s="1643"/>
      <c r="J2" s="1643"/>
      <c r="K2" s="1643"/>
      <c r="L2" s="1643"/>
      <c r="M2" s="1643"/>
    </row>
    <row r="3" spans="1:13" ht="14.25" customHeight="1">
      <c r="A3" s="4" t="s">
        <v>1968</v>
      </c>
      <c r="C3" s="4"/>
    </row>
    <row r="4" spans="1:13" ht="15.75" customHeight="1">
      <c r="A4" s="4" t="s">
        <v>2086</v>
      </c>
      <c r="D4" s="388"/>
      <c r="E4" s="388"/>
      <c r="F4" s="388"/>
      <c r="G4" s="388"/>
      <c r="H4" s="388"/>
      <c r="I4" s="388"/>
      <c r="J4" s="388"/>
      <c r="K4" s="388"/>
      <c r="L4" s="388"/>
      <c r="M4" s="458" t="s">
        <v>1970</v>
      </c>
    </row>
    <row r="5" spans="1:13" s="5" customFormat="1" ht="15.75" customHeight="1">
      <c r="A5" s="1858" t="s">
        <v>1101</v>
      </c>
      <c r="B5" s="1858" t="s">
        <v>2753</v>
      </c>
      <c r="C5" s="1858" t="s">
        <v>2236</v>
      </c>
      <c r="D5" s="1858" t="s">
        <v>2754</v>
      </c>
      <c r="E5" s="1858" t="s">
        <v>2755</v>
      </c>
      <c r="F5" s="1858" t="s">
        <v>2088</v>
      </c>
      <c r="G5" s="1858" t="s">
        <v>2089</v>
      </c>
      <c r="H5" s="1858" t="s">
        <v>1647</v>
      </c>
      <c r="I5" s="1858" t="s">
        <v>2756</v>
      </c>
      <c r="J5" s="1858" t="s">
        <v>2090</v>
      </c>
      <c r="K5" s="1858" t="s">
        <v>2714</v>
      </c>
      <c r="L5" s="1858" t="s">
        <v>2091</v>
      </c>
      <c r="M5" s="1858" t="s">
        <v>1100</v>
      </c>
    </row>
    <row r="6" spans="1:13" ht="15.75" customHeight="1">
      <c r="A6" s="1860"/>
      <c r="B6" s="1860"/>
      <c r="C6" s="1860"/>
      <c r="D6" s="1860"/>
      <c r="E6" s="1860"/>
      <c r="F6" s="1860"/>
      <c r="G6" s="1860"/>
      <c r="H6" s="1860"/>
      <c r="I6" s="1860"/>
      <c r="J6" s="1860"/>
      <c r="K6" s="1860"/>
      <c r="L6" s="1860"/>
      <c r="M6" s="1860"/>
    </row>
    <row r="7" spans="1:13" ht="15.75" customHeight="1">
      <c r="A7" s="381"/>
      <c r="B7" s="1333"/>
      <c r="C7" s="486"/>
      <c r="D7" s="410"/>
      <c r="E7" s="479"/>
      <c r="F7" s="410"/>
      <c r="G7" s="410"/>
      <c r="H7" s="410">
        <v>0</v>
      </c>
      <c r="I7" s="479"/>
      <c r="J7" s="410">
        <v>0</v>
      </c>
      <c r="K7" s="410"/>
      <c r="L7" s="410"/>
      <c r="M7" s="440"/>
    </row>
    <row r="8" spans="1:13" ht="15.75" customHeight="1">
      <c r="A8" s="381"/>
      <c r="B8" s="1333"/>
      <c r="C8" s="486"/>
      <c r="D8" s="410"/>
      <c r="E8" s="479"/>
      <c r="F8" s="410"/>
      <c r="G8" s="410"/>
      <c r="H8" s="410">
        <v>0</v>
      </c>
      <c r="I8" s="479"/>
      <c r="J8" s="410">
        <v>0</v>
      </c>
      <c r="K8" s="410"/>
      <c r="L8" s="410"/>
      <c r="M8" s="440"/>
    </row>
    <row r="9" spans="1:13" ht="15.75" customHeight="1">
      <c r="A9" s="381"/>
      <c r="B9" s="1333"/>
      <c r="C9" s="486"/>
      <c r="D9" s="410"/>
      <c r="E9" s="479"/>
      <c r="F9" s="410"/>
      <c r="G9" s="410"/>
      <c r="H9" s="410">
        <v>0</v>
      </c>
      <c r="I9" s="479"/>
      <c r="J9" s="410">
        <v>0</v>
      </c>
      <c r="K9" s="410"/>
      <c r="L9" s="410"/>
      <c r="M9" s="440"/>
    </row>
    <row r="10" spans="1:13" ht="15.75" customHeight="1">
      <c r="A10" s="381"/>
      <c r="B10" s="1333"/>
      <c r="C10" s="486"/>
      <c r="D10" s="410"/>
      <c r="E10" s="479"/>
      <c r="F10" s="410"/>
      <c r="G10" s="410"/>
      <c r="H10" s="410">
        <v>0</v>
      </c>
      <c r="I10" s="479"/>
      <c r="J10" s="410">
        <v>0</v>
      </c>
      <c r="K10" s="410"/>
      <c r="L10" s="410"/>
      <c r="M10" s="440"/>
    </row>
    <row r="11" spans="1:13" ht="15.75" customHeight="1">
      <c r="A11" s="381"/>
      <c r="B11" s="1333"/>
      <c r="C11" s="486"/>
      <c r="D11" s="410"/>
      <c r="E11" s="479"/>
      <c r="F11" s="410"/>
      <c r="G11" s="410"/>
      <c r="H11" s="410">
        <v>0</v>
      </c>
      <c r="I11" s="479"/>
      <c r="J11" s="410">
        <v>0</v>
      </c>
      <c r="K11" s="410"/>
      <c r="L11" s="410"/>
      <c r="M11" s="440"/>
    </row>
    <row r="12" spans="1:13" ht="15.75" customHeight="1">
      <c r="A12" s="381"/>
      <c r="B12" s="1333"/>
      <c r="C12" s="486"/>
      <c r="D12" s="410"/>
      <c r="E12" s="479"/>
      <c r="F12" s="410"/>
      <c r="G12" s="410"/>
      <c r="H12" s="410">
        <v>0</v>
      </c>
      <c r="I12" s="479"/>
      <c r="J12" s="410">
        <v>0</v>
      </c>
      <c r="K12" s="410"/>
      <c r="L12" s="410"/>
      <c r="M12" s="440"/>
    </row>
    <row r="13" spans="1:13" ht="15.75" customHeight="1">
      <c r="A13" s="381"/>
      <c r="B13" s="795"/>
      <c r="C13" s="486"/>
      <c r="D13" s="410"/>
      <c r="E13" s="479"/>
      <c r="F13" s="410"/>
      <c r="G13" s="410"/>
      <c r="H13" s="410">
        <v>0</v>
      </c>
      <c r="I13" s="479"/>
      <c r="J13" s="410">
        <v>0</v>
      </c>
      <c r="K13" s="410"/>
      <c r="L13" s="410"/>
      <c r="M13" s="440"/>
    </row>
    <row r="14" spans="1:13" ht="15.75" customHeight="1">
      <c r="A14" s="381"/>
      <c r="B14" s="795"/>
      <c r="C14" s="486"/>
      <c r="D14" s="410"/>
      <c r="E14" s="479"/>
      <c r="F14" s="410"/>
      <c r="G14" s="410"/>
      <c r="H14" s="410">
        <v>0</v>
      </c>
      <c r="I14" s="479"/>
      <c r="J14" s="410">
        <v>0</v>
      </c>
      <c r="K14" s="410"/>
      <c r="L14" s="410"/>
      <c r="M14" s="440"/>
    </row>
    <row r="15" spans="1:13" ht="15.75" customHeight="1">
      <c r="A15" s="381"/>
      <c r="B15" s="795"/>
      <c r="C15" s="486"/>
      <c r="D15" s="410"/>
      <c r="E15" s="479"/>
      <c r="F15" s="410"/>
      <c r="G15" s="410"/>
      <c r="H15" s="410">
        <v>0</v>
      </c>
      <c r="I15" s="479"/>
      <c r="J15" s="410">
        <v>0</v>
      </c>
      <c r="K15" s="410"/>
      <c r="L15" s="410"/>
      <c r="M15" s="440"/>
    </row>
    <row r="16" spans="1:13" ht="15.75" customHeight="1">
      <c r="A16" s="381"/>
      <c r="B16" s="795"/>
      <c r="C16" s="486"/>
      <c r="D16" s="410"/>
      <c r="E16" s="479"/>
      <c r="F16" s="410"/>
      <c r="G16" s="410"/>
      <c r="H16" s="410">
        <v>0</v>
      </c>
      <c r="I16" s="479"/>
      <c r="J16" s="410">
        <v>0</v>
      </c>
      <c r="K16" s="410"/>
      <c r="L16" s="410"/>
      <c r="M16" s="440"/>
    </row>
    <row r="17" spans="1:13" ht="15.75" customHeight="1">
      <c r="A17" s="381"/>
      <c r="B17" s="795"/>
      <c r="C17" s="486"/>
      <c r="D17" s="410"/>
      <c r="E17" s="479"/>
      <c r="F17" s="410"/>
      <c r="G17" s="410"/>
      <c r="H17" s="410">
        <v>0</v>
      </c>
      <c r="I17" s="479"/>
      <c r="J17" s="410">
        <v>0</v>
      </c>
      <c r="K17" s="410"/>
      <c r="L17" s="410"/>
      <c r="M17" s="440"/>
    </row>
    <row r="18" spans="1:13" ht="15.75" customHeight="1">
      <c r="A18" s="392"/>
      <c r="B18" s="1246"/>
      <c r="C18" s="502"/>
      <c r="D18" s="472"/>
      <c r="E18" s="476"/>
      <c r="F18" s="472"/>
      <c r="G18" s="472"/>
      <c r="H18" s="410">
        <v>0</v>
      </c>
      <c r="I18" s="476"/>
      <c r="J18" s="410">
        <v>0</v>
      </c>
      <c r="K18" s="410"/>
      <c r="L18" s="410"/>
      <c r="M18" s="496"/>
    </row>
    <row r="19" spans="1:13" ht="15.75" customHeight="1">
      <c r="A19" s="381"/>
      <c r="B19" s="795"/>
      <c r="C19" s="486"/>
      <c r="D19" s="410"/>
      <c r="E19" s="479"/>
      <c r="F19" s="410"/>
      <c r="G19" s="410"/>
      <c r="H19" s="410">
        <v>0</v>
      </c>
      <c r="I19" s="479"/>
      <c r="J19" s="410">
        <v>0</v>
      </c>
      <c r="K19" s="410"/>
      <c r="L19" s="410"/>
      <c r="M19" s="440"/>
    </row>
    <row r="20" spans="1:13" ht="15.75" customHeight="1">
      <c r="A20" s="381"/>
      <c r="B20" s="795"/>
      <c r="C20" s="486"/>
      <c r="D20" s="410"/>
      <c r="E20" s="479"/>
      <c r="F20" s="410"/>
      <c r="G20" s="410"/>
      <c r="H20" s="410">
        <v>0</v>
      </c>
      <c r="I20" s="479"/>
      <c r="J20" s="410">
        <v>0</v>
      </c>
      <c r="K20" s="410"/>
      <c r="L20" s="410"/>
      <c r="M20" s="440"/>
    </row>
    <row r="21" spans="1:13" ht="15.75" customHeight="1">
      <c r="A21" s="381"/>
      <c r="B21" s="795"/>
      <c r="C21" s="486"/>
      <c r="D21" s="410"/>
      <c r="E21" s="479"/>
      <c r="F21" s="410"/>
      <c r="G21" s="410"/>
      <c r="H21" s="410">
        <v>0</v>
      </c>
      <c r="I21" s="479"/>
      <c r="J21" s="410">
        <v>0</v>
      </c>
      <c r="K21" s="410"/>
      <c r="L21" s="410"/>
      <c r="M21" s="440"/>
    </row>
    <row r="22" spans="1:13" ht="15.75" customHeight="1">
      <c r="A22" s="381"/>
      <c r="B22" s="795"/>
      <c r="C22" s="486"/>
      <c r="D22" s="410"/>
      <c r="E22" s="479"/>
      <c r="F22" s="410"/>
      <c r="G22" s="410"/>
      <c r="H22" s="410">
        <v>0</v>
      </c>
      <c r="I22" s="479"/>
      <c r="J22" s="410">
        <v>0</v>
      </c>
      <c r="K22" s="410"/>
      <c r="L22" s="410"/>
      <c r="M22" s="440"/>
    </row>
    <row r="23" spans="1:13" ht="15.75" customHeight="1">
      <c r="A23" s="381"/>
      <c r="B23" s="795"/>
      <c r="C23" s="486"/>
      <c r="D23" s="410"/>
      <c r="E23" s="479"/>
      <c r="F23" s="410"/>
      <c r="G23" s="410"/>
      <c r="H23" s="410">
        <v>0</v>
      </c>
      <c r="I23" s="479"/>
      <c r="J23" s="410">
        <v>0</v>
      </c>
      <c r="K23" s="410"/>
      <c r="L23" s="410"/>
      <c r="M23" s="440"/>
    </row>
    <row r="24" spans="1:13" ht="15.75" customHeight="1">
      <c r="A24" s="381"/>
      <c r="B24" s="795"/>
      <c r="C24" s="486"/>
      <c r="D24" s="410"/>
      <c r="E24" s="479"/>
      <c r="F24" s="410"/>
      <c r="G24" s="410"/>
      <c r="H24" s="410">
        <v>0</v>
      </c>
      <c r="I24" s="479"/>
      <c r="J24" s="410">
        <v>0</v>
      </c>
      <c r="K24" s="410"/>
      <c r="L24" s="410"/>
      <c r="M24" s="440"/>
    </row>
    <row r="25" spans="1:13" ht="15.75" customHeight="1">
      <c r="A25" s="381"/>
      <c r="B25" s="795"/>
      <c r="C25" s="486"/>
      <c r="D25" s="410"/>
      <c r="E25" s="479"/>
      <c r="F25" s="410"/>
      <c r="G25" s="410"/>
      <c r="H25" s="410">
        <v>0</v>
      </c>
      <c r="I25" s="479"/>
      <c r="J25" s="410">
        <v>0</v>
      </c>
      <c r="K25" s="410"/>
      <c r="L25" s="410"/>
      <c r="M25" s="440"/>
    </row>
    <row r="26" spans="1:13" ht="15.75" customHeight="1">
      <c r="A26" s="381"/>
      <c r="B26" s="795"/>
      <c r="C26" s="486"/>
      <c r="D26" s="410"/>
      <c r="E26" s="479"/>
      <c r="F26" s="410"/>
      <c r="G26" s="410"/>
      <c r="H26" s="410">
        <v>0</v>
      </c>
      <c r="I26" s="479"/>
      <c r="J26" s="410">
        <v>0</v>
      </c>
      <c r="K26" s="410"/>
      <c r="L26" s="410"/>
      <c r="M26" s="440"/>
    </row>
    <row r="27" spans="1:13" ht="15.75" customHeight="1">
      <c r="A27" s="381"/>
      <c r="B27" s="1333"/>
      <c r="C27" s="486"/>
      <c r="D27" s="410"/>
      <c r="E27" s="479"/>
      <c r="F27" s="410"/>
      <c r="G27" s="410"/>
      <c r="H27" s="410">
        <v>0</v>
      </c>
      <c r="I27" s="479"/>
      <c r="J27" s="410">
        <v>0</v>
      </c>
      <c r="K27" s="410"/>
      <c r="L27" s="410"/>
      <c r="M27" s="440"/>
    </row>
    <row r="28" spans="1:13" ht="15.75" customHeight="1">
      <c r="A28" s="1688" t="s">
        <v>2186</v>
      </c>
      <c r="B28" s="1689"/>
      <c r="C28" s="486"/>
      <c r="D28" s="410"/>
      <c r="E28" s="479"/>
      <c r="F28" s="410">
        <v>0</v>
      </c>
      <c r="G28" s="410"/>
      <c r="H28" s="410">
        <v>0</v>
      </c>
      <c r="I28" s="479"/>
      <c r="J28" s="410">
        <v>0</v>
      </c>
      <c r="K28" s="410"/>
      <c r="L28" s="410"/>
      <c r="M28" s="440"/>
    </row>
    <row r="29" spans="1:13" ht="15.75" customHeight="1">
      <c r="A29" s="4" t="s">
        <v>2098</v>
      </c>
      <c r="D29" s="388"/>
      <c r="E29" s="388"/>
      <c r="F29" s="388"/>
      <c r="G29" s="388"/>
      <c r="H29" s="388" t="s">
        <v>2099</v>
      </c>
      <c r="I29" s="388"/>
      <c r="J29" s="388"/>
      <c r="K29" s="388"/>
      <c r="L29" s="388"/>
    </row>
    <row r="30" spans="1:13" ht="15.75" customHeight="1">
      <c r="A30" s="4" t="s">
        <v>2101</v>
      </c>
      <c r="D30" s="388"/>
      <c r="E30" s="388"/>
      <c r="F30" s="388"/>
      <c r="G30" s="388"/>
      <c r="H30" s="388"/>
      <c r="I30" s="388"/>
      <c r="J30" s="388"/>
      <c r="K30" s="388"/>
      <c r="L30" s="388"/>
    </row>
  </sheetData>
  <sortState xmlns:xlrd2="http://schemas.microsoft.com/office/spreadsheetml/2017/richdata2" ref="A7:M27">
    <sortCondition ref="A7"/>
  </sortState>
  <mergeCells count="15">
    <mergeCell ref="A28:B28"/>
    <mergeCell ref="A5:A6"/>
    <mergeCell ref="B5:B6"/>
    <mergeCell ref="C5:C6"/>
    <mergeCell ref="D5:D6"/>
    <mergeCell ref="A2:M2"/>
    <mergeCell ref="E5:E6"/>
    <mergeCell ref="F5:F6"/>
    <mergeCell ref="G5:G6"/>
    <mergeCell ref="H5:H6"/>
    <mergeCell ref="I5:I6"/>
    <mergeCell ref="J5:J6"/>
    <mergeCell ref="K5:K6"/>
    <mergeCell ref="L5:L6"/>
    <mergeCell ref="M5:M6"/>
  </mergeCells>
  <phoneticPr fontId="30" type="noConversion"/>
  <printOptions horizontalCentered="1"/>
  <pageMargins left="0.35433070866141736" right="0.35433070866141736" top="0.98425196850393704" bottom="0.78740157480314965" header="0.39370078740157477" footer="0.51181102362204722"/>
  <pageSetup paperSize="9" scale="86" fitToHeight="0" orientation="landscape" r:id="rId1"/>
  <headerFooter alignWithMargins="0">
    <oddHeader>&amp;R&amp;"宋体,常规"&amp;10共&amp;"Times New Roman,常规"&amp;N&amp;"宋体,常规"页第&amp;"Times New Roman,常规"&amp;P&amp;"宋体,常规"页</oddHeader>
  </headerFooter>
  <legacyDrawing r:id="rId2"/>
</worksheet>
</file>

<file path=xl/worksheets/sheet1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E4CAB0-1CCB-4C66-A5BA-A8B64EF5D541}">
  <sheetPr codeName="Sheet73">
    <pageSetUpPr fitToPage="1"/>
  </sheetPr>
  <dimension ref="A1:H30"/>
  <sheetViews>
    <sheetView zoomScaleNormal="100" workbookViewId="0">
      <pane ySplit="6" topLeftCell="A7" activePane="bottomLeft" state="frozen"/>
      <selection pane="bottomLeft"/>
    </sheetView>
  </sheetViews>
  <sheetFormatPr defaultColWidth="9" defaultRowHeight="15.75" customHeight="1"/>
  <cols>
    <col min="1" max="1" width="6.09765625" style="4" customWidth="1"/>
    <col min="2" max="2" width="26" style="4" customWidth="1"/>
    <col min="3" max="3" width="15" style="53" customWidth="1"/>
    <col min="4" max="5" width="19.09765625" style="4" hidden="1" customWidth="1"/>
    <col min="6" max="7" width="24.296875" style="4" customWidth="1"/>
    <col min="8" max="8" width="15.59765625" style="4" customWidth="1"/>
    <col min="9" max="16384" width="9" style="4"/>
  </cols>
  <sheetData>
    <row r="1" spans="1:8" ht="15.75" customHeight="1">
      <c r="A1" s="506"/>
      <c r="B1" s="40"/>
      <c r="C1" s="1334"/>
      <c r="D1" s="683"/>
      <c r="E1" s="683"/>
      <c r="F1" s="683"/>
      <c r="G1" s="683"/>
      <c r="H1" s="3"/>
    </row>
    <row r="2" spans="1:8" s="2" customFormat="1" ht="30" customHeight="1">
      <c r="A2" s="1643" t="s">
        <v>2757</v>
      </c>
      <c r="B2" s="1643"/>
      <c r="C2" s="1643"/>
      <c r="D2" s="1643"/>
      <c r="E2" s="1643"/>
      <c r="F2" s="1643"/>
      <c r="G2" s="1643"/>
      <c r="H2" s="1643"/>
    </row>
    <row r="3" spans="1:8" ht="14.25" customHeight="1">
      <c r="A3" s="4" t="s">
        <v>1968</v>
      </c>
      <c r="C3" s="4"/>
    </row>
    <row r="4" spans="1:8" ht="15.75" customHeight="1">
      <c r="A4" s="4" t="s">
        <v>2086</v>
      </c>
      <c r="D4" s="388"/>
      <c r="E4" s="388"/>
      <c r="F4" s="388"/>
      <c r="G4" s="388"/>
      <c r="H4" s="458" t="s">
        <v>1970</v>
      </c>
    </row>
    <row r="5" spans="1:8" s="3" customFormat="1" ht="15.75" customHeight="1">
      <c r="A5" s="1683" t="s">
        <v>1101</v>
      </c>
      <c r="B5" s="1683" t="s">
        <v>2742</v>
      </c>
      <c r="C5" s="1683" t="s">
        <v>2697</v>
      </c>
      <c r="D5" s="1683" t="s">
        <v>2088</v>
      </c>
      <c r="E5" s="1683" t="s">
        <v>2089</v>
      </c>
      <c r="F5" s="1683" t="s">
        <v>1647</v>
      </c>
      <c r="G5" s="1683" t="s">
        <v>2090</v>
      </c>
      <c r="H5" s="1683" t="s">
        <v>1100</v>
      </c>
    </row>
    <row r="6" spans="1:8" ht="15.75" customHeight="1">
      <c r="A6" s="1684"/>
      <c r="B6" s="1684"/>
      <c r="C6" s="1684"/>
      <c r="D6" s="1684"/>
      <c r="E6" s="1684"/>
      <c r="F6" s="1684"/>
      <c r="G6" s="1684"/>
      <c r="H6" s="1684"/>
    </row>
    <row r="7" spans="1:8" ht="15.75" customHeight="1">
      <c r="A7" s="381"/>
      <c r="B7" s="795"/>
      <c r="C7" s="486"/>
      <c r="D7" s="490"/>
      <c r="E7" s="490"/>
      <c r="F7" s="490">
        <v>0</v>
      </c>
      <c r="G7" s="490">
        <v>0</v>
      </c>
      <c r="H7" s="440"/>
    </row>
    <row r="8" spans="1:8" ht="15.75" customHeight="1">
      <c r="A8" s="381"/>
      <c r="B8" s="795"/>
      <c r="C8" s="486"/>
      <c r="D8" s="490"/>
      <c r="E8" s="490"/>
      <c r="F8" s="490">
        <v>0</v>
      </c>
      <c r="G8" s="490">
        <v>0</v>
      </c>
      <c r="H8" s="440"/>
    </row>
    <row r="9" spans="1:8" ht="15.75" customHeight="1">
      <c r="A9" s="381"/>
      <c r="B9" s="795"/>
      <c r="C9" s="486"/>
      <c r="D9" s="490"/>
      <c r="E9" s="490"/>
      <c r="F9" s="490">
        <v>0</v>
      </c>
      <c r="G9" s="490">
        <v>0</v>
      </c>
      <c r="H9" s="440"/>
    </row>
    <row r="10" spans="1:8" ht="15.75" customHeight="1">
      <c r="A10" s="381"/>
      <c r="B10" s="795"/>
      <c r="C10" s="486"/>
      <c r="D10" s="490"/>
      <c r="E10" s="490"/>
      <c r="F10" s="490">
        <v>0</v>
      </c>
      <c r="G10" s="490">
        <v>0</v>
      </c>
      <c r="H10" s="440"/>
    </row>
    <row r="11" spans="1:8" ht="15.75" customHeight="1">
      <c r="A11" s="381"/>
      <c r="B11" s="795"/>
      <c r="C11" s="486"/>
      <c r="D11" s="490"/>
      <c r="E11" s="490"/>
      <c r="F11" s="490">
        <v>0</v>
      </c>
      <c r="G11" s="490">
        <v>0</v>
      </c>
      <c r="H11" s="440"/>
    </row>
    <row r="12" spans="1:8" ht="15.75" customHeight="1">
      <c r="A12" s="392"/>
      <c r="B12" s="1246"/>
      <c r="C12" s="502"/>
      <c r="D12" s="473"/>
      <c r="E12" s="473"/>
      <c r="F12" s="490">
        <v>0</v>
      </c>
      <c r="G12" s="490">
        <v>0</v>
      </c>
      <c r="H12" s="496"/>
    </row>
    <row r="13" spans="1:8" ht="15.75" customHeight="1">
      <c r="A13" s="381"/>
      <c r="B13" s="795"/>
      <c r="C13" s="486"/>
      <c r="D13" s="490"/>
      <c r="E13" s="490"/>
      <c r="F13" s="490">
        <v>0</v>
      </c>
      <c r="G13" s="490">
        <v>0</v>
      </c>
      <c r="H13" s="440"/>
    </row>
    <row r="14" spans="1:8" ht="15.75" customHeight="1">
      <c r="A14" s="381"/>
      <c r="B14" s="795"/>
      <c r="C14" s="486"/>
      <c r="D14" s="490"/>
      <c r="E14" s="490"/>
      <c r="F14" s="490">
        <v>0</v>
      </c>
      <c r="G14" s="490">
        <v>0</v>
      </c>
      <c r="H14" s="440"/>
    </row>
    <row r="15" spans="1:8" ht="15.75" customHeight="1">
      <c r="A15" s="381"/>
      <c r="B15" s="795"/>
      <c r="C15" s="486"/>
      <c r="D15" s="490"/>
      <c r="E15" s="490"/>
      <c r="F15" s="490">
        <v>0</v>
      </c>
      <c r="G15" s="490">
        <v>0</v>
      </c>
      <c r="H15" s="440"/>
    </row>
    <row r="16" spans="1:8" ht="15.75" customHeight="1">
      <c r="A16" s="381"/>
      <c r="B16" s="795"/>
      <c r="C16" s="486"/>
      <c r="D16" s="490"/>
      <c r="E16" s="490"/>
      <c r="F16" s="490">
        <v>0</v>
      </c>
      <c r="G16" s="490">
        <v>0</v>
      </c>
      <c r="H16" s="440"/>
    </row>
    <row r="17" spans="1:8" ht="15.75" customHeight="1">
      <c r="A17" s="381"/>
      <c r="B17" s="795"/>
      <c r="C17" s="486"/>
      <c r="D17" s="490"/>
      <c r="E17" s="490"/>
      <c r="F17" s="490">
        <v>0</v>
      </c>
      <c r="G17" s="490">
        <v>0</v>
      </c>
      <c r="H17" s="440"/>
    </row>
    <row r="18" spans="1:8" ht="15.75" customHeight="1">
      <c r="A18" s="381"/>
      <c r="B18" s="795"/>
      <c r="C18" s="486"/>
      <c r="D18" s="490"/>
      <c r="E18" s="490"/>
      <c r="F18" s="490">
        <v>0</v>
      </c>
      <c r="G18" s="490">
        <v>0</v>
      </c>
      <c r="H18" s="440"/>
    </row>
    <row r="19" spans="1:8" ht="15.75" customHeight="1">
      <c r="A19" s="381"/>
      <c r="B19" s="795"/>
      <c r="C19" s="486"/>
      <c r="D19" s="490"/>
      <c r="E19" s="490"/>
      <c r="F19" s="490">
        <v>0</v>
      </c>
      <c r="G19" s="490">
        <v>0</v>
      </c>
      <c r="H19" s="440"/>
    </row>
    <row r="20" spans="1:8" ht="15.75" customHeight="1">
      <c r="A20" s="381"/>
      <c r="B20" s="795"/>
      <c r="C20" s="486"/>
      <c r="D20" s="490"/>
      <c r="E20" s="490"/>
      <c r="F20" s="490">
        <v>0</v>
      </c>
      <c r="G20" s="490">
        <v>0</v>
      </c>
      <c r="H20" s="440"/>
    </row>
    <row r="21" spans="1:8" ht="15.75" customHeight="1">
      <c r="A21" s="381"/>
      <c r="B21" s="795"/>
      <c r="C21" s="486"/>
      <c r="D21" s="490"/>
      <c r="E21" s="490"/>
      <c r="F21" s="490">
        <v>0</v>
      </c>
      <c r="G21" s="490">
        <v>0</v>
      </c>
      <c r="H21" s="440"/>
    </row>
    <row r="22" spans="1:8" ht="15.75" customHeight="1">
      <c r="A22" s="381"/>
      <c r="B22" s="795"/>
      <c r="C22" s="486"/>
      <c r="D22" s="490"/>
      <c r="E22" s="490"/>
      <c r="F22" s="490">
        <v>0</v>
      </c>
      <c r="G22" s="490">
        <v>0</v>
      </c>
      <c r="H22" s="440"/>
    </row>
    <row r="23" spans="1:8" ht="15.75" customHeight="1">
      <c r="A23" s="381"/>
      <c r="B23" s="795"/>
      <c r="C23" s="486"/>
      <c r="D23" s="490"/>
      <c r="E23" s="490"/>
      <c r="F23" s="490">
        <v>0</v>
      </c>
      <c r="G23" s="490">
        <v>0</v>
      </c>
      <c r="H23" s="440"/>
    </row>
    <row r="24" spans="1:8" ht="15.75" customHeight="1">
      <c r="A24" s="381"/>
      <c r="B24" s="795"/>
      <c r="C24" s="486"/>
      <c r="D24" s="490"/>
      <c r="E24" s="490"/>
      <c r="F24" s="490">
        <v>0</v>
      </c>
      <c r="G24" s="490">
        <v>0</v>
      </c>
      <c r="H24" s="440"/>
    </row>
    <row r="25" spans="1:8" ht="15.75" customHeight="1">
      <c r="A25" s="381"/>
      <c r="B25" s="795"/>
      <c r="C25" s="486"/>
      <c r="D25" s="490"/>
      <c r="E25" s="490"/>
      <c r="F25" s="490">
        <v>0</v>
      </c>
      <c r="G25" s="490">
        <v>0</v>
      </c>
      <c r="H25" s="440"/>
    </row>
    <row r="26" spans="1:8" ht="15.75" customHeight="1">
      <c r="A26" s="381"/>
      <c r="B26" s="795"/>
      <c r="C26" s="486"/>
      <c r="D26" s="490"/>
      <c r="E26" s="490"/>
      <c r="F26" s="490">
        <v>0</v>
      </c>
      <c r="G26" s="490">
        <v>0</v>
      </c>
      <c r="H26" s="440"/>
    </row>
    <row r="27" spans="1:8" ht="15.75" customHeight="1">
      <c r="A27" s="381"/>
      <c r="B27" s="795"/>
      <c r="C27" s="486"/>
      <c r="D27" s="490"/>
      <c r="E27" s="490"/>
      <c r="F27" s="490">
        <v>0</v>
      </c>
      <c r="G27" s="490">
        <v>0</v>
      </c>
      <c r="H27" s="440"/>
    </row>
    <row r="28" spans="1:8" ht="15.75" customHeight="1">
      <c r="A28" s="1688" t="s">
        <v>2186</v>
      </c>
      <c r="B28" s="1689"/>
      <c r="C28" s="486"/>
      <c r="D28" s="490">
        <v>0</v>
      </c>
      <c r="E28" s="490"/>
      <c r="F28" s="490">
        <v>0</v>
      </c>
      <c r="G28" s="490">
        <v>0</v>
      </c>
      <c r="H28" s="440"/>
    </row>
    <row r="29" spans="1:8" ht="15.75" customHeight="1">
      <c r="A29" s="4" t="s">
        <v>2098</v>
      </c>
      <c r="D29" s="388"/>
      <c r="E29" s="388"/>
      <c r="F29" s="388" t="s">
        <v>2099</v>
      </c>
      <c r="G29" s="388"/>
    </row>
    <row r="30" spans="1:8" ht="15.75" customHeight="1">
      <c r="A30" s="4" t="s">
        <v>2101</v>
      </c>
      <c r="D30" s="388"/>
      <c r="E30" s="388"/>
      <c r="F30" s="388"/>
      <c r="G30" s="388"/>
    </row>
  </sheetData>
  <sortState xmlns:xlrd2="http://schemas.microsoft.com/office/spreadsheetml/2017/richdata2" ref="A7:H27">
    <sortCondition ref="A7"/>
  </sortState>
  <mergeCells count="10">
    <mergeCell ref="A2:H2"/>
    <mergeCell ref="A28:B28"/>
    <mergeCell ref="A5:A6"/>
    <mergeCell ref="B5:B6"/>
    <mergeCell ref="C5:C6"/>
    <mergeCell ref="D5:D6"/>
    <mergeCell ref="E5:E6"/>
    <mergeCell ref="F5:F6"/>
    <mergeCell ref="G5:G6"/>
    <mergeCell ref="H5:H6"/>
  </mergeCells>
  <phoneticPr fontId="30" type="noConversion"/>
  <printOptions horizontalCentered="1"/>
  <pageMargins left="0.35433070866141736" right="0.35433070866141736" top="0.98425196850393704" bottom="0.78740157480314965" header="0.39370078740157477" footer="0.51181102362204722"/>
  <pageSetup paperSize="9" scale="88" fitToHeight="0" orientation="landscape" r:id="rId1"/>
  <headerFooter alignWithMargins="0">
    <oddHeader>&amp;R&amp;"宋体,常规"&amp;10共&amp;"Times New Roman,常规"&amp;N&amp;"宋体,常规"页第&amp;"Times New Roman,常规"&amp;P&amp;"宋体,常规"页</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FEB7F5-1D60-4E82-BBD1-25E8FB6CE385}">
  <sheetPr codeName="Sheet3">
    <pageSetUpPr fitToPage="1"/>
  </sheetPr>
  <dimension ref="A5:A24"/>
  <sheetViews>
    <sheetView workbookViewId="0">
      <selection activeCell="N13" sqref="N13:N18"/>
    </sheetView>
  </sheetViews>
  <sheetFormatPr defaultRowHeight="15.6"/>
  <sheetData>
    <row r="5" s="113" customFormat="1" ht="15.75" customHeight="1"/>
    <row r="6" s="81" customFormat="1" ht="15.75" customHeight="1"/>
    <row r="7" s="81" customFormat="1" ht="15.75" customHeight="1"/>
    <row r="8" s="81" customFormat="1" ht="15.75" customHeight="1"/>
    <row r="9" s="81" customFormat="1" ht="15.75" customHeight="1"/>
    <row r="10" s="81" customFormat="1" ht="15.75" customHeight="1"/>
    <row r="11" s="81" customFormat="1" ht="15.75" customHeight="1"/>
    <row r="12" s="81" customFormat="1" ht="15.75" customHeight="1"/>
    <row r="13" s="81" customFormat="1" ht="15.75" customHeight="1"/>
    <row r="14" s="81" customFormat="1" ht="15.75" customHeight="1"/>
    <row r="15" s="81" customFormat="1" ht="15.75" customHeight="1"/>
    <row r="16" s="81" customFormat="1" ht="15.75" customHeight="1"/>
    <row r="17" s="81" customFormat="1" ht="15.75" customHeight="1"/>
    <row r="18" s="81" customFormat="1" ht="15.75" customHeight="1"/>
    <row r="19" s="81" customFormat="1" ht="15.75" customHeight="1"/>
    <row r="20" s="81" customFormat="1" ht="15.75" customHeight="1"/>
    <row r="21" s="81" customFormat="1" ht="15.75" customHeight="1"/>
    <row r="22" s="81" customFormat="1" ht="15.75" customHeight="1"/>
    <row r="23" s="81" customFormat="1" ht="15.75" customHeight="1"/>
    <row r="24" s="81" customFormat="1" ht="15.75" customHeight="1"/>
  </sheetData>
  <phoneticPr fontId="30" type="noConversion"/>
  <printOptions horizontalCentered="1"/>
  <pageMargins left="0.7" right="0.7" top="0.98425196850393704" bottom="0.75" header="0.39370078740157477" footer="0.3"/>
  <pageSetup paperSize="9" scale="20" fitToHeight="0" orientation="landscape" r:id="rId1"/>
  <headerFooter>
    <oddHeader>&amp;R&amp;"宋体,常规"&amp;10共&amp;"Times New Roman,常规"&amp;N&amp;"宋体,常规"页第&amp;"Times New Roman,常规"&amp;P&amp;"宋体,常规"页</oddHeader>
  </headerFooter>
  <drawing r:id="rId2"/>
</worksheet>
</file>

<file path=xl/worksheets/sheet1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CBDF82-653B-4762-8F6B-EB16A51A1640}">
  <sheetPr codeName="Sheet74">
    <pageSetUpPr fitToPage="1"/>
  </sheetPr>
  <dimension ref="A1:I30"/>
  <sheetViews>
    <sheetView zoomScaleNormal="100" workbookViewId="0">
      <pane ySplit="6" topLeftCell="A7" activePane="bottomLeft" state="frozen"/>
      <selection pane="bottomLeft"/>
    </sheetView>
  </sheetViews>
  <sheetFormatPr defaultColWidth="9" defaultRowHeight="15.75" customHeight="1"/>
  <cols>
    <col min="1" max="1" width="6.09765625" style="4" customWidth="1"/>
    <col min="2" max="2" width="26.59765625" style="4" customWidth="1"/>
    <col min="3" max="3" width="10.59765625" style="53" customWidth="1"/>
    <col min="4" max="5" width="16.09765625" style="4" hidden="1" customWidth="1"/>
    <col min="6" max="7" width="23.19921875" style="4" customWidth="1"/>
    <col min="8" max="8" width="13.796875" style="4" customWidth="1"/>
    <col min="9" max="9" width="16.5" style="4" customWidth="1"/>
    <col min="10" max="16384" width="9" style="4"/>
  </cols>
  <sheetData>
    <row r="1" spans="1:9" ht="15.75" customHeight="1">
      <c r="A1" s="506"/>
      <c r="B1" s="1335"/>
      <c r="C1" s="488"/>
      <c r="D1" s="387"/>
      <c r="E1" s="387"/>
      <c r="F1" s="387"/>
      <c r="G1" s="387"/>
      <c r="H1" s="387"/>
      <c r="I1" s="5"/>
    </row>
    <row r="2" spans="1:9" s="2" customFormat="1" ht="30" customHeight="1">
      <c r="A2" s="1643" t="s">
        <v>2758</v>
      </c>
      <c r="B2" s="1643"/>
      <c r="C2" s="1643"/>
      <c r="D2" s="1643"/>
      <c r="E2" s="1643"/>
      <c r="F2" s="1643"/>
      <c r="G2" s="1643"/>
      <c r="H2" s="1643"/>
      <c r="I2" s="1643"/>
    </row>
    <row r="3" spans="1:9" ht="14.25" customHeight="1">
      <c r="A3" s="4" t="s">
        <v>1968</v>
      </c>
      <c r="C3" s="4"/>
    </row>
    <row r="4" spans="1:9" ht="15.75" customHeight="1">
      <c r="A4" s="4" t="s">
        <v>2086</v>
      </c>
      <c r="D4" s="388"/>
      <c r="E4" s="388"/>
      <c r="F4" s="388"/>
      <c r="G4" s="388"/>
      <c r="H4" s="388"/>
      <c r="I4" s="458" t="s">
        <v>1970</v>
      </c>
    </row>
    <row r="5" spans="1:9" s="3" customFormat="1" ht="15.75" customHeight="1">
      <c r="A5" s="1683" t="s">
        <v>1101</v>
      </c>
      <c r="B5" s="1683" t="s">
        <v>2742</v>
      </c>
      <c r="C5" s="1683" t="s">
        <v>2697</v>
      </c>
      <c r="D5" s="1683" t="s">
        <v>2088</v>
      </c>
      <c r="E5" s="1683" t="s">
        <v>2089</v>
      </c>
      <c r="F5" s="1683" t="s">
        <v>1647</v>
      </c>
      <c r="G5" s="1683" t="s">
        <v>2090</v>
      </c>
      <c r="H5" s="1683" t="s">
        <v>2091</v>
      </c>
      <c r="I5" s="1683" t="s">
        <v>1100</v>
      </c>
    </row>
    <row r="6" spans="1:9" ht="15.75" customHeight="1">
      <c r="A6" s="1684"/>
      <c r="B6" s="1684"/>
      <c r="C6" s="1684"/>
      <c r="D6" s="1684"/>
      <c r="E6" s="1684"/>
      <c r="F6" s="1684"/>
      <c r="G6" s="1684"/>
      <c r="H6" s="1684"/>
      <c r="I6" s="1684"/>
    </row>
    <row r="7" spans="1:9" ht="15.75" customHeight="1">
      <c r="A7" s="381"/>
      <c r="B7" s="795"/>
      <c r="C7" s="486"/>
      <c r="D7" s="410"/>
      <c r="E7" s="410"/>
      <c r="F7" s="410">
        <v>0</v>
      </c>
      <c r="G7" s="410">
        <v>0</v>
      </c>
      <c r="H7" s="410"/>
      <c r="I7" s="440"/>
    </row>
    <row r="8" spans="1:9" ht="15.75" customHeight="1">
      <c r="A8" s="381"/>
      <c r="B8" s="795"/>
      <c r="C8" s="486"/>
      <c r="D8" s="410"/>
      <c r="E8" s="410"/>
      <c r="F8" s="410">
        <v>0</v>
      </c>
      <c r="G8" s="410">
        <v>0</v>
      </c>
      <c r="H8" s="410"/>
      <c r="I8" s="440"/>
    </row>
    <row r="9" spans="1:9" ht="15.75" customHeight="1">
      <c r="A9" s="381"/>
      <c r="B9" s="795"/>
      <c r="C9" s="486"/>
      <c r="D9" s="410"/>
      <c r="E9" s="410"/>
      <c r="F9" s="410">
        <v>0</v>
      </c>
      <c r="G9" s="410">
        <v>0</v>
      </c>
      <c r="H9" s="410"/>
      <c r="I9" s="440"/>
    </row>
    <row r="10" spans="1:9" ht="15.75" customHeight="1">
      <c r="A10" s="381"/>
      <c r="B10" s="795"/>
      <c r="C10" s="486"/>
      <c r="D10" s="410"/>
      <c r="E10" s="410"/>
      <c r="F10" s="410">
        <v>0</v>
      </c>
      <c r="G10" s="410">
        <v>0</v>
      </c>
      <c r="H10" s="410"/>
      <c r="I10" s="440"/>
    </row>
    <row r="11" spans="1:9" ht="15.75" customHeight="1">
      <c r="A11" s="381"/>
      <c r="B11" s="795"/>
      <c r="C11" s="486"/>
      <c r="D11" s="410"/>
      <c r="E11" s="410"/>
      <c r="F11" s="410">
        <v>0</v>
      </c>
      <c r="G11" s="410">
        <v>0</v>
      </c>
      <c r="H11" s="410"/>
      <c r="I11" s="440"/>
    </row>
    <row r="12" spans="1:9" ht="15.75" customHeight="1">
      <c r="A12" s="392"/>
      <c r="B12" s="1246"/>
      <c r="C12" s="502"/>
      <c r="D12" s="472"/>
      <c r="E12" s="472"/>
      <c r="F12" s="410">
        <v>0</v>
      </c>
      <c r="G12" s="410">
        <v>0</v>
      </c>
      <c r="H12" s="410"/>
      <c r="I12" s="496"/>
    </row>
    <row r="13" spans="1:9" ht="15.75" customHeight="1">
      <c r="A13" s="381"/>
      <c r="B13" s="795"/>
      <c r="C13" s="486"/>
      <c r="D13" s="410"/>
      <c r="E13" s="410"/>
      <c r="F13" s="410">
        <v>0</v>
      </c>
      <c r="G13" s="410">
        <v>0</v>
      </c>
      <c r="H13" s="410"/>
      <c r="I13" s="440"/>
    </row>
    <row r="14" spans="1:9" ht="15.75" customHeight="1">
      <c r="A14" s="381"/>
      <c r="B14" s="795"/>
      <c r="C14" s="486"/>
      <c r="D14" s="410"/>
      <c r="E14" s="410"/>
      <c r="F14" s="410">
        <v>0</v>
      </c>
      <c r="G14" s="410">
        <v>0</v>
      </c>
      <c r="H14" s="410"/>
      <c r="I14" s="440"/>
    </row>
    <row r="15" spans="1:9" ht="15.75" customHeight="1">
      <c r="A15" s="381"/>
      <c r="B15" s="795"/>
      <c r="C15" s="486"/>
      <c r="D15" s="410"/>
      <c r="E15" s="410"/>
      <c r="F15" s="410">
        <v>0</v>
      </c>
      <c r="G15" s="410">
        <v>0</v>
      </c>
      <c r="H15" s="410"/>
      <c r="I15" s="440"/>
    </row>
    <row r="16" spans="1:9" ht="15.75" customHeight="1">
      <c r="A16" s="381"/>
      <c r="B16" s="795"/>
      <c r="C16" s="486"/>
      <c r="D16" s="410"/>
      <c r="E16" s="410"/>
      <c r="F16" s="410">
        <v>0</v>
      </c>
      <c r="G16" s="410">
        <v>0</v>
      </c>
      <c r="H16" s="410"/>
      <c r="I16" s="440"/>
    </row>
    <row r="17" spans="1:9" ht="15.75" customHeight="1">
      <c r="A17" s="381"/>
      <c r="B17" s="795"/>
      <c r="C17" s="486"/>
      <c r="D17" s="410"/>
      <c r="E17" s="410"/>
      <c r="F17" s="410">
        <v>0</v>
      </c>
      <c r="G17" s="410">
        <v>0</v>
      </c>
      <c r="H17" s="410"/>
      <c r="I17" s="440"/>
    </row>
    <row r="18" spans="1:9" ht="15.75" customHeight="1">
      <c r="A18" s="381"/>
      <c r="B18" s="795"/>
      <c r="C18" s="486"/>
      <c r="D18" s="410"/>
      <c r="E18" s="410"/>
      <c r="F18" s="410">
        <v>0</v>
      </c>
      <c r="G18" s="410">
        <v>0</v>
      </c>
      <c r="H18" s="410"/>
      <c r="I18" s="440"/>
    </row>
    <row r="19" spans="1:9" ht="15.75" customHeight="1">
      <c r="A19" s="381"/>
      <c r="B19" s="795"/>
      <c r="C19" s="486"/>
      <c r="D19" s="410"/>
      <c r="E19" s="410"/>
      <c r="F19" s="410">
        <v>0</v>
      </c>
      <c r="G19" s="410">
        <v>0</v>
      </c>
      <c r="H19" s="410"/>
      <c r="I19" s="440"/>
    </row>
    <row r="20" spans="1:9" ht="15.75" customHeight="1">
      <c r="A20" s="381"/>
      <c r="B20" s="795"/>
      <c r="C20" s="486"/>
      <c r="D20" s="410"/>
      <c r="E20" s="410"/>
      <c r="F20" s="410">
        <v>0</v>
      </c>
      <c r="G20" s="410">
        <v>0</v>
      </c>
      <c r="H20" s="410"/>
      <c r="I20" s="440"/>
    </row>
    <row r="21" spans="1:9" ht="15.75" customHeight="1">
      <c r="A21" s="381"/>
      <c r="B21" s="795"/>
      <c r="C21" s="486"/>
      <c r="D21" s="410"/>
      <c r="E21" s="410"/>
      <c r="F21" s="410">
        <v>0</v>
      </c>
      <c r="G21" s="410">
        <v>0</v>
      </c>
      <c r="H21" s="410"/>
      <c r="I21" s="440"/>
    </row>
    <row r="22" spans="1:9" ht="15.75" customHeight="1">
      <c r="A22" s="381"/>
      <c r="B22" s="795"/>
      <c r="C22" s="486"/>
      <c r="D22" s="410"/>
      <c r="E22" s="410"/>
      <c r="F22" s="410">
        <v>0</v>
      </c>
      <c r="G22" s="410">
        <v>0</v>
      </c>
      <c r="H22" s="410"/>
      <c r="I22" s="440"/>
    </row>
    <row r="23" spans="1:9" ht="15.75" customHeight="1">
      <c r="A23" s="381"/>
      <c r="B23" s="795"/>
      <c r="C23" s="486"/>
      <c r="D23" s="410"/>
      <c r="E23" s="410"/>
      <c r="F23" s="410">
        <v>0</v>
      </c>
      <c r="G23" s="410">
        <v>0</v>
      </c>
      <c r="H23" s="410"/>
      <c r="I23" s="440"/>
    </row>
    <row r="24" spans="1:9" ht="15.75" customHeight="1">
      <c r="A24" s="381"/>
      <c r="B24" s="795"/>
      <c r="C24" s="486"/>
      <c r="D24" s="410"/>
      <c r="E24" s="410"/>
      <c r="F24" s="410">
        <v>0</v>
      </c>
      <c r="G24" s="410">
        <v>0</v>
      </c>
      <c r="H24" s="410"/>
      <c r="I24" s="440"/>
    </row>
    <row r="25" spans="1:9" ht="15.75" customHeight="1">
      <c r="A25" s="381"/>
      <c r="B25" s="795"/>
      <c r="C25" s="486"/>
      <c r="D25" s="410"/>
      <c r="E25" s="410"/>
      <c r="F25" s="410">
        <v>0</v>
      </c>
      <c r="G25" s="410">
        <v>0</v>
      </c>
      <c r="H25" s="410"/>
      <c r="I25" s="440"/>
    </row>
    <row r="26" spans="1:9" ht="15.75" customHeight="1">
      <c r="A26" s="381"/>
      <c r="B26" s="795"/>
      <c r="C26" s="486"/>
      <c r="D26" s="410"/>
      <c r="E26" s="410"/>
      <c r="F26" s="410">
        <v>0</v>
      </c>
      <c r="G26" s="410">
        <v>0</v>
      </c>
      <c r="H26" s="410"/>
      <c r="I26" s="440"/>
    </row>
    <row r="27" spans="1:9" ht="15.75" customHeight="1">
      <c r="A27" s="381"/>
      <c r="B27" s="795"/>
      <c r="C27" s="486"/>
      <c r="D27" s="410"/>
      <c r="E27" s="410"/>
      <c r="F27" s="410">
        <v>0</v>
      </c>
      <c r="G27" s="410">
        <v>0</v>
      </c>
      <c r="H27" s="410"/>
      <c r="I27" s="440"/>
    </row>
    <row r="28" spans="1:9" ht="15.75" customHeight="1">
      <c r="A28" s="1688" t="s">
        <v>2186</v>
      </c>
      <c r="B28" s="1689"/>
      <c r="C28" s="486"/>
      <c r="D28" s="410">
        <v>0</v>
      </c>
      <c r="E28" s="410"/>
      <c r="F28" s="410">
        <v>0</v>
      </c>
      <c r="G28" s="410">
        <v>0</v>
      </c>
      <c r="H28" s="410"/>
      <c r="I28" s="440"/>
    </row>
    <row r="29" spans="1:9" ht="15.75" customHeight="1">
      <c r="A29" s="4" t="s">
        <v>2098</v>
      </c>
      <c r="D29" s="388"/>
      <c r="E29" s="388"/>
      <c r="F29" s="388"/>
      <c r="G29" s="388" t="s">
        <v>2099</v>
      </c>
      <c r="H29" s="388"/>
    </row>
    <row r="30" spans="1:9" ht="15.75" customHeight="1">
      <c r="A30" s="4" t="s">
        <v>2101</v>
      </c>
      <c r="D30" s="388"/>
      <c r="E30" s="388"/>
      <c r="F30" s="388"/>
      <c r="G30" s="388"/>
      <c r="H30" s="388"/>
    </row>
  </sheetData>
  <sortState xmlns:xlrd2="http://schemas.microsoft.com/office/spreadsheetml/2017/richdata2" ref="A7:I27">
    <sortCondition ref="A7"/>
  </sortState>
  <mergeCells count="11">
    <mergeCell ref="A28:B28"/>
    <mergeCell ref="A5:A6"/>
    <mergeCell ref="B5:B6"/>
    <mergeCell ref="C5:C6"/>
    <mergeCell ref="D5:D6"/>
    <mergeCell ref="A2:I2"/>
    <mergeCell ref="E5:E6"/>
    <mergeCell ref="F5:F6"/>
    <mergeCell ref="G5:G6"/>
    <mergeCell ref="H5:H6"/>
    <mergeCell ref="I5:I6"/>
  </mergeCells>
  <phoneticPr fontId="30" type="noConversion"/>
  <printOptions horizontalCentered="1"/>
  <pageMargins left="0.35433070866141736" right="0.35433070866141736" top="0.98425196850393704" bottom="0.78740157480314965" header="0.39370078740157477" footer="0.51181102362204722"/>
  <pageSetup paperSize="9" scale="86" fitToHeight="0" orientation="landscape" r:id="rId1"/>
  <headerFooter alignWithMargins="0">
    <oddHeader>&amp;R&amp;"宋体,常规"&amp;10共&amp;"Times New Roman,常规"&amp;N&amp;"宋体,常规"页第&amp;"Times New Roman,常规"&amp;P&amp;"宋体,常规"页</oddHeader>
  </headerFooter>
  <legacyDrawing r:id="rId2"/>
</worksheet>
</file>

<file path=xl/worksheets/sheet1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5ACFBA-8545-48C3-9851-C6159607EB96}">
  <sheetPr codeName="Sheet75">
    <tabColor indexed="10"/>
    <pageSetUpPr fitToPage="1"/>
  </sheetPr>
  <dimension ref="A1:G30"/>
  <sheetViews>
    <sheetView topLeftCell="A4" zoomScaleNormal="100" workbookViewId="0">
      <selection activeCell="B14" sqref="B14:M14"/>
    </sheetView>
  </sheetViews>
  <sheetFormatPr defaultColWidth="9" defaultRowHeight="15.75" customHeight="1"/>
  <cols>
    <col min="1" max="1" width="7.59765625" style="4" customWidth="1"/>
    <col min="2" max="2" width="26.59765625" style="4" customWidth="1"/>
    <col min="3" max="3" width="19.09765625" style="4" hidden="1" customWidth="1"/>
    <col min="4" max="4" width="24.59765625" style="4" customWidth="1" collapsed="1"/>
    <col min="5" max="5" width="24.59765625" style="4" customWidth="1"/>
    <col min="6" max="6" width="22.09765625" style="4" customWidth="1"/>
    <col min="7" max="7" width="14.5" style="4" customWidth="1"/>
    <col min="8" max="16384" width="9" style="4"/>
  </cols>
  <sheetData>
    <row r="1" spans="1:7" ht="15.75" customHeight="1">
      <c r="A1" s="104"/>
      <c r="B1" s="61"/>
      <c r="C1" s="387"/>
      <c r="D1" s="387"/>
      <c r="E1" s="387"/>
      <c r="F1" s="387"/>
      <c r="G1" s="5"/>
    </row>
    <row r="2" spans="1:7" s="2" customFormat="1" ht="30" customHeight="1">
      <c r="A2" s="1643" t="s">
        <v>216</v>
      </c>
      <c r="B2" s="1644"/>
      <c r="C2" s="1644"/>
      <c r="D2" s="1644"/>
      <c r="E2" s="1644"/>
      <c r="F2" s="1644"/>
      <c r="G2" s="1644"/>
    </row>
    <row r="3" spans="1:7" ht="14.25" customHeight="1">
      <c r="A3" s="1645" t="str">
        <f>CONCATENATE(封面!D9,封面!F9,封面!G9,封面!H9,封面!I9,封面!J9,封面!K9)</f>
        <v>评估基准日：2024年12月31日</v>
      </c>
      <c r="B3" s="1645"/>
      <c r="C3" s="1645"/>
      <c r="D3" s="1645"/>
      <c r="E3" s="1645"/>
      <c r="F3" s="1645"/>
      <c r="G3" s="1645"/>
    </row>
    <row r="4" spans="1:7" ht="15.75" customHeight="1">
      <c r="A4" s="396" t="str">
        <f>封面!D7&amp;封面!F7</f>
        <v>被评估企业：海南中油深南石油技术开发有限公司澄迈分公司</v>
      </c>
      <c r="C4" s="388"/>
      <c r="D4" s="388"/>
      <c r="E4" s="388"/>
      <c r="F4" s="388"/>
      <c r="G4" s="797" t="s">
        <v>67</v>
      </c>
    </row>
    <row r="5" spans="1:7" s="7" customFormat="1" ht="15.75" customHeight="1">
      <c r="A5" s="439" t="s">
        <v>138</v>
      </c>
      <c r="B5" s="439" t="s">
        <v>90</v>
      </c>
      <c r="C5" s="479" t="s">
        <v>91</v>
      </c>
      <c r="D5" s="479" t="s">
        <v>92</v>
      </c>
      <c r="E5" s="479" t="s">
        <v>93</v>
      </c>
      <c r="F5" s="480" t="s">
        <v>80</v>
      </c>
      <c r="G5" s="381" t="s">
        <v>166</v>
      </c>
    </row>
    <row r="6" spans="1:7" ht="15.75" customHeight="1">
      <c r="A6" s="381" t="str">
        <f>$A$28&amp;"-"&amp;SUBTOTAL(103,$B$6:B6)</f>
        <v>5-1</v>
      </c>
      <c r="B6" s="440" t="s">
        <v>20</v>
      </c>
      <c r="C6" s="410">
        <f>短期借款!F28</f>
        <v>0</v>
      </c>
      <c r="D6" s="410">
        <f>短期借款!J28</f>
        <v>0</v>
      </c>
      <c r="E6" s="410">
        <f>短期借款!L28</f>
        <v>0</v>
      </c>
      <c r="F6" s="410">
        <f>E6-D6</f>
        <v>0</v>
      </c>
      <c r="G6" s="410" t="str">
        <f>IF(D6=0,"",F6/D6*100)</f>
        <v/>
      </c>
    </row>
    <row r="7" spans="1:7" ht="15.75" customHeight="1">
      <c r="A7" s="381" t="str">
        <f>$A$28&amp;"-"&amp;SUBTOTAL(103,$B$6:B7)</f>
        <v>5-2</v>
      </c>
      <c r="B7" s="440" t="s">
        <v>21</v>
      </c>
      <c r="C7" s="410">
        <f>交易性金融负债!I27</f>
        <v>0</v>
      </c>
      <c r="D7" s="410">
        <f>交易性金融负债!K27</f>
        <v>0</v>
      </c>
      <c r="E7" s="410">
        <f>交易性金融负债!L27</f>
        <v>0</v>
      </c>
      <c r="F7" s="410">
        <f>E7-D7</f>
        <v>0</v>
      </c>
      <c r="G7" s="410" t="str">
        <f>IF(D7=0,"",F7/D7*100)</f>
        <v/>
      </c>
    </row>
    <row r="8" spans="1:7" ht="15.75" customHeight="1">
      <c r="A8" s="381" t="str">
        <f>$A$28&amp;"-"&amp;SUBTOTAL(103,$B$6:B8)</f>
        <v>5-3</v>
      </c>
      <c r="B8" s="754" t="s">
        <v>273</v>
      </c>
      <c r="C8" s="472">
        <f>衍生金融负债!F26</f>
        <v>0</v>
      </c>
      <c r="D8" s="472">
        <f>衍生金融负债!H26</f>
        <v>0</v>
      </c>
      <c r="E8" s="472">
        <f>衍生金融负债!I26</f>
        <v>0</v>
      </c>
      <c r="F8" s="410">
        <f t="shared" ref="F8:F16" si="0">E8-D8</f>
        <v>0</v>
      </c>
      <c r="G8" s="410" t="str">
        <f t="shared" ref="G8:G16" si="1">IF(D8=0,"",F8/D8*100)</f>
        <v/>
      </c>
    </row>
    <row r="9" spans="1:7" ht="15.75" customHeight="1">
      <c r="A9" s="381" t="str">
        <f>$A$28&amp;"-"&amp;SUBTOTAL(103,$B$6:B9)</f>
        <v>5-4</v>
      </c>
      <c r="B9" s="440" t="s">
        <v>22</v>
      </c>
      <c r="C9" s="410">
        <f>应付票据!F28</f>
        <v>0</v>
      </c>
      <c r="D9" s="410">
        <f>应付票据!H28</f>
        <v>0</v>
      </c>
      <c r="E9" s="410">
        <f>应付票据!I28</f>
        <v>0</v>
      </c>
      <c r="F9" s="410">
        <f t="shared" si="0"/>
        <v>0</v>
      </c>
      <c r="G9" s="410" t="str">
        <f t="shared" si="1"/>
        <v/>
      </c>
    </row>
    <row r="10" spans="1:7" ht="15.75" customHeight="1">
      <c r="A10" s="381" t="str">
        <f>$A$28&amp;"-"&amp;SUBTOTAL(103,$B$6:B10)</f>
        <v>5-5</v>
      </c>
      <c r="B10" s="440" t="s">
        <v>24</v>
      </c>
      <c r="C10" s="410">
        <f>应付账款!E28</f>
        <v>0</v>
      </c>
      <c r="D10" s="410">
        <f>应付账款!J28</f>
        <v>0</v>
      </c>
      <c r="E10" s="410">
        <f>应付账款!K28</f>
        <v>0</v>
      </c>
      <c r="F10" s="410">
        <f t="shared" si="0"/>
        <v>0</v>
      </c>
      <c r="G10" s="410" t="str">
        <f t="shared" si="1"/>
        <v/>
      </c>
    </row>
    <row r="11" spans="1:7" ht="15.75" customHeight="1">
      <c r="A11" s="381" t="str">
        <f>$A$28&amp;"-"&amp;SUBTOTAL(103,$B$6:B11)</f>
        <v>5-6</v>
      </c>
      <c r="B11" s="607" t="s">
        <v>304</v>
      </c>
      <c r="C11" s="410">
        <f>预收账款!E28</f>
        <v>0</v>
      </c>
      <c r="D11" s="410">
        <f>预收账款!J28</f>
        <v>0</v>
      </c>
      <c r="E11" s="410">
        <f>预收账款!K28</f>
        <v>0</v>
      </c>
      <c r="F11" s="410">
        <f t="shared" si="0"/>
        <v>0</v>
      </c>
      <c r="G11" s="410" t="str">
        <f t="shared" si="1"/>
        <v/>
      </c>
    </row>
    <row r="12" spans="1:7" ht="15.75" customHeight="1">
      <c r="A12" s="381" t="str">
        <f>$A$28&amp;"-"&amp;SUBTOTAL(103,$B$6:B12)</f>
        <v>5-7</v>
      </c>
      <c r="B12" s="749" t="s">
        <v>274</v>
      </c>
      <c r="C12" s="472">
        <f>合同负债!E28</f>
        <v>0</v>
      </c>
      <c r="D12" s="472">
        <f>合同负债!I28</f>
        <v>0</v>
      </c>
      <c r="E12" s="472">
        <f>合同负债!J28</f>
        <v>0</v>
      </c>
      <c r="F12" s="410">
        <f t="shared" si="0"/>
        <v>0</v>
      </c>
      <c r="G12" s="410" t="str">
        <f t="shared" si="1"/>
        <v/>
      </c>
    </row>
    <row r="13" spans="1:7" ht="15.75" customHeight="1">
      <c r="A13" s="381" t="str">
        <f>$A$28&amp;"-"&amp;SUBTOTAL(103,$B$6:B13)</f>
        <v>5-8</v>
      </c>
      <c r="B13" s="440" t="s">
        <v>26</v>
      </c>
      <c r="C13" s="410">
        <f>职工薪酬!D28</f>
        <v>0</v>
      </c>
      <c r="D13" s="410">
        <f>职工薪酬!F28</f>
        <v>0</v>
      </c>
      <c r="E13" s="410">
        <f>职工薪酬!G28</f>
        <v>0</v>
      </c>
      <c r="F13" s="410">
        <f t="shared" si="0"/>
        <v>0</v>
      </c>
      <c r="G13" s="410" t="str">
        <f t="shared" si="1"/>
        <v/>
      </c>
    </row>
    <row r="14" spans="1:7" ht="15.75" customHeight="1">
      <c r="A14" s="381" t="str">
        <f>$A$28&amp;"-"&amp;SUBTOTAL(103,$B$6:B14)</f>
        <v>5-9</v>
      </c>
      <c r="B14" s="440" t="s">
        <v>28</v>
      </c>
      <c r="C14" s="410">
        <f>应交税费!E28</f>
        <v>0</v>
      </c>
      <c r="D14" s="410">
        <f>应交税费!G28</f>
        <v>0</v>
      </c>
      <c r="E14" s="410">
        <f>应交税费!H28</f>
        <v>0</v>
      </c>
      <c r="F14" s="410">
        <f t="shared" si="0"/>
        <v>0</v>
      </c>
      <c r="G14" s="410" t="str">
        <f t="shared" si="1"/>
        <v/>
      </c>
    </row>
    <row r="15" spans="1:7" ht="15.75" customHeight="1">
      <c r="A15" s="381" t="str">
        <f>$A$28&amp;"-"&amp;SUBTOTAL(103,$B$6:B15)</f>
        <v>5-10</v>
      </c>
      <c r="B15" s="440" t="s">
        <v>30</v>
      </c>
      <c r="C15" s="410">
        <f>其他应付款汇总!C27</f>
        <v>0</v>
      </c>
      <c r="D15" s="410">
        <f>其他应付款汇总!D27</f>
        <v>0</v>
      </c>
      <c r="E15" s="410">
        <f>其他应付款汇总!E27</f>
        <v>0</v>
      </c>
      <c r="F15" s="410">
        <f t="shared" si="0"/>
        <v>0</v>
      </c>
      <c r="G15" s="410" t="str">
        <f t="shared" si="1"/>
        <v/>
      </c>
    </row>
    <row r="16" spans="1:7" ht="15.75" customHeight="1">
      <c r="A16" s="381" t="str">
        <f>$A$28&amp;"-"&amp;SUBTOTAL(103,$B$6:B16)</f>
        <v>5-11</v>
      </c>
      <c r="B16" s="754" t="s">
        <v>275</v>
      </c>
      <c r="C16" s="472">
        <f>持有待售负债!E26</f>
        <v>0</v>
      </c>
      <c r="D16" s="472">
        <f>持有待售负债!G26</f>
        <v>0</v>
      </c>
      <c r="E16" s="472">
        <f>持有待售负债!H26</f>
        <v>0</v>
      </c>
      <c r="F16" s="410">
        <f t="shared" si="0"/>
        <v>0</v>
      </c>
      <c r="G16" s="410" t="str">
        <f t="shared" si="1"/>
        <v/>
      </c>
    </row>
    <row r="17" spans="1:7" ht="15.75" customHeight="1">
      <c r="A17" s="381" t="str">
        <f>$A$28&amp;"-"&amp;SUBTOTAL(103,$B$6:B17)</f>
        <v>5-12</v>
      </c>
      <c r="B17" s="440" t="s">
        <v>31</v>
      </c>
      <c r="C17" s="410">
        <f>一年到期非流动负债!F28</f>
        <v>0</v>
      </c>
      <c r="D17" s="410">
        <f>一年到期非流动负债!H28</f>
        <v>0</v>
      </c>
      <c r="E17" s="410">
        <f>一年到期非流动负债!I28</f>
        <v>0</v>
      </c>
      <c r="F17" s="410">
        <f>E17-D17</f>
        <v>0</v>
      </c>
      <c r="G17" s="410" t="str">
        <f>IF(D17=0,"",F17/D17*100)</f>
        <v/>
      </c>
    </row>
    <row r="18" spans="1:7" ht="15.75" customHeight="1">
      <c r="A18" s="381" t="str">
        <f>$A$28&amp;"-"&amp;SUBTOTAL(103,$B$6:B18)</f>
        <v>5-13</v>
      </c>
      <c r="B18" s="440" t="s">
        <v>33</v>
      </c>
      <c r="C18" s="410">
        <f>其他流动负债!E28</f>
        <v>0</v>
      </c>
      <c r="D18" s="410">
        <f>其他流动负债!G28</f>
        <v>0</v>
      </c>
      <c r="E18" s="410">
        <f>其他流动负债!H28</f>
        <v>0</v>
      </c>
      <c r="F18" s="410">
        <f>E18-D18</f>
        <v>0</v>
      </c>
      <c r="G18" s="410" t="str">
        <f>IF(D18=0,"",F18/D18*100)</f>
        <v/>
      </c>
    </row>
    <row r="19" spans="1:7" ht="15.75" customHeight="1">
      <c r="A19" s="381"/>
      <c r="B19" s="440"/>
      <c r="C19" s="410"/>
      <c r="D19" s="410"/>
      <c r="E19" s="410"/>
      <c r="F19" s="410"/>
      <c r="G19" s="410" t="str">
        <f>IF(D19=0,"",F19/D19*100)</f>
        <v/>
      </c>
    </row>
    <row r="20" spans="1:7" ht="15.75" customHeight="1">
      <c r="A20" s="381"/>
      <c r="B20" s="440"/>
      <c r="C20" s="410"/>
      <c r="D20" s="410"/>
      <c r="E20" s="410"/>
      <c r="F20" s="410"/>
      <c r="G20" s="410" t="str">
        <f>IF(D20=0,"",F20/D20*100)</f>
        <v/>
      </c>
    </row>
    <row r="21" spans="1:7" ht="15.75" customHeight="1">
      <c r="A21" s="381"/>
      <c r="B21" s="440"/>
      <c r="C21" s="410"/>
      <c r="D21" s="410"/>
      <c r="E21" s="410"/>
      <c r="F21" s="410"/>
      <c r="G21" s="410"/>
    </row>
    <row r="22" spans="1:7" ht="15.75" customHeight="1">
      <c r="A22" s="381"/>
      <c r="B22" s="440"/>
      <c r="C22" s="410"/>
      <c r="D22" s="410"/>
      <c r="E22" s="410"/>
      <c r="F22" s="410"/>
      <c r="G22" s="410"/>
    </row>
    <row r="23" spans="1:7" ht="15.75" customHeight="1">
      <c r="A23" s="381"/>
      <c r="B23" s="440"/>
      <c r="C23" s="410"/>
      <c r="D23" s="410"/>
      <c r="E23" s="410"/>
      <c r="F23" s="410"/>
      <c r="G23" s="410" t="str">
        <f t="shared" ref="G23:G28" si="2">IF(D23=0,"",F23/D23*100)</f>
        <v/>
      </c>
    </row>
    <row r="24" spans="1:7" ht="15.75" customHeight="1">
      <c r="A24" s="381"/>
      <c r="B24" s="440"/>
      <c r="C24" s="410"/>
      <c r="D24" s="410"/>
      <c r="E24" s="410"/>
      <c r="F24" s="410"/>
      <c r="G24" s="410" t="str">
        <f t="shared" si="2"/>
        <v/>
      </c>
    </row>
    <row r="25" spans="1:7" ht="15.75" customHeight="1">
      <c r="A25" s="381"/>
      <c r="B25" s="440"/>
      <c r="C25" s="410"/>
      <c r="D25" s="410"/>
      <c r="E25" s="410"/>
      <c r="F25" s="410"/>
      <c r="G25" s="410" t="str">
        <f t="shared" si="2"/>
        <v/>
      </c>
    </row>
    <row r="26" spans="1:7" ht="15.75" customHeight="1">
      <c r="A26" s="439"/>
      <c r="B26" s="481"/>
      <c r="C26" s="410"/>
      <c r="D26" s="410"/>
      <c r="E26" s="410"/>
      <c r="F26" s="410"/>
      <c r="G26" s="410" t="str">
        <f t="shared" si="2"/>
        <v/>
      </c>
    </row>
    <row r="27" spans="1:7" ht="15.75" customHeight="1">
      <c r="A27" s="439"/>
      <c r="B27" s="481"/>
      <c r="C27" s="410"/>
      <c r="D27" s="410"/>
      <c r="E27" s="410"/>
      <c r="F27" s="410"/>
      <c r="G27" s="410" t="str">
        <f t="shared" si="2"/>
        <v/>
      </c>
    </row>
    <row r="28" spans="1:7" ht="15.75" customHeight="1">
      <c r="A28" s="439" t="s">
        <v>217</v>
      </c>
      <c r="B28" s="439" t="s">
        <v>78</v>
      </c>
      <c r="C28" s="410">
        <f>SUM(C6:C27)</f>
        <v>0</v>
      </c>
      <c r="D28" s="410">
        <f>SUM(D6:D27)</f>
        <v>0</v>
      </c>
      <c r="E28" s="410">
        <f>SUM(E6:E27)</f>
        <v>0</v>
      </c>
      <c r="F28" s="410">
        <f>SUM(F6:F27)</f>
        <v>0</v>
      </c>
      <c r="G28" s="410" t="str">
        <f t="shared" si="2"/>
        <v/>
      </c>
    </row>
    <row r="29" spans="1:7" ht="15.75" customHeight="1">
      <c r="A29" s="4" t="str">
        <f>封面!D11&amp;封面!G11</f>
        <v>被评估企业填表人：郭一凡</v>
      </c>
      <c r="C29" s="388"/>
      <c r="D29" s="388"/>
      <c r="E29" s="388" t="str">
        <f>"评估人员："&amp;封面!G38</f>
        <v>评估人员：</v>
      </c>
      <c r="F29" s="388"/>
    </row>
    <row r="30" spans="1:7" ht="15.75" customHeight="1">
      <c r="A30" s="441" t="str">
        <f>CONCATENATE(封面!D13,封面!F13,封面!G13,封面!H13,封面!I13,封面!J13,封面!K13)</f>
        <v>填表日期：2025年1月22日</v>
      </c>
      <c r="C30" s="388"/>
      <c r="D30" s="388"/>
      <c r="E30" s="388"/>
      <c r="F30" s="388"/>
    </row>
  </sheetData>
  <mergeCells count="2">
    <mergeCell ref="A2:G2"/>
    <mergeCell ref="A3:G3"/>
  </mergeCells>
  <phoneticPr fontId="30" type="noConversion"/>
  <hyperlinks>
    <hyperlink ref="B6" location="短期借款!B1" display="短期借款" xr:uid="{00000000-0004-0000-5100-000003000000}"/>
    <hyperlink ref="B7" location="交易性金融负债!B1" display="交易性金融负债" xr:uid="{00000000-0004-0000-5100-000004000000}"/>
    <hyperlink ref="B9" location="应付票据!B1" display="应付票据" xr:uid="{00000000-0004-0000-5100-000005000000}"/>
    <hyperlink ref="B10" location="应付账款!B1" display="应付账款" xr:uid="{00000000-0004-0000-5100-000006000000}"/>
    <hyperlink ref="B11" location="预收账款!B1" display="预收款项" xr:uid="{00000000-0004-0000-5100-000007000000}"/>
    <hyperlink ref="B13" location="职工薪酬!B1" display="应付职工薪酬" xr:uid="{00000000-0004-0000-5100-000008000000}"/>
    <hyperlink ref="B14" location="应交税费!B1" display="应交税费" xr:uid="{00000000-0004-0000-5100-000009000000}"/>
    <hyperlink ref="B15" location="其他应付款!B1" display="其他应付款" xr:uid="{00000000-0004-0000-5100-00000B000000}"/>
    <hyperlink ref="B17" location="一年到期非流动负债!B1" display="一年内到期的非流动负债" xr:uid="{00000000-0004-0000-5100-00000C000000}"/>
    <hyperlink ref="B18" location="其他流动负债!B1" display="其他流动负债" xr:uid="{00000000-0004-0000-5100-00000D000000}"/>
  </hyperlinks>
  <printOptions horizontalCentered="1"/>
  <pageMargins left="0.34930555555555598" right="0.34930555555555598" top="0.98425196850393704" bottom="0.78888888888888897" header="0.39370078740157477" footer="0.50902777777777797"/>
  <pageSetup paperSize="9" scale="94" fitToHeight="0" orientation="landscape" r:id="rId1"/>
  <headerFooter alignWithMargins="0">
    <oddHeader>&amp;R&amp;"宋体,常规"&amp;10共&amp;"Times New Roman,常规"&amp;N&amp;"宋体,常规"页第&amp;"Times New Roman,常规"&amp;P&amp;"宋体,常规"页</oddHeader>
  </headerFooter>
</worksheet>
</file>

<file path=xl/worksheets/sheet1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5971CB-A6E9-4575-B5CA-58D265472B9B}">
  <sheetPr codeName="Sheet76">
    <pageSetUpPr fitToPage="1"/>
  </sheetPr>
  <dimension ref="A1:M30"/>
  <sheetViews>
    <sheetView zoomScaleNormal="100" workbookViewId="0">
      <pane ySplit="6" topLeftCell="A7" activePane="bottomLeft" state="frozen"/>
      <selection pane="bottomLeft"/>
    </sheetView>
  </sheetViews>
  <sheetFormatPr defaultColWidth="9" defaultRowHeight="15.75" customHeight="1"/>
  <cols>
    <col min="1" max="1" width="5.5" style="4" customWidth="1"/>
    <col min="2" max="2" width="20" style="4" customWidth="1"/>
    <col min="3" max="4" width="8.59765625" style="53" customWidth="1"/>
    <col min="5" max="5" width="7.09765625" style="4" customWidth="1"/>
    <col min="6" max="9" width="13.59765625" style="4" hidden="1" customWidth="1"/>
    <col min="10" max="10" width="13.796875" style="4" customWidth="1"/>
    <col min="11" max="12" width="14.796875" style="4" customWidth="1"/>
    <col min="13" max="13" width="10.59765625" style="4" customWidth="1"/>
    <col min="14" max="16384" width="9" style="4"/>
  </cols>
  <sheetData>
    <row r="1" spans="1:13" ht="15.75" customHeight="1">
      <c r="A1" s="506"/>
      <c r="B1" s="61"/>
      <c r="C1" s="488"/>
      <c r="D1" s="488"/>
      <c r="E1" s="5"/>
      <c r="F1" s="387"/>
      <c r="G1" s="387"/>
      <c r="H1" s="387"/>
      <c r="I1" s="387"/>
      <c r="J1" s="387"/>
      <c r="K1" s="387"/>
      <c r="L1" s="387"/>
      <c r="M1" s="5"/>
    </row>
    <row r="2" spans="1:13" s="2" customFormat="1" ht="30" customHeight="1">
      <c r="A2" s="1643" t="s">
        <v>2759</v>
      </c>
      <c r="B2" s="1643"/>
      <c r="C2" s="1643"/>
      <c r="D2" s="1643"/>
      <c r="E2" s="1643"/>
      <c r="F2" s="1643"/>
      <c r="G2" s="1643"/>
      <c r="H2" s="1643"/>
      <c r="I2" s="1643"/>
      <c r="J2" s="1643"/>
      <c r="K2" s="1643"/>
      <c r="L2" s="1643"/>
      <c r="M2" s="1643"/>
    </row>
    <row r="3" spans="1:13" ht="14.25" customHeight="1">
      <c r="A3" s="4" t="s">
        <v>1968</v>
      </c>
      <c r="C3" s="4"/>
      <c r="D3" s="4"/>
    </row>
    <row r="4" spans="1:13" ht="15.75" customHeight="1">
      <c r="A4" s="4" t="s">
        <v>2086</v>
      </c>
      <c r="F4" s="388"/>
      <c r="G4" s="388"/>
      <c r="H4" s="388"/>
      <c r="I4" s="388"/>
      <c r="J4" s="388"/>
      <c r="K4" s="388"/>
      <c r="L4" s="388"/>
      <c r="M4" s="458" t="s">
        <v>1970</v>
      </c>
    </row>
    <row r="5" spans="1:13" s="3" customFormat="1" ht="15.75" customHeight="1">
      <c r="A5" s="1683" t="s">
        <v>1101</v>
      </c>
      <c r="B5" s="1683" t="s">
        <v>2760</v>
      </c>
      <c r="C5" s="1683" t="s">
        <v>2184</v>
      </c>
      <c r="D5" s="1683" t="s">
        <v>2160</v>
      </c>
      <c r="E5" s="1683" t="s">
        <v>2761</v>
      </c>
      <c r="F5" s="1700" t="s">
        <v>2088</v>
      </c>
      <c r="G5" s="1700"/>
      <c r="H5" s="1700"/>
      <c r="I5" s="1683" t="s">
        <v>2089</v>
      </c>
      <c r="J5" s="1683" t="s">
        <v>1647</v>
      </c>
      <c r="K5" s="1683" t="s">
        <v>2762</v>
      </c>
      <c r="L5" s="1683" t="s">
        <v>2090</v>
      </c>
      <c r="M5" s="1683" t="s">
        <v>1100</v>
      </c>
    </row>
    <row r="6" spans="1:13" s="3" customFormat="1" ht="15.75" customHeight="1">
      <c r="A6" s="1684"/>
      <c r="B6" s="1684"/>
      <c r="C6" s="1684"/>
      <c r="D6" s="1684"/>
      <c r="E6" s="1684"/>
      <c r="F6" s="393" t="s">
        <v>2093</v>
      </c>
      <c r="G6" s="452" t="s">
        <v>2207</v>
      </c>
      <c r="H6" s="1046" t="s">
        <v>2095</v>
      </c>
      <c r="I6" s="1684"/>
      <c r="J6" s="1684"/>
      <c r="K6" s="1684"/>
      <c r="L6" s="1684"/>
      <c r="M6" s="1684"/>
    </row>
    <row r="7" spans="1:13" ht="15.75" customHeight="1">
      <c r="A7" s="381"/>
      <c r="B7" s="795"/>
      <c r="C7" s="486"/>
      <c r="D7" s="486"/>
      <c r="E7" s="381"/>
      <c r="F7" s="410"/>
      <c r="G7" s="463"/>
      <c r="H7" s="452"/>
      <c r="I7" s="410"/>
      <c r="J7" s="410">
        <v>0</v>
      </c>
      <c r="K7" s="410"/>
      <c r="L7" s="410">
        <v>0</v>
      </c>
      <c r="M7" s="440"/>
    </row>
    <row r="8" spans="1:13" ht="15.75" customHeight="1">
      <c r="A8" s="381"/>
      <c r="B8" s="795"/>
      <c r="C8" s="486"/>
      <c r="D8" s="486"/>
      <c r="E8" s="381"/>
      <c r="F8" s="410"/>
      <c r="G8" s="463"/>
      <c r="H8" s="452"/>
      <c r="I8" s="410"/>
      <c r="J8" s="410">
        <v>0</v>
      </c>
      <c r="K8" s="410"/>
      <c r="L8" s="410">
        <v>0</v>
      </c>
      <c r="M8" s="440"/>
    </row>
    <row r="9" spans="1:13" ht="15.75" customHeight="1">
      <c r="A9" s="381"/>
      <c r="B9" s="795"/>
      <c r="C9" s="486"/>
      <c r="D9" s="486"/>
      <c r="E9" s="381"/>
      <c r="F9" s="410"/>
      <c r="G9" s="463"/>
      <c r="H9" s="452"/>
      <c r="I9" s="410"/>
      <c r="J9" s="410">
        <v>0</v>
      </c>
      <c r="K9" s="410"/>
      <c r="L9" s="410">
        <v>0</v>
      </c>
      <c r="M9" s="440"/>
    </row>
    <row r="10" spans="1:13" ht="15.75" customHeight="1">
      <c r="A10" s="381"/>
      <c r="B10" s="795"/>
      <c r="C10" s="486"/>
      <c r="D10" s="486"/>
      <c r="E10" s="381"/>
      <c r="F10" s="410"/>
      <c r="G10" s="463"/>
      <c r="H10" s="452"/>
      <c r="I10" s="410"/>
      <c r="J10" s="410">
        <v>0</v>
      </c>
      <c r="K10" s="410"/>
      <c r="L10" s="410">
        <v>0</v>
      </c>
      <c r="M10" s="440"/>
    </row>
    <row r="11" spans="1:13" ht="15.75" customHeight="1">
      <c r="A11" s="381"/>
      <c r="B11" s="795"/>
      <c r="C11" s="486"/>
      <c r="D11" s="486"/>
      <c r="E11" s="381"/>
      <c r="F11" s="410"/>
      <c r="G11" s="463"/>
      <c r="H11" s="452"/>
      <c r="I11" s="410"/>
      <c r="J11" s="410">
        <v>0</v>
      </c>
      <c r="K11" s="410"/>
      <c r="L11" s="410">
        <v>0</v>
      </c>
      <c r="M11" s="440"/>
    </row>
    <row r="12" spans="1:13" ht="15.75" customHeight="1">
      <c r="A12" s="381"/>
      <c r="B12" s="795"/>
      <c r="C12" s="486"/>
      <c r="D12" s="486"/>
      <c r="E12" s="381"/>
      <c r="F12" s="410"/>
      <c r="G12" s="463"/>
      <c r="H12" s="452"/>
      <c r="I12" s="410"/>
      <c r="J12" s="410">
        <v>0</v>
      </c>
      <c r="K12" s="410"/>
      <c r="L12" s="410">
        <v>0</v>
      </c>
      <c r="M12" s="440"/>
    </row>
    <row r="13" spans="1:13" ht="15.75" customHeight="1">
      <c r="A13" s="381"/>
      <c r="B13" s="795"/>
      <c r="C13" s="486"/>
      <c r="D13" s="486"/>
      <c r="E13" s="381"/>
      <c r="F13" s="410"/>
      <c r="G13" s="463"/>
      <c r="H13" s="452"/>
      <c r="I13" s="410"/>
      <c r="J13" s="410">
        <v>0</v>
      </c>
      <c r="K13" s="410"/>
      <c r="L13" s="410">
        <v>0</v>
      </c>
      <c r="M13" s="440"/>
    </row>
    <row r="14" spans="1:13" ht="15.75" customHeight="1">
      <c r="A14" s="381"/>
      <c r="B14" s="795"/>
      <c r="C14" s="486"/>
      <c r="D14" s="486"/>
      <c r="E14" s="381"/>
      <c r="F14" s="410"/>
      <c r="G14" s="463"/>
      <c r="H14" s="452"/>
      <c r="I14" s="410"/>
      <c r="J14" s="410">
        <v>0</v>
      </c>
      <c r="K14" s="410"/>
      <c r="L14" s="410">
        <v>0</v>
      </c>
      <c r="M14" s="440"/>
    </row>
    <row r="15" spans="1:13" ht="15.75" customHeight="1">
      <c r="A15" s="381"/>
      <c r="B15" s="795"/>
      <c r="C15" s="486"/>
      <c r="D15" s="486"/>
      <c r="E15" s="381"/>
      <c r="F15" s="410"/>
      <c r="G15" s="463"/>
      <c r="H15" s="452"/>
      <c r="I15" s="410"/>
      <c r="J15" s="410">
        <v>0</v>
      </c>
      <c r="K15" s="410"/>
      <c r="L15" s="410">
        <v>0</v>
      </c>
      <c r="M15" s="440"/>
    </row>
    <row r="16" spans="1:13" ht="15.75" customHeight="1">
      <c r="A16" s="381"/>
      <c r="B16" s="795"/>
      <c r="C16" s="486"/>
      <c r="D16" s="486"/>
      <c r="E16" s="381"/>
      <c r="F16" s="410"/>
      <c r="G16" s="463"/>
      <c r="H16" s="452"/>
      <c r="I16" s="410"/>
      <c r="J16" s="410">
        <v>0</v>
      </c>
      <c r="K16" s="410"/>
      <c r="L16" s="410">
        <v>0</v>
      </c>
      <c r="M16" s="440"/>
    </row>
    <row r="17" spans="1:13" ht="15.75" customHeight="1">
      <c r="A17" s="381"/>
      <c r="B17" s="795"/>
      <c r="C17" s="486"/>
      <c r="D17" s="486"/>
      <c r="E17" s="381"/>
      <c r="F17" s="410"/>
      <c r="G17" s="463"/>
      <c r="H17" s="452"/>
      <c r="I17" s="410"/>
      <c r="J17" s="410">
        <v>0</v>
      </c>
      <c r="K17" s="410"/>
      <c r="L17" s="410">
        <v>0</v>
      </c>
      <c r="M17" s="440"/>
    </row>
    <row r="18" spans="1:13" ht="15.75" customHeight="1">
      <c r="A18" s="381"/>
      <c r="B18" s="795"/>
      <c r="C18" s="486"/>
      <c r="D18" s="486"/>
      <c r="E18" s="381"/>
      <c r="F18" s="410"/>
      <c r="G18" s="463"/>
      <c r="H18" s="452"/>
      <c r="I18" s="410"/>
      <c r="J18" s="410">
        <v>0</v>
      </c>
      <c r="K18" s="410"/>
      <c r="L18" s="410">
        <v>0</v>
      </c>
      <c r="M18" s="440"/>
    </row>
    <row r="19" spans="1:13" ht="15.75" customHeight="1">
      <c r="A19" s="381"/>
      <c r="B19" s="795"/>
      <c r="C19" s="486"/>
      <c r="D19" s="486"/>
      <c r="E19" s="381"/>
      <c r="F19" s="410"/>
      <c r="G19" s="463"/>
      <c r="H19" s="452"/>
      <c r="I19" s="410"/>
      <c r="J19" s="410">
        <v>0</v>
      </c>
      <c r="K19" s="410"/>
      <c r="L19" s="410">
        <v>0</v>
      </c>
      <c r="M19" s="440"/>
    </row>
    <row r="20" spans="1:13" ht="15.75" customHeight="1">
      <c r="A20" s="381"/>
      <c r="B20" s="795"/>
      <c r="C20" s="486"/>
      <c r="D20" s="486"/>
      <c r="E20" s="381"/>
      <c r="F20" s="410"/>
      <c r="G20" s="463"/>
      <c r="H20" s="452"/>
      <c r="I20" s="410"/>
      <c r="J20" s="410">
        <v>0</v>
      </c>
      <c r="K20" s="410"/>
      <c r="L20" s="410">
        <v>0</v>
      </c>
      <c r="M20" s="440"/>
    </row>
    <row r="21" spans="1:13" ht="15.75" customHeight="1">
      <c r="A21" s="381"/>
      <c r="B21" s="795"/>
      <c r="C21" s="486"/>
      <c r="D21" s="486"/>
      <c r="E21" s="381"/>
      <c r="F21" s="410"/>
      <c r="G21" s="463"/>
      <c r="H21" s="452"/>
      <c r="I21" s="410"/>
      <c r="J21" s="410">
        <v>0</v>
      </c>
      <c r="K21" s="410"/>
      <c r="L21" s="410">
        <v>0</v>
      </c>
      <c r="M21" s="440"/>
    </row>
    <row r="22" spans="1:13" ht="15.75" customHeight="1">
      <c r="A22" s="381"/>
      <c r="B22" s="795"/>
      <c r="C22" s="486"/>
      <c r="D22" s="486"/>
      <c r="E22" s="381"/>
      <c r="F22" s="410"/>
      <c r="G22" s="463"/>
      <c r="H22" s="452"/>
      <c r="I22" s="410"/>
      <c r="J22" s="410">
        <v>0</v>
      </c>
      <c r="K22" s="410"/>
      <c r="L22" s="410">
        <v>0</v>
      </c>
      <c r="M22" s="440"/>
    </row>
    <row r="23" spans="1:13" ht="15.75" customHeight="1">
      <c r="A23" s="381"/>
      <c r="B23" s="795"/>
      <c r="C23" s="486"/>
      <c r="D23" s="486"/>
      <c r="E23" s="381"/>
      <c r="F23" s="410"/>
      <c r="G23" s="463"/>
      <c r="H23" s="452"/>
      <c r="I23" s="410"/>
      <c r="J23" s="410">
        <v>0</v>
      </c>
      <c r="K23" s="410"/>
      <c r="L23" s="410">
        <v>0</v>
      </c>
      <c r="M23" s="440"/>
    </row>
    <row r="24" spans="1:13" ht="15.75" customHeight="1">
      <c r="A24" s="381"/>
      <c r="B24" s="795"/>
      <c r="C24" s="486"/>
      <c r="D24" s="486"/>
      <c r="E24" s="381"/>
      <c r="F24" s="410"/>
      <c r="G24" s="463"/>
      <c r="H24" s="452"/>
      <c r="I24" s="410"/>
      <c r="J24" s="410">
        <v>0</v>
      </c>
      <c r="K24" s="410"/>
      <c r="L24" s="410">
        <v>0</v>
      </c>
      <c r="M24" s="440"/>
    </row>
    <row r="25" spans="1:13" ht="15.75" customHeight="1">
      <c r="A25" s="381"/>
      <c r="B25" s="795"/>
      <c r="C25" s="486"/>
      <c r="D25" s="486"/>
      <c r="E25" s="381"/>
      <c r="F25" s="410"/>
      <c r="G25" s="463"/>
      <c r="H25" s="452"/>
      <c r="I25" s="410"/>
      <c r="J25" s="410">
        <v>0</v>
      </c>
      <c r="K25" s="410"/>
      <c r="L25" s="410">
        <v>0</v>
      </c>
      <c r="M25" s="440"/>
    </row>
    <row r="26" spans="1:13" ht="15.75" customHeight="1">
      <c r="A26" s="381"/>
      <c r="B26" s="795"/>
      <c r="C26" s="486"/>
      <c r="D26" s="486"/>
      <c r="E26" s="381"/>
      <c r="F26" s="410"/>
      <c r="G26" s="463"/>
      <c r="H26" s="452"/>
      <c r="I26" s="410"/>
      <c r="J26" s="410">
        <v>0</v>
      </c>
      <c r="K26" s="410"/>
      <c r="L26" s="410">
        <v>0</v>
      </c>
      <c r="M26" s="440"/>
    </row>
    <row r="27" spans="1:13" ht="15.75" customHeight="1">
      <c r="A27" s="381"/>
      <c r="B27" s="795"/>
      <c r="C27" s="486"/>
      <c r="D27" s="486"/>
      <c r="E27" s="381"/>
      <c r="F27" s="410"/>
      <c r="G27" s="463"/>
      <c r="H27" s="452"/>
      <c r="I27" s="410"/>
      <c r="J27" s="410">
        <v>0</v>
      </c>
      <c r="K27" s="410"/>
      <c r="L27" s="410">
        <v>0</v>
      </c>
      <c r="M27" s="440"/>
    </row>
    <row r="28" spans="1:13" ht="15.75" customHeight="1">
      <c r="A28" s="1688" t="s">
        <v>2763</v>
      </c>
      <c r="B28" s="1689"/>
      <c r="C28" s="486"/>
      <c r="D28" s="486"/>
      <c r="E28" s="381"/>
      <c r="F28" s="410">
        <v>0</v>
      </c>
      <c r="G28" s="472"/>
      <c r="H28" s="472"/>
      <c r="I28" s="410"/>
      <c r="J28" s="410">
        <v>0</v>
      </c>
      <c r="K28" s="410"/>
      <c r="L28" s="410">
        <v>0</v>
      </c>
      <c r="M28" s="440"/>
    </row>
    <row r="29" spans="1:13" ht="15.75" customHeight="1">
      <c r="A29" s="4" t="s">
        <v>2098</v>
      </c>
      <c r="F29" s="388"/>
      <c r="G29" s="388"/>
      <c r="H29" s="388"/>
      <c r="I29" s="388"/>
      <c r="J29" s="388" t="s">
        <v>2099</v>
      </c>
      <c r="K29" s="388"/>
      <c r="L29" s="388"/>
    </row>
    <row r="30" spans="1:13" ht="15.75" customHeight="1">
      <c r="A30" s="4" t="s">
        <v>2101</v>
      </c>
      <c r="F30" s="388"/>
      <c r="G30" s="388"/>
      <c r="H30" s="388"/>
      <c r="I30" s="388"/>
      <c r="J30" s="388"/>
      <c r="K30" s="388"/>
      <c r="L30" s="388"/>
    </row>
  </sheetData>
  <sortState xmlns:xlrd2="http://schemas.microsoft.com/office/spreadsheetml/2017/richdata2" ref="A7:M27">
    <sortCondition ref="A7"/>
  </sortState>
  <mergeCells count="13">
    <mergeCell ref="A2:M2"/>
    <mergeCell ref="A28:B28"/>
    <mergeCell ref="A5:A6"/>
    <mergeCell ref="B5:B6"/>
    <mergeCell ref="C5:C6"/>
    <mergeCell ref="D5:D6"/>
    <mergeCell ref="E5:E6"/>
    <mergeCell ref="I5:I6"/>
    <mergeCell ref="J5:J6"/>
    <mergeCell ref="K5:K6"/>
    <mergeCell ref="L5:L6"/>
    <mergeCell ref="M5:M6"/>
    <mergeCell ref="F5:H5"/>
  </mergeCells>
  <phoneticPr fontId="30" type="noConversion"/>
  <dataValidations count="1">
    <dataValidation type="list" allowBlank="1" showInputMessage="1" showErrorMessage="1" sqref="H7:H27" xr:uid="{FC681383-F38A-45AF-A944-E76E3ADB2784}">
      <formula1>"美元,欧元,港元,日元,英镑,澳元,加元,新西兰元,新加坡元,瑞郎"</formula1>
    </dataValidation>
  </dataValidations>
  <printOptions horizontalCentered="1"/>
  <pageMargins left="0.35433070866141736" right="0.35433070866141736" top="0.98425196850393704" bottom="0.78740157480314965" header="0.39370078740157477" footer="0.51181102362204722"/>
  <pageSetup paperSize="9" scale="83" fitToHeight="0" orientation="landscape" r:id="rId1"/>
  <headerFooter alignWithMargins="0">
    <oddHeader>&amp;R&amp;"宋体,常规"&amp;10共&amp;"Times New Roman,常规"&amp;N&amp;"宋体,常规"页第&amp;"Times New Roman,常规"&amp;P&amp;"宋体,常规"页</oddHeader>
  </headerFooter>
</worksheet>
</file>

<file path=xl/worksheets/sheet1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D4C261-429F-4449-BBDA-389B12CEF9B2}">
  <sheetPr codeName="Sheet77">
    <pageSetUpPr fitToPage="1"/>
  </sheetPr>
  <dimension ref="A1:M29"/>
  <sheetViews>
    <sheetView zoomScaleNormal="100" workbookViewId="0">
      <pane ySplit="6" topLeftCell="A7" activePane="bottomLeft" state="frozen"/>
      <selection pane="bottomLeft"/>
    </sheetView>
  </sheetViews>
  <sheetFormatPr defaultColWidth="9" defaultRowHeight="15.75" customHeight="1" outlineLevelCol="1"/>
  <cols>
    <col min="1" max="1" width="6.09765625" style="4" customWidth="1"/>
    <col min="2" max="2" width="20.09765625" style="4" customWidth="1"/>
    <col min="3" max="4" width="15.5" style="4" customWidth="1"/>
    <col min="5" max="6" width="15.5" style="4" hidden="1" customWidth="1" outlineLevel="1"/>
    <col min="7" max="7" width="15.5" style="4" customWidth="1" collapsed="1"/>
    <col min="8" max="8" width="15.5" style="4" customWidth="1"/>
    <col min="9" max="10" width="18.59765625" style="4" hidden="1" customWidth="1"/>
    <col min="11" max="12" width="18.796875" style="4" customWidth="1"/>
    <col min="13" max="13" width="8.59765625" style="4" customWidth="1"/>
    <col min="14" max="16384" width="9" style="4"/>
  </cols>
  <sheetData>
    <row r="1" spans="1:13" ht="15.75" customHeight="1">
      <c r="A1" s="506"/>
      <c r="B1" s="61"/>
      <c r="C1" s="61"/>
      <c r="D1" s="61"/>
      <c r="E1" s="61"/>
      <c r="F1" s="61"/>
      <c r="G1" s="61"/>
      <c r="H1" s="61"/>
      <c r="I1" s="387"/>
      <c r="J1" s="387"/>
      <c r="K1" s="387"/>
      <c r="L1" s="387"/>
      <c r="M1" s="5"/>
    </row>
    <row r="2" spans="1:13" s="2" customFormat="1" ht="30" customHeight="1">
      <c r="A2" s="1643" t="s">
        <v>2172</v>
      </c>
      <c r="B2" s="1644"/>
      <c r="C2" s="1644"/>
      <c r="D2" s="1644"/>
      <c r="E2" s="1644"/>
      <c r="F2" s="1644"/>
      <c r="G2" s="1644"/>
      <c r="H2" s="1644"/>
      <c r="I2" s="1644"/>
      <c r="J2" s="1644"/>
      <c r="K2" s="1644"/>
      <c r="L2" s="1644"/>
      <c r="M2" s="1644"/>
    </row>
    <row r="3" spans="1:13" ht="14.25" customHeight="1">
      <c r="A3" s="4" t="s">
        <v>1968</v>
      </c>
    </row>
    <row r="4" spans="1:13" ht="15.75" customHeight="1">
      <c r="A4" s="4" t="s">
        <v>2086</v>
      </c>
      <c r="I4" s="388"/>
      <c r="J4" s="388"/>
      <c r="K4" s="388"/>
      <c r="L4" s="388"/>
      <c r="M4" s="458" t="s">
        <v>1970</v>
      </c>
    </row>
    <row r="5" spans="1:13" s="3" customFormat="1" ht="15.75" customHeight="1">
      <c r="A5" s="1683" t="s">
        <v>1101</v>
      </c>
      <c r="B5" s="1683" t="s">
        <v>2173</v>
      </c>
      <c r="C5" s="1683" t="s">
        <v>2174</v>
      </c>
      <c r="D5" s="1692" t="s">
        <v>2175</v>
      </c>
      <c r="E5" s="1692" t="s">
        <v>2176</v>
      </c>
      <c r="F5" s="1692" t="s">
        <v>2160</v>
      </c>
      <c r="G5" s="1683" t="s">
        <v>2177</v>
      </c>
      <c r="H5" s="1683" t="s">
        <v>2178</v>
      </c>
      <c r="I5" s="1927" t="s">
        <v>2088</v>
      </c>
      <c r="J5" s="1927" t="s">
        <v>2089</v>
      </c>
      <c r="K5" s="1685" t="s">
        <v>1647</v>
      </c>
      <c r="L5" s="1685" t="s">
        <v>2090</v>
      </c>
      <c r="M5" s="1683" t="s">
        <v>1100</v>
      </c>
    </row>
    <row r="6" spans="1:13" ht="13.2">
      <c r="A6" s="1684"/>
      <c r="B6" s="1684"/>
      <c r="C6" s="1684"/>
      <c r="D6" s="1693"/>
      <c r="E6" s="1693"/>
      <c r="F6" s="1693"/>
      <c r="G6" s="1684"/>
      <c r="H6" s="1684"/>
      <c r="I6" s="1928"/>
      <c r="J6" s="1928"/>
      <c r="K6" s="1686"/>
      <c r="L6" s="1686"/>
      <c r="M6" s="1684"/>
    </row>
    <row r="7" spans="1:13" ht="15.75" customHeight="1">
      <c r="A7" s="381"/>
      <c r="B7" s="795"/>
      <c r="C7" s="1246"/>
      <c r="D7" s="1246"/>
      <c r="E7" s="1246"/>
      <c r="F7" s="1246"/>
      <c r="G7" s="1246"/>
      <c r="H7" s="1246"/>
      <c r="I7" s="410"/>
      <c r="J7" s="410"/>
      <c r="K7" s="410">
        <v>0</v>
      </c>
      <c r="L7" s="410">
        <v>0</v>
      </c>
      <c r="M7" s="440"/>
    </row>
    <row r="8" spans="1:13" ht="15.75" customHeight="1">
      <c r="A8" s="381"/>
      <c r="B8" s="795"/>
      <c r="C8" s="1246"/>
      <c r="D8" s="1246"/>
      <c r="E8" s="1246"/>
      <c r="F8" s="1246"/>
      <c r="G8" s="1246"/>
      <c r="H8" s="1246"/>
      <c r="I8" s="410"/>
      <c r="J8" s="410"/>
      <c r="K8" s="410">
        <v>0</v>
      </c>
      <c r="L8" s="410">
        <v>0</v>
      </c>
      <c r="M8" s="440"/>
    </row>
    <row r="9" spans="1:13" ht="15.75" customHeight="1">
      <c r="A9" s="381"/>
      <c r="B9" s="795"/>
      <c r="C9" s="1246"/>
      <c r="D9" s="1246"/>
      <c r="E9" s="1246"/>
      <c r="F9" s="1246"/>
      <c r="G9" s="1246"/>
      <c r="H9" s="1246"/>
      <c r="I9" s="410"/>
      <c r="J9" s="410"/>
      <c r="K9" s="410">
        <v>0</v>
      </c>
      <c r="L9" s="410">
        <v>0</v>
      </c>
      <c r="M9" s="440"/>
    </row>
    <row r="10" spans="1:13" ht="15.75" customHeight="1">
      <c r="A10" s="381"/>
      <c r="B10" s="795"/>
      <c r="C10" s="1246"/>
      <c r="D10" s="1246"/>
      <c r="E10" s="1246"/>
      <c r="F10" s="1246"/>
      <c r="G10" s="1246"/>
      <c r="H10" s="1246"/>
      <c r="I10" s="410"/>
      <c r="J10" s="410"/>
      <c r="K10" s="410">
        <v>0</v>
      </c>
      <c r="L10" s="410">
        <v>0</v>
      </c>
      <c r="M10" s="440"/>
    </row>
    <row r="11" spans="1:13" ht="15.75" customHeight="1">
      <c r="A11" s="381"/>
      <c r="B11" s="795"/>
      <c r="C11" s="1246"/>
      <c r="D11" s="1246"/>
      <c r="E11" s="1246"/>
      <c r="F11" s="1246"/>
      <c r="G11" s="1246"/>
      <c r="H11" s="1246"/>
      <c r="I11" s="410"/>
      <c r="J11" s="410"/>
      <c r="K11" s="410">
        <v>0</v>
      </c>
      <c r="L11" s="410">
        <v>0</v>
      </c>
      <c r="M11" s="440"/>
    </row>
    <row r="12" spans="1:13" ht="15.75" customHeight="1">
      <c r="A12" s="381"/>
      <c r="B12" s="795"/>
      <c r="C12" s="1246"/>
      <c r="D12" s="1246"/>
      <c r="E12" s="1246"/>
      <c r="F12" s="1246"/>
      <c r="G12" s="1246"/>
      <c r="H12" s="1246"/>
      <c r="I12" s="410"/>
      <c r="J12" s="410"/>
      <c r="K12" s="410">
        <v>0</v>
      </c>
      <c r="L12" s="410">
        <v>0</v>
      </c>
      <c r="M12" s="440"/>
    </row>
    <row r="13" spans="1:13" ht="15.75" customHeight="1">
      <c r="A13" s="381"/>
      <c r="B13" s="795"/>
      <c r="C13" s="1246"/>
      <c r="D13" s="1246"/>
      <c r="E13" s="1246"/>
      <c r="F13" s="1246"/>
      <c r="G13" s="1246"/>
      <c r="H13" s="1246"/>
      <c r="I13" s="410"/>
      <c r="J13" s="410"/>
      <c r="K13" s="410">
        <v>0</v>
      </c>
      <c r="L13" s="410">
        <v>0</v>
      </c>
      <c r="M13" s="440"/>
    </row>
    <row r="14" spans="1:13" ht="15.75" customHeight="1">
      <c r="A14" s="381"/>
      <c r="B14" s="795"/>
      <c r="C14" s="1246"/>
      <c r="D14" s="1246"/>
      <c r="E14" s="1246"/>
      <c r="F14" s="1246"/>
      <c r="G14" s="1246"/>
      <c r="H14" s="1246"/>
      <c r="I14" s="410"/>
      <c r="J14" s="410"/>
      <c r="K14" s="410">
        <v>0</v>
      </c>
      <c r="L14" s="410">
        <v>0</v>
      </c>
      <c r="M14" s="440"/>
    </row>
    <row r="15" spans="1:13" ht="15.75" customHeight="1">
      <c r="A15" s="381"/>
      <c r="B15" s="795"/>
      <c r="C15" s="1246"/>
      <c r="D15" s="1246"/>
      <c r="E15" s="1246"/>
      <c r="F15" s="1246"/>
      <c r="G15" s="1246"/>
      <c r="H15" s="1246"/>
      <c r="I15" s="410"/>
      <c r="J15" s="410"/>
      <c r="K15" s="410">
        <v>0</v>
      </c>
      <c r="L15" s="410">
        <v>0</v>
      </c>
      <c r="M15" s="440"/>
    </row>
    <row r="16" spans="1:13" ht="15.75" customHeight="1">
      <c r="A16" s="381"/>
      <c r="B16" s="795"/>
      <c r="C16" s="1246"/>
      <c r="D16" s="1246"/>
      <c r="E16" s="1246"/>
      <c r="F16" s="1246"/>
      <c r="G16" s="1246"/>
      <c r="H16" s="1246"/>
      <c r="I16" s="410"/>
      <c r="J16" s="410"/>
      <c r="K16" s="410">
        <v>0</v>
      </c>
      <c r="L16" s="410">
        <v>0</v>
      </c>
      <c r="M16" s="440"/>
    </row>
    <row r="17" spans="1:13" ht="15.75" customHeight="1">
      <c r="A17" s="381"/>
      <c r="B17" s="795"/>
      <c r="C17" s="1246"/>
      <c r="D17" s="1246"/>
      <c r="E17" s="1246"/>
      <c r="F17" s="1246"/>
      <c r="G17" s="1246"/>
      <c r="H17" s="1246"/>
      <c r="I17" s="410"/>
      <c r="J17" s="410"/>
      <c r="K17" s="410">
        <v>0</v>
      </c>
      <c r="L17" s="410">
        <v>0</v>
      </c>
      <c r="M17" s="440"/>
    </row>
    <row r="18" spans="1:13" ht="15.75" customHeight="1">
      <c r="A18" s="381"/>
      <c r="B18" s="795"/>
      <c r="C18" s="1246"/>
      <c r="D18" s="1246"/>
      <c r="E18" s="1246"/>
      <c r="F18" s="1246"/>
      <c r="G18" s="1246"/>
      <c r="H18" s="1246"/>
      <c r="I18" s="410"/>
      <c r="J18" s="410"/>
      <c r="K18" s="410">
        <v>0</v>
      </c>
      <c r="L18" s="410">
        <v>0</v>
      </c>
      <c r="M18" s="440"/>
    </row>
    <row r="19" spans="1:13" ht="15.75" customHeight="1">
      <c r="A19" s="381"/>
      <c r="B19" s="795"/>
      <c r="C19" s="1246"/>
      <c r="D19" s="1246"/>
      <c r="E19" s="1246"/>
      <c r="F19" s="1246"/>
      <c r="G19" s="1246"/>
      <c r="H19" s="1246"/>
      <c r="I19" s="410"/>
      <c r="J19" s="410"/>
      <c r="K19" s="410">
        <v>0</v>
      </c>
      <c r="L19" s="410">
        <v>0</v>
      </c>
      <c r="M19" s="440"/>
    </row>
    <row r="20" spans="1:13" ht="15.75" customHeight="1">
      <c r="A20" s="381"/>
      <c r="B20" s="795"/>
      <c r="C20" s="1246"/>
      <c r="D20" s="1246"/>
      <c r="E20" s="1246"/>
      <c r="F20" s="1246"/>
      <c r="G20" s="1246"/>
      <c r="H20" s="1246"/>
      <c r="I20" s="410"/>
      <c r="J20" s="410"/>
      <c r="K20" s="410">
        <v>0</v>
      </c>
      <c r="L20" s="410">
        <v>0</v>
      </c>
      <c r="M20" s="440"/>
    </row>
    <row r="21" spans="1:13" ht="15.75" customHeight="1">
      <c r="A21" s="381"/>
      <c r="B21" s="795"/>
      <c r="C21" s="1246"/>
      <c r="D21" s="1246"/>
      <c r="E21" s="1246"/>
      <c r="F21" s="1246"/>
      <c r="G21" s="1246"/>
      <c r="H21" s="1246"/>
      <c r="I21" s="410"/>
      <c r="J21" s="410"/>
      <c r="K21" s="410">
        <v>0</v>
      </c>
      <c r="L21" s="410">
        <v>0</v>
      </c>
      <c r="M21" s="440"/>
    </row>
    <row r="22" spans="1:13" ht="15.75" customHeight="1">
      <c r="A22" s="381"/>
      <c r="B22" s="795"/>
      <c r="C22" s="1246"/>
      <c r="D22" s="1246"/>
      <c r="E22" s="1246"/>
      <c r="F22" s="1246"/>
      <c r="G22" s="1246"/>
      <c r="H22" s="1246"/>
      <c r="I22" s="410"/>
      <c r="J22" s="410"/>
      <c r="K22" s="410">
        <v>0</v>
      </c>
      <c r="L22" s="410">
        <v>0</v>
      </c>
      <c r="M22" s="440"/>
    </row>
    <row r="23" spans="1:13" ht="15.75" customHeight="1">
      <c r="A23" s="381"/>
      <c r="B23" s="795"/>
      <c r="C23" s="1246"/>
      <c r="D23" s="1246"/>
      <c r="E23" s="1246"/>
      <c r="F23" s="1246"/>
      <c r="G23" s="1246"/>
      <c r="H23" s="1246"/>
      <c r="I23" s="410"/>
      <c r="J23" s="410"/>
      <c r="K23" s="410">
        <v>0</v>
      </c>
      <c r="L23" s="410">
        <v>0</v>
      </c>
      <c r="M23" s="440"/>
    </row>
    <row r="24" spans="1:13" ht="15.75" customHeight="1">
      <c r="A24" s="381"/>
      <c r="B24" s="795"/>
      <c r="C24" s="1246"/>
      <c r="D24" s="1246"/>
      <c r="E24" s="1246"/>
      <c r="F24" s="1246"/>
      <c r="G24" s="1246"/>
      <c r="H24" s="1246"/>
      <c r="I24" s="410"/>
      <c r="J24" s="410"/>
      <c r="K24" s="410">
        <v>0</v>
      </c>
      <c r="L24" s="410">
        <v>0</v>
      </c>
      <c r="M24" s="440"/>
    </row>
    <row r="25" spans="1:13" ht="15.75" customHeight="1">
      <c r="A25" s="381"/>
      <c r="B25" s="795"/>
      <c r="C25" s="1246"/>
      <c r="D25" s="1246"/>
      <c r="E25" s="1246"/>
      <c r="F25" s="1246"/>
      <c r="G25" s="1246"/>
      <c r="H25" s="1246"/>
      <c r="I25" s="410"/>
      <c r="J25" s="410"/>
      <c r="K25" s="410">
        <v>0</v>
      </c>
      <c r="L25" s="410">
        <v>0</v>
      </c>
      <c r="M25" s="440"/>
    </row>
    <row r="26" spans="1:13" ht="15.75" customHeight="1">
      <c r="A26" s="381"/>
      <c r="B26" s="795"/>
      <c r="C26" s="1246"/>
      <c r="D26" s="1246"/>
      <c r="E26" s="1246"/>
      <c r="F26" s="1246"/>
      <c r="G26" s="1246"/>
      <c r="H26" s="1246"/>
      <c r="I26" s="410"/>
      <c r="J26" s="410"/>
      <c r="K26" s="410">
        <v>0</v>
      </c>
      <c r="L26" s="410">
        <v>0</v>
      </c>
      <c r="M26" s="440"/>
    </row>
    <row r="27" spans="1:13" ht="15.75" customHeight="1">
      <c r="A27" s="1688" t="s">
        <v>2179</v>
      </c>
      <c r="B27" s="1689"/>
      <c r="C27" s="834"/>
      <c r="D27" s="834"/>
      <c r="E27" s="834"/>
      <c r="F27" s="834"/>
      <c r="G27" s="834"/>
      <c r="H27" s="834"/>
      <c r="I27" s="410">
        <v>0</v>
      </c>
      <c r="J27" s="410"/>
      <c r="K27" s="410">
        <v>0</v>
      </c>
      <c r="L27" s="410">
        <v>0</v>
      </c>
      <c r="M27" s="440"/>
    </row>
    <row r="28" spans="1:13" ht="15.75" customHeight="1">
      <c r="A28" s="4" t="s">
        <v>2098</v>
      </c>
      <c r="I28" s="388"/>
      <c r="J28" s="388"/>
      <c r="K28" s="388" t="s">
        <v>2099</v>
      </c>
      <c r="L28" s="388"/>
    </row>
    <row r="29" spans="1:13" ht="15.75" customHeight="1">
      <c r="A29" s="4" t="s">
        <v>2101</v>
      </c>
      <c r="I29" s="388"/>
      <c r="J29" s="388"/>
      <c r="K29" s="388"/>
      <c r="L29" s="388"/>
    </row>
  </sheetData>
  <sortState xmlns:xlrd2="http://schemas.microsoft.com/office/spreadsheetml/2017/richdata2" ref="A7:M26">
    <sortCondition ref="A7"/>
  </sortState>
  <mergeCells count="15">
    <mergeCell ref="A27:B27"/>
    <mergeCell ref="A5:A6"/>
    <mergeCell ref="B5:B6"/>
    <mergeCell ref="C5:C6"/>
    <mergeCell ref="D5:D6"/>
    <mergeCell ref="A2:M2"/>
    <mergeCell ref="E5:E6"/>
    <mergeCell ref="F5:F6"/>
    <mergeCell ref="G5:G6"/>
    <mergeCell ref="H5:H6"/>
    <mergeCell ref="I5:I6"/>
    <mergeCell ref="J5:J6"/>
    <mergeCell ref="K5:K6"/>
    <mergeCell ref="L5:L6"/>
    <mergeCell ref="M5:M6"/>
  </mergeCells>
  <phoneticPr fontId="30" type="noConversion"/>
  <printOptions horizontalCentered="1"/>
  <pageMargins left="0.35433070866141736" right="0.35433070866141736" top="0.98425196850393704" bottom="0.78740157480314965" header="0.39370078740157477" footer="0.51181102362204722"/>
  <pageSetup paperSize="9" scale="65" fitToHeight="0" orientation="landscape" r:id="rId1"/>
  <headerFooter alignWithMargins="0">
    <oddHeader>&amp;R&amp;"宋体,常规"&amp;10共&amp;"Times New Roman,常规"&amp;N&amp;"宋体,常规"页第&amp;"Times New Roman,常规"&amp;P&amp;"宋体,常规"页</oddHeader>
  </headerFooter>
</worksheet>
</file>

<file path=xl/worksheets/sheet1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5920B6-847A-4B05-A918-D1FE08EB020E}">
  <sheetPr codeName="Sheet164">
    <pageSetUpPr fitToPage="1"/>
  </sheetPr>
  <dimension ref="A1:J33"/>
  <sheetViews>
    <sheetView zoomScaleNormal="100" workbookViewId="0">
      <pane ySplit="6" topLeftCell="A7" activePane="bottomLeft" state="frozen"/>
      <selection pane="bottomLeft"/>
    </sheetView>
  </sheetViews>
  <sheetFormatPr defaultColWidth="9" defaultRowHeight="15.6"/>
  <cols>
    <col min="1" max="1" width="7.59765625" style="83" customWidth="1"/>
    <col min="2" max="2" width="20.09765625" style="82" customWidth="1"/>
    <col min="3" max="3" width="10.09765625" style="82" customWidth="1"/>
    <col min="4" max="4" width="10.59765625" style="82" customWidth="1"/>
    <col min="5" max="5" width="10.09765625" style="82" customWidth="1"/>
    <col min="6" max="6" width="18" style="82" hidden="1" customWidth="1"/>
    <col min="7" max="7" width="18.59765625" style="84" hidden="1" customWidth="1"/>
    <col min="8" max="9" width="18.796875" style="82" customWidth="1"/>
    <col min="10" max="10" width="16.09765625" style="82" customWidth="1"/>
    <col min="11" max="16384" width="9" style="93"/>
  </cols>
  <sheetData>
    <row r="1" spans="1:10">
      <c r="A1" s="79"/>
      <c r="B1" s="92"/>
      <c r="C1" s="1336"/>
      <c r="D1" s="1336"/>
      <c r="E1" s="1336"/>
      <c r="F1" s="1336"/>
      <c r="G1" s="1337"/>
      <c r="H1" s="1336"/>
      <c r="I1" s="1336"/>
      <c r="J1" s="1336"/>
    </row>
    <row r="2" spans="1:10" ht="22.8">
      <c r="A2" s="1943" t="s">
        <v>2151</v>
      </c>
      <c r="B2" s="1944"/>
      <c r="C2" s="1944"/>
      <c r="D2" s="1944"/>
      <c r="E2" s="1944"/>
      <c r="F2" s="1944"/>
      <c r="G2" s="1944"/>
      <c r="H2" s="1944"/>
      <c r="I2" s="1944"/>
      <c r="J2" s="1944"/>
    </row>
    <row r="3" spans="1:10">
      <c r="A3" s="814" t="s">
        <v>1968</v>
      </c>
      <c r="B3" s="814"/>
      <c r="C3" s="814"/>
      <c r="D3" s="814"/>
      <c r="E3" s="814"/>
      <c r="F3" s="814"/>
      <c r="G3" s="814"/>
      <c r="H3" s="814"/>
    </row>
    <row r="4" spans="1:10">
      <c r="A4" s="83" t="s">
        <v>2086</v>
      </c>
      <c r="J4" s="817" t="s">
        <v>1970</v>
      </c>
    </row>
    <row r="5" spans="1:10">
      <c r="A5" s="1683" t="s">
        <v>1101</v>
      </c>
      <c r="B5" s="1683" t="s">
        <v>2122</v>
      </c>
      <c r="C5" s="1683" t="s">
        <v>2123</v>
      </c>
      <c r="D5" s="1683" t="s">
        <v>2111</v>
      </c>
      <c r="E5" s="1683" t="s">
        <v>2124</v>
      </c>
      <c r="F5" s="1935" t="s">
        <v>2088</v>
      </c>
      <c r="G5" s="2209" t="s">
        <v>2089</v>
      </c>
      <c r="H5" s="2211" t="s">
        <v>1647</v>
      </c>
      <c r="I5" s="1935" t="s">
        <v>2090</v>
      </c>
      <c r="J5" s="1935" t="s">
        <v>1100</v>
      </c>
    </row>
    <row r="6" spans="1:10">
      <c r="A6" s="1684"/>
      <c r="B6" s="1684"/>
      <c r="C6" s="1684"/>
      <c r="D6" s="1684"/>
      <c r="E6" s="1684"/>
      <c r="F6" s="1936"/>
      <c r="G6" s="2210"/>
      <c r="H6" s="2212"/>
      <c r="I6" s="1936"/>
      <c r="J6" s="1936"/>
    </row>
    <row r="7" spans="1:10">
      <c r="A7" s="1255"/>
      <c r="B7" s="833"/>
      <c r="C7" s="1257"/>
      <c r="D7" s="1257"/>
      <c r="E7" s="220"/>
      <c r="F7" s="824"/>
      <c r="G7" s="1338"/>
      <c r="H7" s="150">
        <v>0</v>
      </c>
      <c r="I7" s="150">
        <v>0</v>
      </c>
      <c r="J7" s="869"/>
    </row>
    <row r="8" spans="1:10">
      <c r="A8" s="1255"/>
      <c r="B8" s="833"/>
      <c r="C8" s="1257"/>
      <c r="D8" s="1257"/>
      <c r="E8" s="220"/>
      <c r="F8" s="824"/>
      <c r="G8" s="1338"/>
      <c r="H8" s="150">
        <v>0</v>
      </c>
      <c r="I8" s="150">
        <v>0</v>
      </c>
      <c r="J8" s="869"/>
    </row>
    <row r="9" spans="1:10">
      <c r="A9" s="1255"/>
      <c r="B9" s="833"/>
      <c r="C9" s="1257"/>
      <c r="D9" s="1257"/>
      <c r="E9" s="220"/>
      <c r="F9" s="824"/>
      <c r="G9" s="1338"/>
      <c r="H9" s="150">
        <v>0</v>
      </c>
      <c r="I9" s="150">
        <v>0</v>
      </c>
      <c r="J9" s="869"/>
    </row>
    <row r="10" spans="1:10">
      <c r="A10" s="1255"/>
      <c r="B10" s="833"/>
      <c r="C10" s="1257"/>
      <c r="D10" s="1257"/>
      <c r="E10" s="220"/>
      <c r="F10" s="824"/>
      <c r="G10" s="1338"/>
      <c r="H10" s="150">
        <v>0</v>
      </c>
      <c r="I10" s="150">
        <v>0</v>
      </c>
      <c r="J10" s="869"/>
    </row>
    <row r="11" spans="1:10">
      <c r="A11" s="1255"/>
      <c r="B11" s="833"/>
      <c r="C11" s="1257"/>
      <c r="D11" s="1257"/>
      <c r="E11" s="220"/>
      <c r="F11" s="824"/>
      <c r="G11" s="1338"/>
      <c r="H11" s="150">
        <v>0</v>
      </c>
      <c r="I11" s="150">
        <v>0</v>
      </c>
      <c r="J11" s="869"/>
    </row>
    <row r="12" spans="1:10">
      <c r="A12" s="1255"/>
      <c r="B12" s="833"/>
      <c r="C12" s="1257"/>
      <c r="D12" s="1257"/>
      <c r="E12" s="220"/>
      <c r="F12" s="824"/>
      <c r="G12" s="1338"/>
      <c r="H12" s="150">
        <v>0</v>
      </c>
      <c r="I12" s="150">
        <v>0</v>
      </c>
      <c r="J12" s="869"/>
    </row>
    <row r="13" spans="1:10">
      <c r="A13" s="1255"/>
      <c r="B13" s="833"/>
      <c r="C13" s="1257"/>
      <c r="D13" s="1257"/>
      <c r="E13" s="220"/>
      <c r="F13" s="824"/>
      <c r="G13" s="1338"/>
      <c r="H13" s="150">
        <v>0</v>
      </c>
      <c r="I13" s="150">
        <v>0</v>
      </c>
      <c r="J13" s="869"/>
    </row>
    <row r="14" spans="1:10">
      <c r="A14" s="1255"/>
      <c r="B14" s="833"/>
      <c r="C14" s="1257"/>
      <c r="D14" s="1257"/>
      <c r="E14" s="220"/>
      <c r="F14" s="824"/>
      <c r="G14" s="1338"/>
      <c r="H14" s="150">
        <v>0</v>
      </c>
      <c r="I14" s="150">
        <v>0</v>
      </c>
      <c r="J14" s="869"/>
    </row>
    <row r="15" spans="1:10">
      <c r="A15" s="1255"/>
      <c r="B15" s="833"/>
      <c r="C15" s="1257"/>
      <c r="D15" s="1257"/>
      <c r="E15" s="220"/>
      <c r="F15" s="824"/>
      <c r="G15" s="1338"/>
      <c r="H15" s="150">
        <v>0</v>
      </c>
      <c r="I15" s="150">
        <v>0</v>
      </c>
      <c r="J15" s="869"/>
    </row>
    <row r="16" spans="1:10">
      <c r="A16" s="1255"/>
      <c r="B16" s="833"/>
      <c r="C16" s="1257"/>
      <c r="D16" s="1257"/>
      <c r="E16" s="220"/>
      <c r="F16" s="824"/>
      <c r="G16" s="1338"/>
      <c r="H16" s="150">
        <v>0</v>
      </c>
      <c r="I16" s="150">
        <v>0</v>
      </c>
      <c r="J16" s="869"/>
    </row>
    <row r="17" spans="1:10">
      <c r="A17" s="1255"/>
      <c r="B17" s="833"/>
      <c r="C17" s="1257"/>
      <c r="D17" s="1257"/>
      <c r="E17" s="220"/>
      <c r="F17" s="824"/>
      <c r="G17" s="1338"/>
      <c r="H17" s="150">
        <v>0</v>
      </c>
      <c r="I17" s="150">
        <v>0</v>
      </c>
      <c r="J17" s="869"/>
    </row>
    <row r="18" spans="1:10">
      <c r="A18" s="1255"/>
      <c r="B18" s="833"/>
      <c r="C18" s="1257"/>
      <c r="D18" s="1257"/>
      <c r="E18" s="220"/>
      <c r="F18" s="824"/>
      <c r="G18" s="1338"/>
      <c r="H18" s="150">
        <v>0</v>
      </c>
      <c r="I18" s="150">
        <v>0</v>
      </c>
      <c r="J18" s="869"/>
    </row>
    <row r="19" spans="1:10">
      <c r="A19" s="1255"/>
      <c r="B19" s="833"/>
      <c r="C19" s="1257"/>
      <c r="D19" s="1257"/>
      <c r="E19" s="220"/>
      <c r="F19" s="824"/>
      <c r="G19" s="1338"/>
      <c r="H19" s="150">
        <v>0</v>
      </c>
      <c r="I19" s="150">
        <v>0</v>
      </c>
      <c r="J19" s="869"/>
    </row>
    <row r="20" spans="1:10">
      <c r="A20" s="1255"/>
      <c r="B20" s="833"/>
      <c r="C20" s="1257"/>
      <c r="D20" s="1257"/>
      <c r="E20" s="220"/>
      <c r="F20" s="824"/>
      <c r="G20" s="1338"/>
      <c r="H20" s="150">
        <v>0</v>
      </c>
      <c r="I20" s="150">
        <v>0</v>
      </c>
      <c r="J20" s="869"/>
    </row>
    <row r="21" spans="1:10">
      <c r="A21" s="1255"/>
      <c r="B21" s="833"/>
      <c r="C21" s="1257"/>
      <c r="D21" s="1257"/>
      <c r="E21" s="220"/>
      <c r="F21" s="824"/>
      <c r="G21" s="1338"/>
      <c r="H21" s="150">
        <v>0</v>
      </c>
      <c r="I21" s="150">
        <v>0</v>
      </c>
      <c r="J21" s="869"/>
    </row>
    <row r="22" spans="1:10">
      <c r="A22" s="1255"/>
      <c r="B22" s="833"/>
      <c r="C22" s="1257"/>
      <c r="D22" s="1257"/>
      <c r="E22" s="220"/>
      <c r="F22" s="824"/>
      <c r="G22" s="1338"/>
      <c r="H22" s="150">
        <v>0</v>
      </c>
      <c r="I22" s="150">
        <v>0</v>
      </c>
      <c r="J22" s="869"/>
    </row>
    <row r="23" spans="1:10">
      <c r="A23" s="1255"/>
      <c r="B23" s="833"/>
      <c r="C23" s="1257"/>
      <c r="D23" s="1257"/>
      <c r="E23" s="220"/>
      <c r="F23" s="824"/>
      <c r="G23" s="1338"/>
      <c r="H23" s="150">
        <v>0</v>
      </c>
      <c r="I23" s="150">
        <v>0</v>
      </c>
      <c r="J23" s="869"/>
    </row>
    <row r="24" spans="1:10">
      <c r="A24" s="1255"/>
      <c r="B24" s="833"/>
      <c r="C24" s="1257"/>
      <c r="D24" s="1257"/>
      <c r="E24" s="220"/>
      <c r="F24" s="824"/>
      <c r="G24" s="1338"/>
      <c r="H24" s="150">
        <v>0</v>
      </c>
      <c r="I24" s="150">
        <v>0</v>
      </c>
      <c r="J24" s="869"/>
    </row>
    <row r="25" spans="1:10">
      <c r="A25" s="1255"/>
      <c r="B25" s="833"/>
      <c r="C25" s="1257"/>
      <c r="D25" s="1257"/>
      <c r="E25" s="220"/>
      <c r="F25" s="824"/>
      <c r="G25" s="1338"/>
      <c r="H25" s="150">
        <v>0</v>
      </c>
      <c r="I25" s="150">
        <v>0</v>
      </c>
      <c r="J25" s="869"/>
    </row>
    <row r="26" spans="1:10">
      <c r="A26" s="2178" t="s">
        <v>2152</v>
      </c>
      <c r="B26" s="2178"/>
      <c r="C26" s="1339"/>
      <c r="D26" s="1339"/>
      <c r="E26" s="220"/>
      <c r="F26" s="150">
        <v>0</v>
      </c>
      <c r="G26" s="152"/>
      <c r="H26" s="150">
        <v>0</v>
      </c>
      <c r="I26" s="150">
        <v>0</v>
      </c>
      <c r="J26" s="151"/>
    </row>
    <row r="27" spans="1:10">
      <c r="A27" s="83" t="s">
        <v>2098</v>
      </c>
      <c r="B27" s="836"/>
      <c r="C27" s="836"/>
      <c r="D27" s="836"/>
      <c r="E27" s="836"/>
      <c r="F27" s="836"/>
      <c r="I27" s="89" t="s">
        <v>2099</v>
      </c>
    </row>
    <row r="28" spans="1:10">
      <c r="A28" s="83" t="s">
        <v>2101</v>
      </c>
      <c r="B28" s="836"/>
      <c r="C28" s="836"/>
      <c r="D28" s="836"/>
      <c r="E28" s="836"/>
      <c r="F28" s="836"/>
    </row>
    <row r="29" spans="1:10">
      <c r="A29" s="829"/>
      <c r="B29" s="836"/>
      <c r="C29" s="836"/>
      <c r="D29" s="836"/>
      <c r="E29" s="836"/>
      <c r="F29" s="836"/>
    </row>
    <row r="30" spans="1:10">
      <c r="A30" s="829"/>
      <c r="B30" s="836"/>
      <c r="C30" s="836"/>
      <c r="D30" s="836"/>
      <c r="E30" s="836"/>
      <c r="F30" s="836"/>
    </row>
    <row r="31" spans="1:10">
      <c r="A31" s="829"/>
      <c r="B31" s="836"/>
      <c r="C31" s="836"/>
      <c r="D31" s="836"/>
      <c r="E31" s="836"/>
      <c r="F31" s="836"/>
    </row>
    <row r="32" spans="1:10">
      <c r="A32" s="829"/>
      <c r="B32" s="836"/>
      <c r="C32" s="836"/>
      <c r="D32" s="836"/>
      <c r="E32" s="836"/>
      <c r="F32" s="836"/>
    </row>
    <row r="33" spans="1:6">
      <c r="A33" s="829"/>
      <c r="B33" s="836"/>
      <c r="C33" s="836"/>
      <c r="D33" s="836"/>
      <c r="E33" s="836"/>
      <c r="F33" s="836"/>
    </row>
  </sheetData>
  <sortState xmlns:xlrd2="http://schemas.microsoft.com/office/spreadsheetml/2017/richdata2" ref="A7:J25">
    <sortCondition ref="A7"/>
  </sortState>
  <mergeCells count="12">
    <mergeCell ref="A2:J2"/>
    <mergeCell ref="A26:B26"/>
    <mergeCell ref="A5:A6"/>
    <mergeCell ref="B5:B6"/>
    <mergeCell ref="C5:C6"/>
    <mergeCell ref="D5:D6"/>
    <mergeCell ref="E5:E6"/>
    <mergeCell ref="F5:F6"/>
    <mergeCell ref="G5:G6"/>
    <mergeCell ref="H5:H6"/>
    <mergeCell ref="I5:I6"/>
    <mergeCell ref="J5:J6"/>
  </mergeCells>
  <phoneticPr fontId="30" type="noConversion"/>
  <printOptions horizontalCentered="1"/>
  <pageMargins left="0.70866141732283472" right="0.70866141732283472" top="0.98425196850393704" bottom="0.74803149606299213" header="0.39370078740157477" footer="0.31496062992125984"/>
  <pageSetup paperSize="9" scale="83" fitToHeight="0" orientation="landscape" r:id="rId1"/>
  <headerFooter>
    <oddHeader>&amp;R&amp;"宋体,常规"&amp;10共&amp;"Times New Roman,常规"&amp;N&amp;"宋体,常规"页第&amp;"Times New Roman,常规"&amp;P&amp;"宋体,常规"页</oddHeader>
  </headerFooter>
</worksheet>
</file>

<file path=xl/worksheets/sheet1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B94FAF-59D6-4C58-90A3-541AC6F382BE}">
  <sheetPr codeName="Sheet78">
    <pageSetUpPr fitToPage="1"/>
  </sheetPr>
  <dimension ref="A1:J30"/>
  <sheetViews>
    <sheetView zoomScaleNormal="100" workbookViewId="0">
      <pane ySplit="6" topLeftCell="A7" activePane="bottomLeft" state="frozen"/>
      <selection pane="bottomLeft"/>
    </sheetView>
  </sheetViews>
  <sheetFormatPr defaultColWidth="9" defaultRowHeight="15.75" customHeight="1"/>
  <cols>
    <col min="1" max="1" width="6.59765625" style="4" customWidth="1"/>
    <col min="2" max="2" width="27" style="4" customWidth="1"/>
    <col min="3" max="4" width="11" style="53" customWidth="1"/>
    <col min="5" max="5" width="10.5" style="4" customWidth="1"/>
    <col min="6" max="7" width="16" style="4" hidden="1" customWidth="1"/>
    <col min="8" max="9" width="18.796875" style="4" customWidth="1"/>
    <col min="10" max="10" width="10.09765625" style="4" customWidth="1"/>
    <col min="11" max="16384" width="9" style="4"/>
  </cols>
  <sheetData>
    <row r="1" spans="1:10" ht="15.75" customHeight="1">
      <c r="A1" s="506"/>
      <c r="B1" s="61"/>
      <c r="C1" s="488"/>
      <c r="D1" s="488"/>
      <c r="E1" s="5"/>
      <c r="F1" s="387"/>
      <c r="G1" s="387"/>
      <c r="H1" s="387"/>
      <c r="I1" s="387"/>
      <c r="J1" s="5"/>
    </row>
    <row r="2" spans="1:10" s="2" customFormat="1" ht="30" customHeight="1">
      <c r="A2" s="1643" t="s">
        <v>2764</v>
      </c>
      <c r="B2" s="1643"/>
      <c r="C2" s="1643"/>
      <c r="D2" s="1643"/>
      <c r="E2" s="1643"/>
      <c r="F2" s="1643"/>
      <c r="G2" s="1643"/>
      <c r="H2" s="1643"/>
      <c r="I2" s="1643"/>
      <c r="J2" s="1643"/>
    </row>
    <row r="3" spans="1:10" ht="14.25" customHeight="1">
      <c r="A3" s="4" t="s">
        <v>1968</v>
      </c>
      <c r="C3" s="4"/>
      <c r="D3" s="4"/>
    </row>
    <row r="4" spans="1:10" ht="15.75" customHeight="1">
      <c r="A4" s="4" t="s">
        <v>2086</v>
      </c>
      <c r="F4" s="388"/>
      <c r="G4" s="388"/>
      <c r="H4" s="388"/>
      <c r="I4" s="388"/>
      <c r="J4" s="458" t="s">
        <v>1970</v>
      </c>
    </row>
    <row r="5" spans="1:10" s="3" customFormat="1" ht="15.75" customHeight="1">
      <c r="A5" s="1683" t="s">
        <v>1101</v>
      </c>
      <c r="B5" s="1683" t="s">
        <v>2188</v>
      </c>
      <c r="C5" s="1683" t="s">
        <v>2184</v>
      </c>
      <c r="D5" s="1683" t="s">
        <v>2160</v>
      </c>
      <c r="E5" s="1683" t="s">
        <v>2158</v>
      </c>
      <c r="F5" s="1683" t="s">
        <v>2088</v>
      </c>
      <c r="G5" s="1683" t="s">
        <v>2089</v>
      </c>
      <c r="H5" s="1683" t="s">
        <v>1647</v>
      </c>
      <c r="I5" s="1683" t="s">
        <v>2090</v>
      </c>
      <c r="J5" s="1683" t="s">
        <v>1100</v>
      </c>
    </row>
    <row r="6" spans="1:10" s="3" customFormat="1" ht="15.75" customHeight="1">
      <c r="A6" s="1684"/>
      <c r="B6" s="1684"/>
      <c r="C6" s="1684"/>
      <c r="D6" s="1684"/>
      <c r="E6" s="1684"/>
      <c r="F6" s="1684"/>
      <c r="G6" s="1684"/>
      <c r="H6" s="1684"/>
      <c r="I6" s="1684"/>
      <c r="J6" s="1684"/>
    </row>
    <row r="7" spans="1:10" ht="15.75" customHeight="1">
      <c r="A7" s="381"/>
      <c r="B7" s="795"/>
      <c r="C7" s="486"/>
      <c r="D7" s="486"/>
      <c r="E7" s="381"/>
      <c r="F7" s="410"/>
      <c r="G7" s="410"/>
      <c r="H7" s="410">
        <v>0</v>
      </c>
      <c r="I7" s="410">
        <v>0</v>
      </c>
      <c r="J7" s="440"/>
    </row>
    <row r="8" spans="1:10" ht="15.75" customHeight="1">
      <c r="A8" s="381"/>
      <c r="B8" s="795"/>
      <c r="C8" s="486"/>
      <c r="D8" s="486"/>
      <c r="E8" s="381"/>
      <c r="F8" s="410"/>
      <c r="G8" s="410"/>
      <c r="H8" s="410">
        <v>0</v>
      </c>
      <c r="I8" s="410">
        <v>0</v>
      </c>
      <c r="J8" s="440"/>
    </row>
    <row r="9" spans="1:10" ht="15.75" customHeight="1">
      <c r="A9" s="381"/>
      <c r="B9" s="795"/>
      <c r="C9" s="486"/>
      <c r="D9" s="486"/>
      <c r="E9" s="381"/>
      <c r="F9" s="410"/>
      <c r="G9" s="410"/>
      <c r="H9" s="410">
        <v>0</v>
      </c>
      <c r="I9" s="410">
        <v>0</v>
      </c>
      <c r="J9" s="440"/>
    </row>
    <row r="10" spans="1:10" ht="15.75" customHeight="1">
      <c r="A10" s="381"/>
      <c r="B10" s="795"/>
      <c r="C10" s="486"/>
      <c r="D10" s="486"/>
      <c r="E10" s="381"/>
      <c r="F10" s="410"/>
      <c r="G10" s="410"/>
      <c r="H10" s="410">
        <v>0</v>
      </c>
      <c r="I10" s="410">
        <v>0</v>
      </c>
      <c r="J10" s="440"/>
    </row>
    <row r="11" spans="1:10" ht="15.75" customHeight="1">
      <c r="A11" s="381"/>
      <c r="B11" s="795"/>
      <c r="C11" s="486"/>
      <c r="D11" s="486"/>
      <c r="E11" s="381"/>
      <c r="F11" s="410"/>
      <c r="G11" s="410"/>
      <c r="H11" s="410">
        <v>0</v>
      </c>
      <c r="I11" s="410">
        <v>0</v>
      </c>
      <c r="J11" s="440"/>
    </row>
    <row r="12" spans="1:10" ht="15.75" customHeight="1">
      <c r="A12" s="381"/>
      <c r="B12" s="795"/>
      <c r="C12" s="486"/>
      <c r="D12" s="486"/>
      <c r="E12" s="381"/>
      <c r="F12" s="410"/>
      <c r="G12" s="410"/>
      <c r="H12" s="410">
        <v>0</v>
      </c>
      <c r="I12" s="410">
        <v>0</v>
      </c>
      <c r="J12" s="440"/>
    </row>
    <row r="13" spans="1:10" ht="15.75" customHeight="1">
      <c r="A13" s="381"/>
      <c r="B13" s="795"/>
      <c r="C13" s="486"/>
      <c r="D13" s="486"/>
      <c r="E13" s="381"/>
      <c r="F13" s="410"/>
      <c r="G13" s="410"/>
      <c r="H13" s="410">
        <v>0</v>
      </c>
      <c r="I13" s="410">
        <v>0</v>
      </c>
      <c r="J13" s="440"/>
    </row>
    <row r="14" spans="1:10" ht="15.75" customHeight="1">
      <c r="A14" s="381"/>
      <c r="B14" s="795"/>
      <c r="C14" s="486"/>
      <c r="D14" s="486"/>
      <c r="E14" s="381"/>
      <c r="F14" s="410"/>
      <c r="G14" s="410"/>
      <c r="H14" s="410">
        <v>0</v>
      </c>
      <c r="I14" s="410">
        <v>0</v>
      </c>
      <c r="J14" s="440"/>
    </row>
    <row r="15" spans="1:10" ht="15.75" customHeight="1">
      <c r="A15" s="381"/>
      <c r="B15" s="795"/>
      <c r="C15" s="486"/>
      <c r="D15" s="486"/>
      <c r="E15" s="381"/>
      <c r="F15" s="410"/>
      <c r="G15" s="410"/>
      <c r="H15" s="410">
        <v>0</v>
      </c>
      <c r="I15" s="410">
        <v>0</v>
      </c>
      <c r="J15" s="440"/>
    </row>
    <row r="16" spans="1:10" ht="15.75" customHeight="1">
      <c r="A16" s="381"/>
      <c r="B16" s="795"/>
      <c r="C16" s="486"/>
      <c r="D16" s="486"/>
      <c r="E16" s="381"/>
      <c r="F16" s="410"/>
      <c r="G16" s="410"/>
      <c r="H16" s="410">
        <v>0</v>
      </c>
      <c r="I16" s="410">
        <v>0</v>
      </c>
      <c r="J16" s="440"/>
    </row>
    <row r="17" spans="1:10" ht="15.75" customHeight="1">
      <c r="A17" s="381"/>
      <c r="B17" s="795"/>
      <c r="C17" s="486"/>
      <c r="D17" s="486"/>
      <c r="E17" s="381"/>
      <c r="F17" s="410"/>
      <c r="G17" s="410"/>
      <c r="H17" s="410">
        <v>0</v>
      </c>
      <c r="I17" s="410">
        <v>0</v>
      </c>
      <c r="J17" s="440"/>
    </row>
    <row r="18" spans="1:10" ht="15.75" customHeight="1">
      <c r="A18" s="381"/>
      <c r="B18" s="795"/>
      <c r="C18" s="486"/>
      <c r="D18" s="486"/>
      <c r="E18" s="381"/>
      <c r="F18" s="410"/>
      <c r="G18" s="410"/>
      <c r="H18" s="410">
        <v>0</v>
      </c>
      <c r="I18" s="410">
        <v>0</v>
      </c>
      <c r="J18" s="440"/>
    </row>
    <row r="19" spans="1:10" ht="15.75" customHeight="1">
      <c r="A19" s="381"/>
      <c r="B19" s="795"/>
      <c r="C19" s="486"/>
      <c r="D19" s="486"/>
      <c r="E19" s="381"/>
      <c r="F19" s="410"/>
      <c r="G19" s="410"/>
      <c r="H19" s="410">
        <v>0</v>
      </c>
      <c r="I19" s="410">
        <v>0</v>
      </c>
      <c r="J19" s="440"/>
    </row>
    <row r="20" spans="1:10" ht="15.75" customHeight="1">
      <c r="A20" s="381"/>
      <c r="B20" s="795"/>
      <c r="C20" s="486"/>
      <c r="D20" s="486"/>
      <c r="E20" s="381"/>
      <c r="F20" s="410"/>
      <c r="G20" s="410"/>
      <c r="H20" s="410">
        <v>0</v>
      </c>
      <c r="I20" s="410">
        <v>0</v>
      </c>
      <c r="J20" s="440"/>
    </row>
    <row r="21" spans="1:10" ht="15.75" customHeight="1">
      <c r="A21" s="381"/>
      <c r="B21" s="795"/>
      <c r="C21" s="486"/>
      <c r="D21" s="486"/>
      <c r="E21" s="381"/>
      <c r="F21" s="410"/>
      <c r="G21" s="410"/>
      <c r="H21" s="410">
        <v>0</v>
      </c>
      <c r="I21" s="410">
        <v>0</v>
      </c>
      <c r="J21" s="440"/>
    </row>
    <row r="22" spans="1:10" ht="15.75" customHeight="1">
      <c r="A22" s="381"/>
      <c r="B22" s="795"/>
      <c r="C22" s="486"/>
      <c r="D22" s="486"/>
      <c r="E22" s="381"/>
      <c r="F22" s="410"/>
      <c r="G22" s="410"/>
      <c r="H22" s="410">
        <v>0</v>
      </c>
      <c r="I22" s="410">
        <v>0</v>
      </c>
      <c r="J22" s="440"/>
    </row>
    <row r="23" spans="1:10" ht="15.75" customHeight="1">
      <c r="A23" s="381"/>
      <c r="B23" s="795"/>
      <c r="C23" s="486"/>
      <c r="D23" s="486"/>
      <c r="E23" s="381"/>
      <c r="F23" s="410"/>
      <c r="G23" s="410"/>
      <c r="H23" s="410">
        <v>0</v>
      </c>
      <c r="I23" s="410">
        <v>0</v>
      </c>
      <c r="J23" s="440"/>
    </row>
    <row r="24" spans="1:10" ht="15.75" customHeight="1">
      <c r="A24" s="381"/>
      <c r="B24" s="795"/>
      <c r="C24" s="486"/>
      <c r="D24" s="486"/>
      <c r="E24" s="381"/>
      <c r="F24" s="410"/>
      <c r="G24" s="410"/>
      <c r="H24" s="410">
        <v>0</v>
      </c>
      <c r="I24" s="410">
        <v>0</v>
      </c>
      <c r="J24" s="440"/>
    </row>
    <row r="25" spans="1:10" ht="15.75" customHeight="1">
      <c r="A25" s="381"/>
      <c r="B25" s="795"/>
      <c r="C25" s="486"/>
      <c r="D25" s="486"/>
      <c r="E25" s="381"/>
      <c r="F25" s="410"/>
      <c r="G25" s="410"/>
      <c r="H25" s="410">
        <v>0</v>
      </c>
      <c r="I25" s="410">
        <v>0</v>
      </c>
      <c r="J25" s="440"/>
    </row>
    <row r="26" spans="1:10" ht="15.75" customHeight="1">
      <c r="A26" s="381"/>
      <c r="B26" s="795"/>
      <c r="C26" s="486"/>
      <c r="D26" s="486"/>
      <c r="E26" s="381"/>
      <c r="F26" s="410"/>
      <c r="G26" s="410"/>
      <c r="H26" s="410">
        <v>0</v>
      </c>
      <c r="I26" s="410">
        <v>0</v>
      </c>
      <c r="J26" s="440"/>
    </row>
    <row r="27" spans="1:10" ht="15.75" customHeight="1">
      <c r="A27" s="381"/>
      <c r="B27" s="795"/>
      <c r="C27" s="486"/>
      <c r="D27" s="486"/>
      <c r="E27" s="381"/>
      <c r="F27" s="410"/>
      <c r="G27" s="410"/>
      <c r="H27" s="410">
        <v>0</v>
      </c>
      <c r="I27" s="410">
        <v>0</v>
      </c>
      <c r="J27" s="440"/>
    </row>
    <row r="28" spans="1:10" ht="15.75" customHeight="1">
      <c r="A28" s="1688" t="s">
        <v>2152</v>
      </c>
      <c r="B28" s="1689"/>
      <c r="C28" s="486"/>
      <c r="D28" s="486"/>
      <c r="E28" s="381"/>
      <c r="F28" s="410">
        <v>0</v>
      </c>
      <c r="G28" s="410"/>
      <c r="H28" s="410">
        <v>0</v>
      </c>
      <c r="I28" s="410">
        <v>0</v>
      </c>
      <c r="J28" s="440"/>
    </row>
    <row r="29" spans="1:10" ht="15.75" customHeight="1">
      <c r="A29" s="4" t="s">
        <v>2098</v>
      </c>
      <c r="F29" s="388"/>
      <c r="G29" s="388"/>
      <c r="H29" s="388" t="s">
        <v>2099</v>
      </c>
      <c r="I29" s="388"/>
    </row>
    <row r="30" spans="1:10" ht="15.75" customHeight="1">
      <c r="A30" s="4" t="s">
        <v>2101</v>
      </c>
      <c r="F30" s="388"/>
      <c r="G30" s="388"/>
      <c r="H30" s="388"/>
      <c r="I30" s="388"/>
    </row>
  </sheetData>
  <sortState xmlns:xlrd2="http://schemas.microsoft.com/office/spreadsheetml/2017/richdata2" ref="A7:J27">
    <sortCondition ref="A7"/>
  </sortState>
  <mergeCells count="12">
    <mergeCell ref="A2:J2"/>
    <mergeCell ref="E5:E6"/>
    <mergeCell ref="F5:F6"/>
    <mergeCell ref="G5:G6"/>
    <mergeCell ref="H5:H6"/>
    <mergeCell ref="I5:I6"/>
    <mergeCell ref="J5:J6"/>
    <mergeCell ref="A28:B28"/>
    <mergeCell ref="A5:A6"/>
    <mergeCell ref="B5:B6"/>
    <mergeCell ref="C5:C6"/>
    <mergeCell ref="D5:D6"/>
  </mergeCells>
  <phoneticPr fontId="30" type="noConversion"/>
  <printOptions horizontalCentered="1"/>
  <pageMargins left="0.35433070866141736" right="0.35433070866141736" top="0.98425196850393704" bottom="0.78740157480314965" header="0.39370078740157477" footer="0.51181102362204722"/>
  <pageSetup paperSize="9" scale="69" fitToHeight="0" orientation="landscape" r:id="rId1"/>
  <headerFooter alignWithMargins="0">
    <oddHeader>&amp;R&amp;"宋体,常规"&amp;10共&amp;"Times New Roman,常规"&amp;N&amp;"宋体,常规"页第&amp;"Times New Roman,常规"&amp;P&amp;"宋体,常规"页</oddHeader>
  </headerFooter>
</worksheet>
</file>

<file path=xl/worksheets/sheet1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D60161-D1D5-402A-8320-16DDAF775BBD}">
  <sheetPr codeName="Sheet79">
    <pageSetUpPr fitToPage="1"/>
  </sheetPr>
  <dimension ref="A1:L30"/>
  <sheetViews>
    <sheetView zoomScaleNormal="100" workbookViewId="0">
      <pane ySplit="6" topLeftCell="A7" activePane="bottomLeft" state="frozen"/>
      <selection pane="bottomLeft"/>
    </sheetView>
  </sheetViews>
  <sheetFormatPr defaultColWidth="9" defaultRowHeight="15.75" customHeight="1"/>
  <cols>
    <col min="1" max="1" width="5.59765625" style="4" customWidth="1"/>
    <col min="2" max="2" width="28.59765625" style="4" customWidth="1"/>
    <col min="3" max="3" width="12.59765625" style="53" customWidth="1"/>
    <col min="4" max="4" width="18.09765625" style="4" customWidth="1"/>
    <col min="5" max="6" width="16.5" style="4" hidden="1" customWidth="1"/>
    <col min="7" max="7" width="9" style="4" hidden="1" customWidth="1"/>
    <col min="8" max="9" width="16.5" style="4" hidden="1" customWidth="1"/>
    <col min="10" max="11" width="20.296875" style="4" customWidth="1"/>
    <col min="12" max="12" width="9.09765625" style="4" customWidth="1"/>
    <col min="13" max="16384" width="9" style="4"/>
  </cols>
  <sheetData>
    <row r="1" spans="1:12" ht="15.75" customHeight="1">
      <c r="A1" s="506"/>
      <c r="B1" s="61"/>
      <c r="C1" s="488"/>
      <c r="D1" s="5"/>
      <c r="E1" s="387"/>
      <c r="F1" s="387"/>
      <c r="G1" s="387"/>
      <c r="H1" s="387"/>
      <c r="I1" s="387"/>
      <c r="J1" s="387"/>
      <c r="K1" s="387"/>
      <c r="L1" s="5"/>
    </row>
    <row r="2" spans="1:12" s="2" customFormat="1" ht="30" customHeight="1">
      <c r="A2" s="1643" t="s">
        <v>2765</v>
      </c>
      <c r="B2" s="1643"/>
      <c r="C2" s="1643"/>
      <c r="D2" s="1643"/>
      <c r="E2" s="1643"/>
      <c r="F2" s="1643"/>
      <c r="G2" s="1643"/>
      <c r="H2" s="1643"/>
      <c r="I2" s="1643"/>
      <c r="J2" s="1643"/>
      <c r="K2" s="1643"/>
      <c r="L2" s="1643"/>
    </row>
    <row r="3" spans="1:12" ht="14.25" customHeight="1">
      <c r="A3" s="4" t="s">
        <v>1968</v>
      </c>
      <c r="C3" s="4"/>
    </row>
    <row r="4" spans="1:12" ht="15.75" customHeight="1">
      <c r="A4" s="4" t="s">
        <v>2086</v>
      </c>
      <c r="E4" s="388"/>
      <c r="F4" s="388"/>
      <c r="G4" s="388"/>
      <c r="H4" s="388"/>
      <c r="I4" s="388"/>
      <c r="J4" s="388"/>
      <c r="K4" s="388"/>
      <c r="L4" s="458" t="s">
        <v>1970</v>
      </c>
    </row>
    <row r="5" spans="1:12" s="3" customFormat="1" ht="15.75" customHeight="1">
      <c r="A5" s="1683" t="s">
        <v>1101</v>
      </c>
      <c r="B5" s="1683" t="s">
        <v>2188</v>
      </c>
      <c r="C5" s="1683" t="s">
        <v>2184</v>
      </c>
      <c r="D5" s="1683" t="s">
        <v>2175</v>
      </c>
      <c r="E5" s="2163" t="s">
        <v>2088</v>
      </c>
      <c r="F5" s="2165"/>
      <c r="G5" s="2164"/>
      <c r="H5" s="1927" t="s">
        <v>2205</v>
      </c>
      <c r="I5" s="1927" t="s">
        <v>2089</v>
      </c>
      <c r="J5" s="1927" t="s">
        <v>1647</v>
      </c>
      <c r="K5" s="1927" t="s">
        <v>2090</v>
      </c>
      <c r="L5" s="1927" t="s">
        <v>1100</v>
      </c>
    </row>
    <row r="6" spans="1:12" s="3" customFormat="1" ht="15.75" customHeight="1">
      <c r="A6" s="1684"/>
      <c r="B6" s="1684"/>
      <c r="C6" s="1684"/>
      <c r="D6" s="1684"/>
      <c r="E6" s="1046" t="s">
        <v>2093</v>
      </c>
      <c r="F6" s="1046" t="s">
        <v>2207</v>
      </c>
      <c r="G6" s="1046" t="s">
        <v>2095</v>
      </c>
      <c r="H6" s="1928"/>
      <c r="I6" s="1928"/>
      <c r="J6" s="1928"/>
      <c r="K6" s="1928"/>
      <c r="L6" s="1928"/>
    </row>
    <row r="7" spans="1:12" ht="15.75" customHeight="1">
      <c r="A7" s="381"/>
      <c r="B7" s="795"/>
      <c r="C7" s="486"/>
      <c r="D7" s="381"/>
      <c r="E7" s="410"/>
      <c r="F7" s="463"/>
      <c r="G7" s="452"/>
      <c r="H7" s="519"/>
      <c r="I7" s="410"/>
      <c r="J7" s="410">
        <v>0</v>
      </c>
      <c r="K7" s="410">
        <v>0</v>
      </c>
      <c r="L7" s="440"/>
    </row>
    <row r="8" spans="1:12" ht="15.75" customHeight="1">
      <c r="A8" s="381"/>
      <c r="B8" s="795"/>
      <c r="C8" s="486"/>
      <c r="D8" s="381"/>
      <c r="E8" s="410"/>
      <c r="F8" s="463"/>
      <c r="G8" s="452"/>
      <c r="H8" s="519"/>
      <c r="I8" s="410"/>
      <c r="J8" s="410">
        <v>0</v>
      </c>
      <c r="K8" s="410">
        <v>0</v>
      </c>
      <c r="L8" s="440"/>
    </row>
    <row r="9" spans="1:12" ht="15.75" customHeight="1">
      <c r="A9" s="381"/>
      <c r="B9" s="795"/>
      <c r="C9" s="486"/>
      <c r="D9" s="381"/>
      <c r="E9" s="410"/>
      <c r="F9" s="463"/>
      <c r="G9" s="452"/>
      <c r="H9" s="519"/>
      <c r="I9" s="410"/>
      <c r="J9" s="410">
        <v>0</v>
      </c>
      <c r="K9" s="410">
        <v>0</v>
      </c>
      <c r="L9" s="440"/>
    </row>
    <row r="10" spans="1:12" ht="15.75" customHeight="1">
      <c r="A10" s="381"/>
      <c r="B10" s="795"/>
      <c r="C10" s="486"/>
      <c r="D10" s="381"/>
      <c r="E10" s="410"/>
      <c r="F10" s="463"/>
      <c r="G10" s="452"/>
      <c r="H10" s="519"/>
      <c r="I10" s="410"/>
      <c r="J10" s="410">
        <v>0</v>
      </c>
      <c r="K10" s="410">
        <v>0</v>
      </c>
      <c r="L10" s="440"/>
    </row>
    <row r="11" spans="1:12" ht="15.75" customHeight="1">
      <c r="A11" s="381"/>
      <c r="B11" s="795"/>
      <c r="C11" s="486"/>
      <c r="D11" s="381"/>
      <c r="E11" s="410"/>
      <c r="F11" s="463"/>
      <c r="G11" s="452"/>
      <c r="H11" s="519"/>
      <c r="I11" s="410"/>
      <c r="J11" s="410">
        <v>0</v>
      </c>
      <c r="K11" s="410">
        <v>0</v>
      </c>
      <c r="L11" s="440"/>
    </row>
    <row r="12" spans="1:12" ht="15.75" customHeight="1">
      <c r="A12" s="381"/>
      <c r="B12" s="795"/>
      <c r="C12" s="486"/>
      <c r="D12" s="381"/>
      <c r="E12" s="410"/>
      <c r="F12" s="463"/>
      <c r="G12" s="452"/>
      <c r="H12" s="519"/>
      <c r="I12" s="410"/>
      <c r="J12" s="410">
        <v>0</v>
      </c>
      <c r="K12" s="410">
        <v>0</v>
      </c>
      <c r="L12" s="440"/>
    </row>
    <row r="13" spans="1:12" ht="15.75" customHeight="1">
      <c r="A13" s="381"/>
      <c r="B13" s="795"/>
      <c r="C13" s="486"/>
      <c r="D13" s="381"/>
      <c r="E13" s="410"/>
      <c r="F13" s="463"/>
      <c r="G13" s="452"/>
      <c r="H13" s="519"/>
      <c r="I13" s="410"/>
      <c r="J13" s="410">
        <v>0</v>
      </c>
      <c r="K13" s="410">
        <v>0</v>
      </c>
      <c r="L13" s="440"/>
    </row>
    <row r="14" spans="1:12" ht="15.75" customHeight="1">
      <c r="A14" s="381"/>
      <c r="B14" s="795"/>
      <c r="C14" s="486"/>
      <c r="D14" s="381"/>
      <c r="E14" s="410"/>
      <c r="F14" s="463"/>
      <c r="G14" s="452"/>
      <c r="H14" s="519"/>
      <c r="I14" s="410"/>
      <c r="J14" s="410">
        <v>0</v>
      </c>
      <c r="K14" s="410">
        <v>0</v>
      </c>
      <c r="L14" s="440"/>
    </row>
    <row r="15" spans="1:12" ht="15.75" customHeight="1">
      <c r="A15" s="381"/>
      <c r="B15" s="795"/>
      <c r="C15" s="486"/>
      <c r="D15" s="381"/>
      <c r="E15" s="410"/>
      <c r="F15" s="463"/>
      <c r="G15" s="452"/>
      <c r="H15" s="519"/>
      <c r="I15" s="410"/>
      <c r="J15" s="410">
        <v>0</v>
      </c>
      <c r="K15" s="410">
        <v>0</v>
      </c>
      <c r="L15" s="440"/>
    </row>
    <row r="16" spans="1:12" ht="15.75" customHeight="1">
      <c r="A16" s="381"/>
      <c r="B16" s="795"/>
      <c r="C16" s="486"/>
      <c r="D16" s="381"/>
      <c r="E16" s="410"/>
      <c r="F16" s="463"/>
      <c r="G16" s="452"/>
      <c r="H16" s="519"/>
      <c r="I16" s="410"/>
      <c r="J16" s="410">
        <v>0</v>
      </c>
      <c r="K16" s="410">
        <v>0</v>
      </c>
      <c r="L16" s="440"/>
    </row>
    <row r="17" spans="1:12" ht="15.75" customHeight="1">
      <c r="A17" s="381"/>
      <c r="B17" s="795"/>
      <c r="C17" s="486"/>
      <c r="D17" s="381"/>
      <c r="E17" s="410"/>
      <c r="F17" s="463"/>
      <c r="G17" s="452"/>
      <c r="H17" s="519"/>
      <c r="I17" s="410"/>
      <c r="J17" s="410">
        <v>0</v>
      </c>
      <c r="K17" s="410">
        <v>0</v>
      </c>
      <c r="L17" s="440"/>
    </row>
    <row r="18" spans="1:12" ht="15.75" customHeight="1">
      <c r="A18" s="381"/>
      <c r="B18" s="795"/>
      <c r="C18" s="486"/>
      <c r="D18" s="381"/>
      <c r="E18" s="410"/>
      <c r="F18" s="463"/>
      <c r="G18" s="452"/>
      <c r="H18" s="519"/>
      <c r="I18" s="410"/>
      <c r="J18" s="410">
        <v>0</v>
      </c>
      <c r="K18" s="410">
        <v>0</v>
      </c>
      <c r="L18" s="440"/>
    </row>
    <row r="19" spans="1:12" ht="15.75" customHeight="1">
      <c r="A19" s="381"/>
      <c r="B19" s="795"/>
      <c r="C19" s="486"/>
      <c r="D19" s="381"/>
      <c r="E19" s="410"/>
      <c r="F19" s="463"/>
      <c r="G19" s="452"/>
      <c r="H19" s="519"/>
      <c r="I19" s="410"/>
      <c r="J19" s="410">
        <v>0</v>
      </c>
      <c r="K19" s="410">
        <v>0</v>
      </c>
      <c r="L19" s="440"/>
    </row>
    <row r="20" spans="1:12" ht="15.75" customHeight="1">
      <c r="A20" s="381"/>
      <c r="B20" s="795"/>
      <c r="C20" s="486"/>
      <c r="D20" s="381"/>
      <c r="E20" s="410"/>
      <c r="F20" s="463"/>
      <c r="G20" s="452"/>
      <c r="H20" s="519"/>
      <c r="I20" s="410"/>
      <c r="J20" s="410">
        <v>0</v>
      </c>
      <c r="K20" s="410">
        <v>0</v>
      </c>
      <c r="L20" s="440"/>
    </row>
    <row r="21" spans="1:12" ht="15.75" customHeight="1">
      <c r="A21" s="381"/>
      <c r="B21" s="795"/>
      <c r="C21" s="486"/>
      <c r="D21" s="381"/>
      <c r="E21" s="410"/>
      <c r="F21" s="463"/>
      <c r="G21" s="452"/>
      <c r="H21" s="519"/>
      <c r="I21" s="410"/>
      <c r="J21" s="410">
        <v>0</v>
      </c>
      <c r="K21" s="410">
        <v>0</v>
      </c>
      <c r="L21" s="440"/>
    </row>
    <row r="22" spans="1:12" ht="15.75" customHeight="1">
      <c r="A22" s="381"/>
      <c r="B22" s="795"/>
      <c r="C22" s="486"/>
      <c r="D22" s="381"/>
      <c r="E22" s="410"/>
      <c r="F22" s="463"/>
      <c r="G22" s="452"/>
      <c r="H22" s="519"/>
      <c r="I22" s="410"/>
      <c r="J22" s="410">
        <v>0</v>
      </c>
      <c r="K22" s="410">
        <v>0</v>
      </c>
      <c r="L22" s="440"/>
    </row>
    <row r="23" spans="1:12" ht="15.75" customHeight="1">
      <c r="A23" s="381"/>
      <c r="B23" s="795"/>
      <c r="C23" s="486"/>
      <c r="D23" s="381"/>
      <c r="E23" s="410"/>
      <c r="F23" s="463"/>
      <c r="G23" s="452"/>
      <c r="H23" s="519"/>
      <c r="I23" s="410"/>
      <c r="J23" s="410">
        <v>0</v>
      </c>
      <c r="K23" s="410">
        <v>0</v>
      </c>
      <c r="L23" s="440"/>
    </row>
    <row r="24" spans="1:12" ht="15.75" customHeight="1">
      <c r="A24" s="381"/>
      <c r="B24" s="795"/>
      <c r="C24" s="486"/>
      <c r="D24" s="381"/>
      <c r="E24" s="410"/>
      <c r="F24" s="463"/>
      <c r="G24" s="452"/>
      <c r="H24" s="519"/>
      <c r="I24" s="410"/>
      <c r="J24" s="410">
        <v>0</v>
      </c>
      <c r="K24" s="410">
        <v>0</v>
      </c>
      <c r="L24" s="440"/>
    </row>
    <row r="25" spans="1:12" ht="15.75" customHeight="1">
      <c r="A25" s="381"/>
      <c r="B25" s="795"/>
      <c r="C25" s="486"/>
      <c r="D25" s="381"/>
      <c r="E25" s="410"/>
      <c r="F25" s="463"/>
      <c r="G25" s="452"/>
      <c r="H25" s="519"/>
      <c r="I25" s="410"/>
      <c r="J25" s="410">
        <v>0</v>
      </c>
      <c r="K25" s="410">
        <v>0</v>
      </c>
      <c r="L25" s="440"/>
    </row>
    <row r="26" spans="1:12" ht="15.75" customHeight="1">
      <c r="A26" s="381"/>
      <c r="B26" s="795"/>
      <c r="C26" s="486"/>
      <c r="D26" s="381"/>
      <c r="E26" s="410"/>
      <c r="F26" s="463"/>
      <c r="G26" s="452"/>
      <c r="H26" s="519"/>
      <c r="I26" s="410"/>
      <c r="J26" s="410">
        <v>0</v>
      </c>
      <c r="K26" s="410">
        <v>0</v>
      </c>
      <c r="L26" s="440"/>
    </row>
    <row r="27" spans="1:12" ht="15.75" customHeight="1">
      <c r="A27" s="381"/>
      <c r="B27" s="795"/>
      <c r="C27" s="486"/>
      <c r="D27" s="381"/>
      <c r="E27" s="410"/>
      <c r="F27" s="463"/>
      <c r="G27" s="452"/>
      <c r="H27" s="519"/>
      <c r="I27" s="410"/>
      <c r="J27" s="410">
        <v>0</v>
      </c>
      <c r="K27" s="410">
        <v>0</v>
      </c>
      <c r="L27" s="440"/>
    </row>
    <row r="28" spans="1:12" ht="15.75" customHeight="1">
      <c r="A28" s="1688" t="s">
        <v>2179</v>
      </c>
      <c r="B28" s="1689"/>
      <c r="C28" s="486"/>
      <c r="D28" s="381"/>
      <c r="E28" s="410">
        <v>0</v>
      </c>
      <c r="F28" s="472"/>
      <c r="G28" s="472"/>
      <c r="H28" s="472"/>
      <c r="I28" s="410"/>
      <c r="J28" s="410">
        <v>0</v>
      </c>
      <c r="K28" s="410">
        <v>0</v>
      </c>
      <c r="L28" s="440"/>
    </row>
    <row r="29" spans="1:12" ht="15.75" customHeight="1">
      <c r="A29" s="4" t="s">
        <v>2098</v>
      </c>
      <c r="E29" s="388"/>
      <c r="F29" s="388"/>
      <c r="G29" s="388"/>
      <c r="H29" s="388"/>
      <c r="I29" s="388"/>
      <c r="J29" s="388" t="s">
        <v>2099</v>
      </c>
      <c r="K29" s="388"/>
    </row>
    <row r="30" spans="1:12" ht="15.75" customHeight="1">
      <c r="A30" s="4" t="s">
        <v>2101</v>
      </c>
      <c r="E30" s="388"/>
      <c r="F30" s="388"/>
      <c r="G30" s="388"/>
      <c r="H30" s="388"/>
      <c r="I30" s="388"/>
      <c r="J30" s="388"/>
      <c r="K30" s="388"/>
    </row>
  </sheetData>
  <protectedRanges>
    <protectedRange sqref="H7:H27" name="A"/>
    <protectedRange sqref="H7:H27" name="B"/>
  </protectedRanges>
  <sortState xmlns:xlrd2="http://schemas.microsoft.com/office/spreadsheetml/2017/richdata2" ref="A7:L27">
    <sortCondition ref="A7"/>
  </sortState>
  <mergeCells count="12">
    <mergeCell ref="A28:B28"/>
    <mergeCell ref="A5:A6"/>
    <mergeCell ref="B5:B6"/>
    <mergeCell ref="C5:C6"/>
    <mergeCell ref="D5:D6"/>
    <mergeCell ref="A2:L2"/>
    <mergeCell ref="E5:G5"/>
    <mergeCell ref="H5:H6"/>
    <mergeCell ref="I5:I6"/>
    <mergeCell ref="J5:J6"/>
    <mergeCell ref="K5:K6"/>
    <mergeCell ref="L5:L6"/>
  </mergeCells>
  <phoneticPr fontId="30" type="noConversion"/>
  <dataValidations count="3">
    <dataValidation type="list" errorStyle="warning" allowBlank="1" showInputMessage="1" showErrorMessage="1" sqref="H7:H27" xr:uid="{CAC42161-2E14-4231-A7BD-49E100AF6E37}">
      <formula1>"合并,非合并"</formula1>
    </dataValidation>
    <dataValidation type="list" allowBlank="1" showInputMessage="1" showErrorMessage="1" sqref="G7:G27" xr:uid="{BB609F23-EAE3-4037-829E-E39E5A43356B}">
      <formula1>"美元,欧元,港元,日元,英镑,澳元,加元,新西兰元,新加坡元,瑞郎"</formula1>
    </dataValidation>
    <dataValidation errorStyle="warning" allowBlank="1" showInputMessage="1" errorTitle=" " prompt="根据关联方类型进行选择：“合并”、“非合并”" sqref="H5" xr:uid="{0276EB24-DE25-4ECB-814F-9E35AB33C4E7}"/>
  </dataValidations>
  <printOptions horizontalCentered="1"/>
  <pageMargins left="0.35433070866141736" right="0.35433070866141736" top="0.98425196850393704" bottom="0.78740157480314965" header="0.39370078740157477" footer="0.51181102362204722"/>
  <pageSetup paperSize="9" scale="64" fitToHeight="0" orientation="landscape" r:id="rId1"/>
  <headerFooter alignWithMargins="0">
    <oddHeader>&amp;R&amp;"宋体,常规"&amp;10共&amp;"Times New Roman,常规"&amp;N&amp;"宋体,常规"页第&amp;"Times New Roman,常规"&amp;P&amp;"宋体,常规"页</oddHeader>
  </headerFooter>
</worksheet>
</file>

<file path=xl/worksheets/sheet1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5261E2-F3AE-4BBE-B8AD-E702B9F974C2}">
  <sheetPr codeName="Sheet80">
    <pageSetUpPr fitToPage="1"/>
  </sheetPr>
  <dimension ref="A1:L30"/>
  <sheetViews>
    <sheetView zoomScaleNormal="100" workbookViewId="0">
      <pane ySplit="6" topLeftCell="A7" activePane="bottomLeft" state="frozen"/>
      <selection pane="bottomLeft"/>
    </sheetView>
  </sheetViews>
  <sheetFormatPr defaultColWidth="9" defaultRowHeight="15.75" customHeight="1"/>
  <cols>
    <col min="1" max="1" width="6.09765625" style="4" customWidth="1"/>
    <col min="2" max="2" width="28.09765625" style="4" customWidth="1"/>
    <col min="3" max="3" width="11.59765625" style="4" customWidth="1"/>
    <col min="4" max="4" width="21.09765625" style="4" customWidth="1"/>
    <col min="5" max="9" width="16.5" style="4" hidden="1" customWidth="1"/>
    <col min="10" max="11" width="18.796875" style="4" customWidth="1"/>
    <col min="12" max="12" width="9.09765625" style="4" customWidth="1"/>
    <col min="13" max="16384" width="9" style="4"/>
  </cols>
  <sheetData>
    <row r="1" spans="1:12" s="38" customFormat="1" ht="15.6">
      <c r="A1" s="506"/>
      <c r="B1" s="61"/>
      <c r="C1" s="596"/>
      <c r="D1" s="596"/>
      <c r="E1" s="596"/>
      <c r="F1" s="596"/>
      <c r="G1" s="596"/>
      <c r="H1" s="596"/>
      <c r="I1" s="596"/>
      <c r="J1" s="596"/>
      <c r="K1" s="596"/>
      <c r="L1" s="596"/>
    </row>
    <row r="2" spans="1:12" s="2" customFormat="1" ht="30" customHeight="1">
      <c r="A2" s="1643" t="s">
        <v>2766</v>
      </c>
      <c r="B2" s="1643"/>
      <c r="C2" s="1643"/>
      <c r="D2" s="1643"/>
      <c r="E2" s="1643"/>
      <c r="F2" s="1643"/>
      <c r="G2" s="1643"/>
      <c r="H2" s="1643"/>
      <c r="I2" s="1643"/>
      <c r="J2" s="1643"/>
      <c r="K2" s="1643"/>
      <c r="L2" s="1643"/>
    </row>
    <row r="3" spans="1:12" ht="14.25" customHeight="1">
      <c r="A3" s="4" t="s">
        <v>1968</v>
      </c>
    </row>
    <row r="4" spans="1:12" ht="15.75" customHeight="1">
      <c r="A4" s="4" t="s">
        <v>2086</v>
      </c>
      <c r="L4" s="458" t="s">
        <v>1970</v>
      </c>
    </row>
    <row r="5" spans="1:12" s="3" customFormat="1" ht="15.75" customHeight="1">
      <c r="A5" s="1683" t="s">
        <v>1101</v>
      </c>
      <c r="B5" s="1683" t="s">
        <v>2188</v>
      </c>
      <c r="C5" s="1683" t="s">
        <v>2184</v>
      </c>
      <c r="D5" s="1683" t="s">
        <v>2175</v>
      </c>
      <c r="E5" s="2163" t="s">
        <v>2088</v>
      </c>
      <c r="F5" s="2165"/>
      <c r="G5" s="2164"/>
      <c r="H5" s="1683" t="s">
        <v>2205</v>
      </c>
      <c r="I5" s="1683" t="s">
        <v>2089</v>
      </c>
      <c r="J5" s="1683" t="s">
        <v>1647</v>
      </c>
      <c r="K5" s="1683" t="s">
        <v>2090</v>
      </c>
      <c r="L5" s="1683" t="s">
        <v>1100</v>
      </c>
    </row>
    <row r="6" spans="1:12" s="3" customFormat="1" ht="15.75" customHeight="1">
      <c r="A6" s="1684"/>
      <c r="B6" s="1684"/>
      <c r="C6" s="1684"/>
      <c r="D6" s="1684"/>
      <c r="E6" s="1046" t="s">
        <v>2093</v>
      </c>
      <c r="F6" s="1046" t="s">
        <v>2207</v>
      </c>
      <c r="G6" s="1046" t="s">
        <v>2095</v>
      </c>
      <c r="H6" s="1684"/>
      <c r="I6" s="1684"/>
      <c r="J6" s="1684"/>
      <c r="K6" s="1684"/>
      <c r="L6" s="1684"/>
    </row>
    <row r="7" spans="1:12" ht="15.75" customHeight="1">
      <c r="A7" s="381"/>
      <c r="B7" s="795"/>
      <c r="C7" s="486"/>
      <c r="D7" s="381"/>
      <c r="E7" s="410"/>
      <c r="F7" s="463"/>
      <c r="G7" s="452"/>
      <c r="H7" s="519"/>
      <c r="I7" s="1047"/>
      <c r="J7" s="209">
        <v>0</v>
      </c>
      <c r="K7" s="209">
        <v>0</v>
      </c>
      <c r="L7" s="440"/>
    </row>
    <row r="8" spans="1:12" ht="15.75" customHeight="1">
      <c r="A8" s="381"/>
      <c r="B8" s="795"/>
      <c r="C8" s="486"/>
      <c r="D8" s="381"/>
      <c r="E8" s="1047"/>
      <c r="F8" s="463"/>
      <c r="G8" s="452"/>
      <c r="H8" s="519"/>
      <c r="I8" s="1047"/>
      <c r="J8" s="209">
        <v>0</v>
      </c>
      <c r="K8" s="209">
        <v>0</v>
      </c>
      <c r="L8" s="440"/>
    </row>
    <row r="9" spans="1:12" ht="15.75" customHeight="1">
      <c r="A9" s="381"/>
      <c r="B9" s="795"/>
      <c r="C9" s="486"/>
      <c r="D9" s="381"/>
      <c r="E9" s="1047"/>
      <c r="F9" s="463"/>
      <c r="G9" s="452"/>
      <c r="H9" s="519"/>
      <c r="I9" s="1047"/>
      <c r="J9" s="209">
        <v>0</v>
      </c>
      <c r="K9" s="209">
        <v>0</v>
      </c>
      <c r="L9" s="440"/>
    </row>
    <row r="10" spans="1:12" ht="15.75" customHeight="1">
      <c r="A10" s="381"/>
      <c r="B10" s="795"/>
      <c r="C10" s="486"/>
      <c r="D10" s="381"/>
      <c r="E10" s="1047"/>
      <c r="F10" s="463"/>
      <c r="G10" s="452"/>
      <c r="H10" s="519"/>
      <c r="I10" s="1047"/>
      <c r="J10" s="209">
        <v>0</v>
      </c>
      <c r="K10" s="209">
        <v>0</v>
      </c>
      <c r="L10" s="440"/>
    </row>
    <row r="11" spans="1:12" ht="15.75" customHeight="1">
      <c r="A11" s="381"/>
      <c r="B11" s="795"/>
      <c r="C11" s="486"/>
      <c r="D11" s="381"/>
      <c r="E11" s="1047"/>
      <c r="F11" s="463"/>
      <c r="G11" s="452"/>
      <c r="H11" s="519"/>
      <c r="I11" s="1047"/>
      <c r="J11" s="209">
        <v>0</v>
      </c>
      <c r="K11" s="209">
        <v>0</v>
      </c>
      <c r="L11" s="440"/>
    </row>
    <row r="12" spans="1:12" ht="15.75" customHeight="1">
      <c r="A12" s="381"/>
      <c r="B12" s="795"/>
      <c r="C12" s="486"/>
      <c r="D12" s="381"/>
      <c r="E12" s="1047"/>
      <c r="F12" s="463"/>
      <c r="G12" s="452"/>
      <c r="H12" s="519"/>
      <c r="I12" s="1047"/>
      <c r="J12" s="209">
        <v>0</v>
      </c>
      <c r="K12" s="209">
        <v>0</v>
      </c>
      <c r="L12" s="440"/>
    </row>
    <row r="13" spans="1:12" ht="15.75" customHeight="1">
      <c r="A13" s="381"/>
      <c r="B13" s="795"/>
      <c r="C13" s="486"/>
      <c r="D13" s="381"/>
      <c r="E13" s="1047"/>
      <c r="F13" s="463"/>
      <c r="G13" s="452"/>
      <c r="H13" s="519"/>
      <c r="I13" s="1047"/>
      <c r="J13" s="209">
        <v>0</v>
      </c>
      <c r="K13" s="209">
        <v>0</v>
      </c>
      <c r="L13" s="440"/>
    </row>
    <row r="14" spans="1:12" ht="15.75" customHeight="1">
      <c r="A14" s="381"/>
      <c r="B14" s="795"/>
      <c r="C14" s="486"/>
      <c r="D14" s="381"/>
      <c r="E14" s="1047"/>
      <c r="F14" s="463"/>
      <c r="G14" s="452"/>
      <c r="H14" s="519"/>
      <c r="I14" s="1047"/>
      <c r="J14" s="209">
        <v>0</v>
      </c>
      <c r="K14" s="209">
        <v>0</v>
      </c>
      <c r="L14" s="440"/>
    </row>
    <row r="15" spans="1:12" ht="15.75" customHeight="1">
      <c r="A15" s="381"/>
      <c r="B15" s="795"/>
      <c r="C15" s="486"/>
      <c r="D15" s="381"/>
      <c r="E15" s="1047"/>
      <c r="F15" s="463"/>
      <c r="G15" s="452"/>
      <c r="H15" s="519"/>
      <c r="I15" s="1047"/>
      <c r="J15" s="209">
        <v>0</v>
      </c>
      <c r="K15" s="209">
        <v>0</v>
      </c>
      <c r="L15" s="440"/>
    </row>
    <row r="16" spans="1:12" ht="15.75" customHeight="1">
      <c r="A16" s="381"/>
      <c r="B16" s="795"/>
      <c r="C16" s="486"/>
      <c r="D16" s="381"/>
      <c r="E16" s="1047"/>
      <c r="F16" s="463"/>
      <c r="G16" s="452"/>
      <c r="H16" s="519"/>
      <c r="I16" s="1047"/>
      <c r="J16" s="209">
        <v>0</v>
      </c>
      <c r="K16" s="209">
        <v>0</v>
      </c>
      <c r="L16" s="440"/>
    </row>
    <row r="17" spans="1:12" ht="15.75" customHeight="1">
      <c r="A17" s="381"/>
      <c r="B17" s="795"/>
      <c r="C17" s="486"/>
      <c r="D17" s="381"/>
      <c r="E17" s="1047"/>
      <c r="F17" s="463"/>
      <c r="G17" s="452"/>
      <c r="H17" s="519"/>
      <c r="I17" s="1047"/>
      <c r="J17" s="209">
        <v>0</v>
      </c>
      <c r="K17" s="209">
        <v>0</v>
      </c>
      <c r="L17" s="440"/>
    </row>
    <row r="18" spans="1:12" ht="15.75" customHeight="1">
      <c r="A18" s="381"/>
      <c r="B18" s="795"/>
      <c r="C18" s="486"/>
      <c r="D18" s="381"/>
      <c r="E18" s="1047"/>
      <c r="F18" s="463"/>
      <c r="G18" s="452"/>
      <c r="H18" s="519"/>
      <c r="I18" s="1047"/>
      <c r="J18" s="209">
        <v>0</v>
      </c>
      <c r="K18" s="209">
        <v>0</v>
      </c>
      <c r="L18" s="440"/>
    </row>
    <row r="19" spans="1:12" ht="15.75" customHeight="1">
      <c r="A19" s="381"/>
      <c r="B19" s="795"/>
      <c r="C19" s="486"/>
      <c r="D19" s="381"/>
      <c r="E19" s="1047"/>
      <c r="F19" s="463"/>
      <c r="G19" s="452"/>
      <c r="H19" s="519"/>
      <c r="I19" s="1047"/>
      <c r="J19" s="209">
        <v>0</v>
      </c>
      <c r="K19" s="209">
        <v>0</v>
      </c>
      <c r="L19" s="440"/>
    </row>
    <row r="20" spans="1:12" ht="15.75" customHeight="1">
      <c r="A20" s="381"/>
      <c r="B20" s="795"/>
      <c r="C20" s="486"/>
      <c r="D20" s="381"/>
      <c r="E20" s="1047"/>
      <c r="F20" s="463"/>
      <c r="G20" s="452"/>
      <c r="H20" s="519"/>
      <c r="I20" s="1047"/>
      <c r="J20" s="209">
        <v>0</v>
      </c>
      <c r="K20" s="209">
        <v>0</v>
      </c>
      <c r="L20" s="440"/>
    </row>
    <row r="21" spans="1:12" ht="15.75" customHeight="1">
      <c r="A21" s="381"/>
      <c r="B21" s="795"/>
      <c r="C21" s="486"/>
      <c r="D21" s="381"/>
      <c r="E21" s="1047"/>
      <c r="F21" s="463"/>
      <c r="G21" s="452"/>
      <c r="H21" s="519"/>
      <c r="I21" s="1047"/>
      <c r="J21" s="209">
        <v>0</v>
      </c>
      <c r="K21" s="209">
        <v>0</v>
      </c>
      <c r="L21" s="440"/>
    </row>
    <row r="22" spans="1:12" ht="15.75" customHeight="1">
      <c r="A22" s="381"/>
      <c r="B22" s="795"/>
      <c r="C22" s="486"/>
      <c r="D22" s="381"/>
      <c r="E22" s="1047"/>
      <c r="F22" s="463"/>
      <c r="G22" s="452"/>
      <c r="H22" s="519"/>
      <c r="I22" s="1047"/>
      <c r="J22" s="209">
        <v>0</v>
      </c>
      <c r="K22" s="209">
        <v>0</v>
      </c>
      <c r="L22" s="440"/>
    </row>
    <row r="23" spans="1:12" ht="15.75" customHeight="1">
      <c r="A23" s="381"/>
      <c r="B23" s="795"/>
      <c r="C23" s="486"/>
      <c r="D23" s="381"/>
      <c r="E23" s="1047"/>
      <c r="F23" s="463"/>
      <c r="G23" s="452"/>
      <c r="H23" s="519"/>
      <c r="I23" s="1047"/>
      <c r="J23" s="209">
        <v>0</v>
      </c>
      <c r="K23" s="209">
        <v>0</v>
      </c>
      <c r="L23" s="440"/>
    </row>
    <row r="24" spans="1:12" ht="15.75" customHeight="1">
      <c r="A24" s="381"/>
      <c r="B24" s="795"/>
      <c r="C24" s="486"/>
      <c r="D24" s="381"/>
      <c r="E24" s="1047"/>
      <c r="F24" s="463"/>
      <c r="G24" s="452"/>
      <c r="H24" s="519"/>
      <c r="I24" s="1047"/>
      <c r="J24" s="209">
        <v>0</v>
      </c>
      <c r="K24" s="209">
        <v>0</v>
      </c>
      <c r="L24" s="440"/>
    </row>
    <row r="25" spans="1:12" ht="15.75" customHeight="1">
      <c r="A25" s="381"/>
      <c r="B25" s="795"/>
      <c r="C25" s="486"/>
      <c r="D25" s="381"/>
      <c r="E25" s="1047"/>
      <c r="F25" s="463"/>
      <c r="G25" s="452"/>
      <c r="H25" s="519"/>
      <c r="I25" s="1047"/>
      <c r="J25" s="209">
        <v>0</v>
      </c>
      <c r="K25" s="209">
        <v>0</v>
      </c>
      <c r="L25" s="440"/>
    </row>
    <row r="26" spans="1:12" ht="15.75" customHeight="1">
      <c r="A26" s="381"/>
      <c r="B26" s="795"/>
      <c r="C26" s="486"/>
      <c r="D26" s="381"/>
      <c r="E26" s="1047"/>
      <c r="F26" s="463"/>
      <c r="G26" s="452"/>
      <c r="H26" s="519"/>
      <c r="I26" s="1047"/>
      <c r="J26" s="209">
        <v>0</v>
      </c>
      <c r="K26" s="209">
        <v>0</v>
      </c>
      <c r="L26" s="440"/>
    </row>
    <row r="27" spans="1:12" ht="15.75" customHeight="1">
      <c r="A27" s="381"/>
      <c r="B27" s="795"/>
      <c r="C27" s="486"/>
      <c r="D27" s="381"/>
      <c r="E27" s="1047"/>
      <c r="F27" s="463"/>
      <c r="G27" s="452"/>
      <c r="H27" s="519"/>
      <c r="I27" s="1047"/>
      <c r="J27" s="209">
        <v>0</v>
      </c>
      <c r="K27" s="209">
        <v>0</v>
      </c>
      <c r="L27" s="440"/>
    </row>
    <row r="28" spans="1:12" ht="15.75" customHeight="1">
      <c r="A28" s="1688" t="s">
        <v>2179</v>
      </c>
      <c r="B28" s="1689"/>
      <c r="C28" s="486"/>
      <c r="D28" s="489"/>
      <c r="E28" s="209">
        <v>0</v>
      </c>
      <c r="F28" s="176"/>
      <c r="G28" s="176"/>
      <c r="H28" s="176"/>
      <c r="I28" s="209"/>
      <c r="J28" s="209">
        <v>0</v>
      </c>
      <c r="K28" s="209">
        <v>0</v>
      </c>
      <c r="L28" s="1340"/>
    </row>
    <row r="29" spans="1:12" ht="15.75" customHeight="1">
      <c r="A29" s="4" t="s">
        <v>2098</v>
      </c>
      <c r="J29" s="4" t="s">
        <v>2099</v>
      </c>
    </row>
    <row r="30" spans="1:12" ht="15.75" customHeight="1">
      <c r="A30" s="4" t="s">
        <v>2101</v>
      </c>
    </row>
  </sheetData>
  <protectedRanges>
    <protectedRange sqref="H7:H27" name="A"/>
    <protectedRange sqref="H7:H27" name="B"/>
  </protectedRanges>
  <sortState xmlns:xlrd2="http://schemas.microsoft.com/office/spreadsheetml/2017/richdata2" ref="A7:L27">
    <sortCondition ref="A7"/>
  </sortState>
  <mergeCells count="12">
    <mergeCell ref="A28:B28"/>
    <mergeCell ref="A5:A6"/>
    <mergeCell ref="B5:B6"/>
    <mergeCell ref="C5:C6"/>
    <mergeCell ref="D5:D6"/>
    <mergeCell ref="A2:L2"/>
    <mergeCell ref="H5:H6"/>
    <mergeCell ref="I5:I6"/>
    <mergeCell ref="J5:J6"/>
    <mergeCell ref="K5:K6"/>
    <mergeCell ref="L5:L6"/>
    <mergeCell ref="E5:G5"/>
  </mergeCells>
  <phoneticPr fontId="30" type="noConversion"/>
  <dataValidations count="3">
    <dataValidation type="list" allowBlank="1" showInputMessage="1" showErrorMessage="1" sqref="G7:G27" xr:uid="{6D50B192-F287-4ECD-922B-BC2C8C9625D9}">
      <formula1>"美元,欧元,港元,日元,英镑,澳元,加元,新西兰元,新加坡元,瑞郎"</formula1>
    </dataValidation>
    <dataValidation type="list" errorStyle="warning" allowBlank="1" showInputMessage="1" showErrorMessage="1" sqref="H7:H27" xr:uid="{75D5E2B5-E573-4BB5-AD1E-22A74246D7D0}">
      <formula1>"合并,非合并"</formula1>
    </dataValidation>
    <dataValidation errorStyle="warning" allowBlank="1" showInputMessage="1" errorTitle=" " prompt="根据关联方类型进行选择：“合并”、“非合并”" sqref="H5" xr:uid="{769C0EB0-482C-4301-B8BD-0D1826AFC6DE}"/>
  </dataValidations>
  <printOptions horizontalCentered="1"/>
  <pageMargins left="0.35433070866141736" right="0.35433070866141736" top="0.98425196850393704" bottom="0.78740157480314965" header="0.39370078740157477" footer="0.51181102362204722"/>
  <pageSetup paperSize="9" scale="62" fitToHeight="0" orientation="landscape" r:id="rId1"/>
  <headerFooter alignWithMargins="0">
    <oddHeader>&amp;R&amp;"宋体,常规"&amp;10共&amp;"Times New Roman,常规"&amp;N&amp;"宋体,常规"页第&amp;"Times New Roman,常规"&amp;P&amp;"宋体,常规"页</oddHeader>
  </headerFooter>
</worksheet>
</file>

<file path=xl/worksheets/sheet1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CAFBEF-6017-4D2B-897B-07CE2E6091E1}">
  <sheetPr codeName="Sheet165">
    <pageSetUpPr fitToPage="1"/>
  </sheetPr>
  <dimension ref="A1:K30"/>
  <sheetViews>
    <sheetView zoomScaleNormal="100" workbookViewId="0">
      <pane ySplit="6" topLeftCell="A7" activePane="bottomLeft" state="frozen"/>
      <selection pane="bottomLeft"/>
    </sheetView>
  </sheetViews>
  <sheetFormatPr defaultColWidth="9" defaultRowHeight="15.6"/>
  <cols>
    <col min="1" max="1" width="5" style="75" customWidth="1"/>
    <col min="2" max="2" width="14.09765625" style="4" bestFit="1" customWidth="1"/>
    <col min="3" max="3" width="10.59765625" style="4" customWidth="1"/>
    <col min="4" max="4" width="11" style="4" customWidth="1"/>
    <col min="5" max="6" width="12.59765625" style="4" hidden="1" customWidth="1"/>
    <col min="7" max="7" width="9.5" style="4" hidden="1" customWidth="1"/>
    <col min="8" max="8" width="15" style="4" hidden="1" customWidth="1"/>
    <col min="9" max="10" width="15.19921875" style="4" customWidth="1"/>
    <col min="11" max="11" width="7" style="4" customWidth="1"/>
    <col min="12" max="16384" width="9" style="93"/>
  </cols>
  <sheetData>
    <row r="1" spans="1:11">
      <c r="A1" s="73"/>
      <c r="B1" s="74"/>
    </row>
    <row r="2" spans="1:11" ht="23.1" customHeight="1">
      <c r="A2" s="1643" t="s">
        <v>2244</v>
      </c>
      <c r="B2" s="1643"/>
      <c r="C2" s="1643"/>
      <c r="D2" s="1643"/>
      <c r="E2" s="1643"/>
      <c r="F2" s="1643"/>
      <c r="G2" s="1643"/>
      <c r="H2" s="1643"/>
      <c r="I2" s="1643"/>
      <c r="J2" s="1643"/>
      <c r="K2" s="1643"/>
    </row>
    <row r="3" spans="1:11">
      <c r="A3" s="396" t="s">
        <v>1968</v>
      </c>
      <c r="B3" s="396"/>
      <c r="C3" s="396"/>
      <c r="D3" s="396"/>
      <c r="E3" s="396"/>
      <c r="F3" s="396"/>
      <c r="G3" s="396"/>
      <c r="H3" s="396"/>
      <c r="I3" s="396"/>
      <c r="J3" s="396"/>
      <c r="K3" s="396"/>
    </row>
    <row r="4" spans="1:11">
      <c r="A4" s="75" t="s">
        <v>2086</v>
      </c>
      <c r="K4" s="797" t="s">
        <v>1970</v>
      </c>
    </row>
    <row r="5" spans="1:11" s="3" customFormat="1" ht="15.75" customHeight="1">
      <c r="A5" s="1683" t="s">
        <v>1101</v>
      </c>
      <c r="B5" s="1683" t="s">
        <v>2188</v>
      </c>
      <c r="C5" s="1683" t="s">
        <v>2184</v>
      </c>
      <c r="D5" s="1683" t="s">
        <v>2175</v>
      </c>
      <c r="E5" s="2163" t="s">
        <v>2088</v>
      </c>
      <c r="F5" s="2165"/>
      <c r="G5" s="2164"/>
      <c r="H5" s="1683" t="s">
        <v>2089</v>
      </c>
      <c r="I5" s="1683" t="s">
        <v>1647</v>
      </c>
      <c r="J5" s="1683" t="s">
        <v>2090</v>
      </c>
      <c r="K5" s="1683" t="s">
        <v>1100</v>
      </c>
    </row>
    <row r="6" spans="1:11" s="3" customFormat="1" ht="15.75" customHeight="1">
      <c r="A6" s="1684"/>
      <c r="B6" s="1684"/>
      <c r="C6" s="1684"/>
      <c r="D6" s="1684"/>
      <c r="E6" s="1046" t="s">
        <v>2093</v>
      </c>
      <c r="F6" s="1046" t="s">
        <v>2207</v>
      </c>
      <c r="G6" s="1046" t="s">
        <v>2095</v>
      </c>
      <c r="H6" s="1684"/>
      <c r="I6" s="1684"/>
      <c r="J6" s="1684"/>
      <c r="K6" s="1684"/>
    </row>
    <row r="7" spans="1:11" s="4" customFormat="1" ht="15.75" customHeight="1">
      <c r="A7" s="381"/>
      <c r="B7" s="795"/>
      <c r="C7" s="486"/>
      <c r="D7" s="381"/>
      <c r="E7" s="410"/>
      <c r="F7" s="463"/>
      <c r="G7" s="452"/>
      <c r="H7" s="1047"/>
      <c r="I7" s="209">
        <v>0</v>
      </c>
      <c r="J7" s="209">
        <v>0</v>
      </c>
      <c r="K7" s="440"/>
    </row>
    <row r="8" spans="1:11" s="4" customFormat="1" ht="15.75" customHeight="1">
      <c r="A8" s="381"/>
      <c r="B8" s="795"/>
      <c r="C8" s="486"/>
      <c r="D8" s="381"/>
      <c r="E8" s="1047"/>
      <c r="F8" s="463"/>
      <c r="G8" s="452"/>
      <c r="H8" s="1047"/>
      <c r="I8" s="209">
        <v>0</v>
      </c>
      <c r="J8" s="209">
        <v>0</v>
      </c>
      <c r="K8" s="440"/>
    </row>
    <row r="9" spans="1:11" s="4" customFormat="1" ht="15.75" customHeight="1">
      <c r="A9" s="381"/>
      <c r="B9" s="795"/>
      <c r="C9" s="486"/>
      <c r="D9" s="381"/>
      <c r="E9" s="1047"/>
      <c r="F9" s="463"/>
      <c r="G9" s="452"/>
      <c r="H9" s="1047"/>
      <c r="I9" s="209">
        <v>0</v>
      </c>
      <c r="J9" s="209">
        <v>0</v>
      </c>
      <c r="K9" s="440"/>
    </row>
    <row r="10" spans="1:11" s="4" customFormat="1" ht="15.75" customHeight="1">
      <c r="A10" s="381"/>
      <c r="B10" s="795"/>
      <c r="C10" s="486"/>
      <c r="D10" s="381"/>
      <c r="E10" s="1047"/>
      <c r="F10" s="463"/>
      <c r="G10" s="452"/>
      <c r="H10" s="1047"/>
      <c r="I10" s="209">
        <v>0</v>
      </c>
      <c r="J10" s="209">
        <v>0</v>
      </c>
      <c r="K10" s="440"/>
    </row>
    <row r="11" spans="1:11" s="4" customFormat="1" ht="15.75" customHeight="1">
      <c r="A11" s="381"/>
      <c r="B11" s="795"/>
      <c r="C11" s="486"/>
      <c r="D11" s="381"/>
      <c r="E11" s="1047"/>
      <c r="F11" s="463"/>
      <c r="G11" s="452"/>
      <c r="H11" s="1047"/>
      <c r="I11" s="209">
        <v>0</v>
      </c>
      <c r="J11" s="209">
        <v>0</v>
      </c>
      <c r="K11" s="440"/>
    </row>
    <row r="12" spans="1:11" s="4" customFormat="1" ht="15.75" customHeight="1">
      <c r="A12" s="381"/>
      <c r="B12" s="795"/>
      <c r="C12" s="486"/>
      <c r="D12" s="381"/>
      <c r="E12" s="1047"/>
      <c r="F12" s="463"/>
      <c r="G12" s="452"/>
      <c r="H12" s="1047"/>
      <c r="I12" s="209">
        <v>0</v>
      </c>
      <c r="J12" s="209">
        <v>0</v>
      </c>
      <c r="K12" s="440"/>
    </row>
    <row r="13" spans="1:11" s="4" customFormat="1" ht="15.75" customHeight="1">
      <c r="A13" s="381"/>
      <c r="B13" s="795"/>
      <c r="C13" s="486"/>
      <c r="D13" s="381"/>
      <c r="E13" s="1047"/>
      <c r="F13" s="463"/>
      <c r="G13" s="452"/>
      <c r="H13" s="1047"/>
      <c r="I13" s="209">
        <v>0</v>
      </c>
      <c r="J13" s="209">
        <v>0</v>
      </c>
      <c r="K13" s="440"/>
    </row>
    <row r="14" spans="1:11" s="4" customFormat="1" ht="15.75" customHeight="1">
      <c r="A14" s="381"/>
      <c r="B14" s="795"/>
      <c r="C14" s="486"/>
      <c r="D14" s="381"/>
      <c r="E14" s="1047"/>
      <c r="F14" s="463"/>
      <c r="G14" s="452"/>
      <c r="H14" s="1047"/>
      <c r="I14" s="209">
        <v>0</v>
      </c>
      <c r="J14" s="209">
        <v>0</v>
      </c>
      <c r="K14" s="440"/>
    </row>
    <row r="15" spans="1:11" s="4" customFormat="1" ht="15.75" customHeight="1">
      <c r="A15" s="381"/>
      <c r="B15" s="795"/>
      <c r="C15" s="486"/>
      <c r="D15" s="381"/>
      <c r="E15" s="1047"/>
      <c r="F15" s="463"/>
      <c r="G15" s="452"/>
      <c r="H15" s="1047"/>
      <c r="I15" s="209">
        <v>0</v>
      </c>
      <c r="J15" s="209">
        <v>0</v>
      </c>
      <c r="K15" s="440"/>
    </row>
    <row r="16" spans="1:11" s="4" customFormat="1" ht="15.75" customHeight="1">
      <c r="A16" s="381"/>
      <c r="B16" s="795"/>
      <c r="C16" s="486"/>
      <c r="D16" s="381"/>
      <c r="E16" s="1047"/>
      <c r="F16" s="463"/>
      <c r="G16" s="452"/>
      <c r="H16" s="1047"/>
      <c r="I16" s="209">
        <v>0</v>
      </c>
      <c r="J16" s="209">
        <v>0</v>
      </c>
      <c r="K16" s="440"/>
    </row>
    <row r="17" spans="1:11" s="4" customFormat="1" ht="15.75" customHeight="1">
      <c r="A17" s="381"/>
      <c r="B17" s="795"/>
      <c r="C17" s="486"/>
      <c r="D17" s="381"/>
      <c r="E17" s="1047"/>
      <c r="F17" s="463"/>
      <c r="G17" s="452"/>
      <c r="H17" s="1047"/>
      <c r="I17" s="209">
        <v>0</v>
      </c>
      <c r="J17" s="209">
        <v>0</v>
      </c>
      <c r="K17" s="440"/>
    </row>
    <row r="18" spans="1:11" s="4" customFormat="1" ht="15.75" customHeight="1">
      <c r="A18" s="381"/>
      <c r="B18" s="795"/>
      <c r="C18" s="486"/>
      <c r="D18" s="381"/>
      <c r="E18" s="1047"/>
      <c r="F18" s="463"/>
      <c r="G18" s="452"/>
      <c r="H18" s="1047"/>
      <c r="I18" s="209">
        <v>0</v>
      </c>
      <c r="J18" s="209">
        <v>0</v>
      </c>
      <c r="K18" s="440"/>
    </row>
    <row r="19" spans="1:11" s="4" customFormat="1" ht="15.75" customHeight="1">
      <c r="A19" s="381"/>
      <c r="B19" s="795"/>
      <c r="C19" s="486"/>
      <c r="D19" s="381"/>
      <c r="E19" s="1047"/>
      <c r="F19" s="463"/>
      <c r="G19" s="452"/>
      <c r="H19" s="1047"/>
      <c r="I19" s="209">
        <v>0</v>
      </c>
      <c r="J19" s="209">
        <v>0</v>
      </c>
      <c r="K19" s="440"/>
    </row>
    <row r="20" spans="1:11" s="4" customFormat="1" ht="15.75" customHeight="1">
      <c r="A20" s="381"/>
      <c r="B20" s="795"/>
      <c r="C20" s="486"/>
      <c r="D20" s="381"/>
      <c r="E20" s="1047"/>
      <c r="F20" s="463"/>
      <c r="G20" s="452"/>
      <c r="H20" s="1047"/>
      <c r="I20" s="209">
        <v>0</v>
      </c>
      <c r="J20" s="209">
        <v>0</v>
      </c>
      <c r="K20" s="440"/>
    </row>
    <row r="21" spans="1:11" s="4" customFormat="1" ht="15.75" customHeight="1">
      <c r="A21" s="381"/>
      <c r="B21" s="795"/>
      <c r="C21" s="486"/>
      <c r="D21" s="381"/>
      <c r="E21" s="1047"/>
      <c r="F21" s="463"/>
      <c r="G21" s="452"/>
      <c r="H21" s="1047"/>
      <c r="I21" s="209">
        <v>0</v>
      </c>
      <c r="J21" s="209">
        <v>0</v>
      </c>
      <c r="K21" s="440"/>
    </row>
    <row r="22" spans="1:11" s="4" customFormat="1" ht="15.75" customHeight="1">
      <c r="A22" s="381"/>
      <c r="B22" s="795"/>
      <c r="C22" s="486"/>
      <c r="D22" s="381"/>
      <c r="E22" s="1047"/>
      <c r="F22" s="463"/>
      <c r="G22" s="452"/>
      <c r="H22" s="1047"/>
      <c r="I22" s="209">
        <v>0</v>
      </c>
      <c r="J22" s="209">
        <v>0</v>
      </c>
      <c r="K22" s="440"/>
    </row>
    <row r="23" spans="1:11" s="4" customFormat="1" ht="15.75" customHeight="1">
      <c r="A23" s="381"/>
      <c r="B23" s="795"/>
      <c r="C23" s="486"/>
      <c r="D23" s="381"/>
      <c r="E23" s="1047"/>
      <c r="F23" s="463"/>
      <c r="G23" s="452"/>
      <c r="H23" s="1047"/>
      <c r="I23" s="209">
        <v>0</v>
      </c>
      <c r="J23" s="209">
        <v>0</v>
      </c>
      <c r="K23" s="440"/>
    </row>
    <row r="24" spans="1:11" s="4" customFormat="1" ht="15.75" customHeight="1">
      <c r="A24" s="381"/>
      <c r="B24" s="795"/>
      <c r="C24" s="486"/>
      <c r="D24" s="381"/>
      <c r="E24" s="1047"/>
      <c r="F24" s="463"/>
      <c r="G24" s="452"/>
      <c r="H24" s="1047"/>
      <c r="I24" s="209">
        <v>0</v>
      </c>
      <c r="J24" s="209">
        <v>0</v>
      </c>
      <c r="K24" s="440"/>
    </row>
    <row r="25" spans="1:11" s="4" customFormat="1" ht="15.75" customHeight="1">
      <c r="A25" s="381"/>
      <c r="B25" s="795"/>
      <c r="C25" s="486"/>
      <c r="D25" s="381"/>
      <c r="E25" s="1047"/>
      <c r="F25" s="463"/>
      <c r="G25" s="452"/>
      <c r="H25" s="1047"/>
      <c r="I25" s="209">
        <v>0</v>
      </c>
      <c r="J25" s="209">
        <v>0</v>
      </c>
      <c r="K25" s="440"/>
    </row>
    <row r="26" spans="1:11" s="4" customFormat="1" ht="15.75" customHeight="1">
      <c r="A26" s="381"/>
      <c r="B26" s="795"/>
      <c r="C26" s="486"/>
      <c r="D26" s="381"/>
      <c r="E26" s="1047"/>
      <c r="F26" s="463"/>
      <c r="G26" s="452"/>
      <c r="H26" s="1047"/>
      <c r="I26" s="209">
        <v>0</v>
      </c>
      <c r="J26" s="209">
        <v>0</v>
      </c>
      <c r="K26" s="440"/>
    </row>
    <row r="27" spans="1:11" s="4" customFormat="1" ht="15.75" customHeight="1">
      <c r="A27" s="381"/>
      <c r="B27" s="795"/>
      <c r="C27" s="486"/>
      <c r="D27" s="381"/>
      <c r="E27" s="1047"/>
      <c r="F27" s="463"/>
      <c r="G27" s="452"/>
      <c r="H27" s="1047"/>
      <c r="I27" s="209">
        <v>0</v>
      </c>
      <c r="J27" s="209">
        <v>0</v>
      </c>
      <c r="K27" s="440"/>
    </row>
    <row r="28" spans="1:11" s="4" customFormat="1" ht="15.75" customHeight="1">
      <c r="A28" s="1688" t="s">
        <v>2179</v>
      </c>
      <c r="B28" s="1689"/>
      <c r="C28" s="486"/>
      <c r="D28" s="489"/>
      <c r="E28" s="209">
        <v>0</v>
      </c>
      <c r="F28" s="176"/>
      <c r="G28" s="176"/>
      <c r="H28" s="209"/>
      <c r="I28" s="209">
        <v>0</v>
      </c>
      <c r="J28" s="209">
        <v>0</v>
      </c>
      <c r="K28" s="1340"/>
    </row>
    <row r="29" spans="1:11">
      <c r="A29" s="75" t="s">
        <v>2098</v>
      </c>
    </row>
    <row r="30" spans="1:11">
      <c r="A30" s="76" t="s">
        <v>2101</v>
      </c>
    </row>
  </sheetData>
  <sortState xmlns:xlrd2="http://schemas.microsoft.com/office/spreadsheetml/2017/richdata2" ref="A7:K27">
    <sortCondition ref="A7"/>
  </sortState>
  <mergeCells count="11">
    <mergeCell ref="A28:B28"/>
    <mergeCell ref="H5:H6"/>
    <mergeCell ref="I5:I6"/>
    <mergeCell ref="J5:J6"/>
    <mergeCell ref="A2:K2"/>
    <mergeCell ref="A5:A6"/>
    <mergeCell ref="B5:B6"/>
    <mergeCell ref="C5:C6"/>
    <mergeCell ref="D5:D6"/>
    <mergeCell ref="E5:G5"/>
    <mergeCell ref="K5:K6"/>
  </mergeCells>
  <phoneticPr fontId="30" type="noConversion"/>
  <dataValidations count="2">
    <dataValidation type="list" allowBlank="1" showInputMessage="1" showErrorMessage="1" sqref="G7:G27" xr:uid="{22ADD323-118B-4594-8C60-86258D52D904}">
      <formula1>"美元,欧元,港元,日元,英镑,澳元,加元,新西兰元,新加坡元,瑞郎"</formula1>
    </dataValidation>
    <dataValidation errorStyle="warning" allowBlank="1" showInputMessage="1" errorTitle=" " prompt="①发生日期：指利息结算日，填写到日，如2012年12月31日；②利息所属期间：如2012.10.1-2012.12.31" sqref="A2" xr:uid="{F08DE967-4BD5-4576-A13F-ED3B51EB487F}"/>
  </dataValidations>
  <printOptions horizontalCentered="1"/>
  <pageMargins left="0.70866141732283472" right="0.70866141732283472" top="0.98425196850393704" bottom="0.74803149606299213" header="0.39370078740157477" footer="0.31496062992125984"/>
  <pageSetup paperSize="9" scale="37" fitToHeight="0" orientation="landscape" r:id="rId1"/>
  <headerFooter>
    <oddHeader>&amp;R&amp;"宋体,常规"&amp;10共&amp;"Times New Roman,常规"&amp;N&amp;"宋体,常规"页第&amp;"Times New Roman,常规"&amp;P&amp;"宋体,常规"页</oddHeader>
  </headerFooter>
</worksheet>
</file>

<file path=xl/worksheets/sheet1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7476BB-B539-4348-A359-90E74573D184}">
  <sheetPr codeName="Sheet81">
    <pageSetUpPr fitToPage="1"/>
  </sheetPr>
  <dimension ref="A1:H30"/>
  <sheetViews>
    <sheetView zoomScaleNormal="100" workbookViewId="0">
      <pane ySplit="6" topLeftCell="A7" activePane="bottomLeft" state="frozen"/>
      <selection pane="bottomLeft"/>
    </sheetView>
  </sheetViews>
  <sheetFormatPr defaultColWidth="9" defaultRowHeight="15.75" customHeight="1"/>
  <cols>
    <col min="1" max="1" width="5.59765625" style="4" customWidth="1"/>
    <col min="2" max="2" width="28" style="4" customWidth="1"/>
    <col min="3" max="3" width="15" style="53" customWidth="1"/>
    <col min="4" max="5" width="18.59765625" style="4" hidden="1" customWidth="1"/>
    <col min="6" max="7" width="18.796875" style="4" customWidth="1"/>
    <col min="8" max="8" width="9" style="4" customWidth="1"/>
    <col min="9" max="16384" width="9" style="4"/>
  </cols>
  <sheetData>
    <row r="1" spans="1:8" ht="15.75" customHeight="1">
      <c r="A1" s="506"/>
      <c r="B1" s="61"/>
      <c r="C1" s="488"/>
      <c r="D1" s="387"/>
      <c r="E1" s="387"/>
      <c r="F1" s="387"/>
      <c r="G1" s="387"/>
      <c r="H1" s="5"/>
    </row>
    <row r="2" spans="1:8" s="2" customFormat="1" ht="30" customHeight="1">
      <c r="A2" s="1643" t="s">
        <v>2767</v>
      </c>
      <c r="B2" s="1643"/>
      <c r="C2" s="1643"/>
      <c r="D2" s="1643"/>
      <c r="E2" s="1643"/>
      <c r="F2" s="1643"/>
      <c r="G2" s="1643"/>
      <c r="H2" s="1643"/>
    </row>
    <row r="3" spans="1:8" ht="14.25" customHeight="1">
      <c r="A3" s="4" t="s">
        <v>1968</v>
      </c>
      <c r="C3" s="4"/>
    </row>
    <row r="4" spans="1:8" ht="15.75" customHeight="1">
      <c r="A4" s="4" t="s">
        <v>2086</v>
      </c>
      <c r="D4" s="388"/>
      <c r="E4" s="388"/>
      <c r="F4" s="388"/>
      <c r="G4" s="388"/>
      <c r="H4" s="458" t="s">
        <v>1970</v>
      </c>
    </row>
    <row r="5" spans="1:8" s="3" customFormat="1" ht="15.75" customHeight="1">
      <c r="A5" s="1683" t="s">
        <v>1101</v>
      </c>
      <c r="B5" s="1683" t="s">
        <v>2367</v>
      </c>
      <c r="C5" s="1683" t="s">
        <v>2184</v>
      </c>
      <c r="D5" s="1683" t="s">
        <v>2088</v>
      </c>
      <c r="E5" s="1683" t="s">
        <v>2089</v>
      </c>
      <c r="F5" s="1683" t="s">
        <v>1647</v>
      </c>
      <c r="G5" s="1683" t="s">
        <v>2090</v>
      </c>
      <c r="H5" s="1683" t="s">
        <v>1100</v>
      </c>
    </row>
    <row r="6" spans="1:8" s="3" customFormat="1" ht="15.75" customHeight="1">
      <c r="A6" s="1684"/>
      <c r="B6" s="1684"/>
      <c r="C6" s="1684"/>
      <c r="D6" s="1684"/>
      <c r="E6" s="1684"/>
      <c r="F6" s="1684"/>
      <c r="G6" s="1684"/>
      <c r="H6" s="1684"/>
    </row>
    <row r="7" spans="1:8" ht="15.75" customHeight="1">
      <c r="A7" s="381"/>
      <c r="B7" s="1333"/>
      <c r="C7" s="486"/>
      <c r="D7" s="410"/>
      <c r="E7" s="410"/>
      <c r="F7" s="410">
        <v>0</v>
      </c>
      <c r="G7" s="410">
        <v>0</v>
      </c>
      <c r="H7" s="440"/>
    </row>
    <row r="8" spans="1:8" ht="15.75" customHeight="1">
      <c r="A8" s="381"/>
      <c r="B8" s="1333"/>
      <c r="C8" s="486"/>
      <c r="D8" s="410"/>
      <c r="E8" s="410"/>
      <c r="F8" s="410">
        <v>0</v>
      </c>
      <c r="G8" s="410">
        <v>0</v>
      </c>
      <c r="H8" s="440"/>
    </row>
    <row r="9" spans="1:8" ht="15.75" customHeight="1">
      <c r="A9" s="381"/>
      <c r="B9" s="1333"/>
      <c r="C9" s="486"/>
      <c r="D9" s="410"/>
      <c r="E9" s="410"/>
      <c r="F9" s="410">
        <v>0</v>
      </c>
      <c r="G9" s="410">
        <v>0</v>
      </c>
      <c r="H9" s="440"/>
    </row>
    <row r="10" spans="1:8" ht="15.75" customHeight="1">
      <c r="A10" s="381"/>
      <c r="B10" s="1333"/>
      <c r="C10" s="486"/>
      <c r="D10" s="410"/>
      <c r="E10" s="410"/>
      <c r="F10" s="410">
        <v>0</v>
      </c>
      <c r="G10" s="410">
        <v>0</v>
      </c>
      <c r="H10" s="440"/>
    </row>
    <row r="11" spans="1:8" ht="15.75" customHeight="1">
      <c r="A11" s="381"/>
      <c r="B11" s="1333"/>
      <c r="C11" s="486"/>
      <c r="D11" s="410"/>
      <c r="E11" s="410"/>
      <c r="F11" s="410">
        <v>0</v>
      </c>
      <c r="G11" s="410">
        <v>0</v>
      </c>
      <c r="H11" s="440"/>
    </row>
    <row r="12" spans="1:8" ht="15.75" customHeight="1">
      <c r="A12" s="381"/>
      <c r="B12" s="1333"/>
      <c r="C12" s="486"/>
      <c r="D12" s="410"/>
      <c r="E12" s="410"/>
      <c r="F12" s="410">
        <v>0</v>
      </c>
      <c r="G12" s="410">
        <v>0</v>
      </c>
      <c r="H12" s="440"/>
    </row>
    <row r="13" spans="1:8" ht="15.75" customHeight="1">
      <c r="A13" s="381"/>
      <c r="B13" s="1333"/>
      <c r="C13" s="486"/>
      <c r="D13" s="410"/>
      <c r="E13" s="410"/>
      <c r="F13" s="410">
        <v>0</v>
      </c>
      <c r="G13" s="410">
        <v>0</v>
      </c>
      <c r="H13" s="440"/>
    </row>
    <row r="14" spans="1:8" ht="15.75" customHeight="1">
      <c r="A14" s="392"/>
      <c r="B14" s="1341"/>
      <c r="C14" s="502"/>
      <c r="D14" s="472"/>
      <c r="E14" s="472"/>
      <c r="F14" s="410">
        <v>0</v>
      </c>
      <c r="G14" s="410">
        <v>0</v>
      </c>
      <c r="H14" s="496"/>
    </row>
    <row r="15" spans="1:8" ht="15.75" customHeight="1">
      <c r="A15" s="381"/>
      <c r="B15" s="1333"/>
      <c r="C15" s="486"/>
      <c r="D15" s="410"/>
      <c r="E15" s="410"/>
      <c r="F15" s="410">
        <v>0</v>
      </c>
      <c r="G15" s="410">
        <v>0</v>
      </c>
      <c r="H15" s="440"/>
    </row>
    <row r="16" spans="1:8" ht="15.75" customHeight="1">
      <c r="A16" s="381"/>
      <c r="B16" s="1333"/>
      <c r="C16" s="486"/>
      <c r="D16" s="410"/>
      <c r="E16" s="410"/>
      <c r="F16" s="410">
        <v>0</v>
      </c>
      <c r="G16" s="410">
        <v>0</v>
      </c>
      <c r="H16" s="440"/>
    </row>
    <row r="17" spans="1:8" ht="15.75" customHeight="1">
      <c r="A17" s="381"/>
      <c r="B17" s="1333"/>
      <c r="C17" s="486"/>
      <c r="D17" s="410"/>
      <c r="E17" s="410"/>
      <c r="F17" s="410">
        <v>0</v>
      </c>
      <c r="G17" s="410">
        <v>0</v>
      </c>
      <c r="H17" s="440"/>
    </row>
    <row r="18" spans="1:8" ht="15.75" customHeight="1">
      <c r="A18" s="381"/>
      <c r="B18" s="1333"/>
      <c r="C18" s="486"/>
      <c r="D18" s="410"/>
      <c r="E18" s="410"/>
      <c r="F18" s="410">
        <v>0</v>
      </c>
      <c r="G18" s="410">
        <v>0</v>
      </c>
      <c r="H18" s="440"/>
    </row>
    <row r="19" spans="1:8" ht="15.75" customHeight="1">
      <c r="A19" s="381"/>
      <c r="B19" s="1333"/>
      <c r="C19" s="486"/>
      <c r="D19" s="410"/>
      <c r="E19" s="410"/>
      <c r="F19" s="410">
        <v>0</v>
      </c>
      <c r="G19" s="410">
        <v>0</v>
      </c>
      <c r="H19" s="440"/>
    </row>
    <row r="20" spans="1:8" ht="15.75" customHeight="1">
      <c r="A20" s="381"/>
      <c r="B20" s="1333"/>
      <c r="C20" s="486"/>
      <c r="D20" s="410"/>
      <c r="E20" s="410"/>
      <c r="F20" s="410">
        <v>0</v>
      </c>
      <c r="G20" s="410">
        <v>0</v>
      </c>
      <c r="H20" s="440"/>
    </row>
    <row r="21" spans="1:8" ht="15.75" customHeight="1">
      <c r="A21" s="381"/>
      <c r="B21" s="1333"/>
      <c r="C21" s="486"/>
      <c r="D21" s="410"/>
      <c r="E21" s="410"/>
      <c r="F21" s="410">
        <v>0</v>
      </c>
      <c r="G21" s="410">
        <v>0</v>
      </c>
      <c r="H21" s="440"/>
    </row>
    <row r="22" spans="1:8" ht="15.75" customHeight="1">
      <c r="A22" s="381"/>
      <c r="B22" s="795"/>
      <c r="C22" s="486"/>
      <c r="D22" s="410"/>
      <c r="E22" s="410"/>
      <c r="F22" s="410">
        <v>0</v>
      </c>
      <c r="G22" s="410">
        <v>0</v>
      </c>
      <c r="H22" s="440"/>
    </row>
    <row r="23" spans="1:8" ht="15.75" customHeight="1">
      <c r="A23" s="381"/>
      <c r="B23" s="795"/>
      <c r="C23" s="486"/>
      <c r="D23" s="410"/>
      <c r="E23" s="410"/>
      <c r="F23" s="410">
        <v>0</v>
      </c>
      <c r="G23" s="410">
        <v>0</v>
      </c>
      <c r="H23" s="440"/>
    </row>
    <row r="24" spans="1:8" ht="15.75" customHeight="1">
      <c r="A24" s="381"/>
      <c r="B24" s="795"/>
      <c r="C24" s="486"/>
      <c r="D24" s="410"/>
      <c r="E24" s="410"/>
      <c r="F24" s="410">
        <v>0</v>
      </c>
      <c r="G24" s="410">
        <v>0</v>
      </c>
      <c r="H24" s="440"/>
    </row>
    <row r="25" spans="1:8" ht="15.75" customHeight="1">
      <c r="A25" s="381"/>
      <c r="B25" s="795"/>
      <c r="C25" s="486"/>
      <c r="D25" s="410"/>
      <c r="E25" s="410"/>
      <c r="F25" s="410">
        <v>0</v>
      </c>
      <c r="G25" s="410">
        <v>0</v>
      </c>
      <c r="H25" s="440"/>
    </row>
    <row r="26" spans="1:8" ht="15.75" customHeight="1">
      <c r="A26" s="381"/>
      <c r="B26" s="795"/>
      <c r="C26" s="486"/>
      <c r="D26" s="410"/>
      <c r="E26" s="410"/>
      <c r="F26" s="410">
        <v>0</v>
      </c>
      <c r="G26" s="410">
        <v>0</v>
      </c>
      <c r="H26" s="440"/>
    </row>
    <row r="27" spans="1:8" ht="15.75" customHeight="1">
      <c r="A27" s="381"/>
      <c r="B27" s="795"/>
      <c r="C27" s="486"/>
      <c r="D27" s="410"/>
      <c r="E27" s="410"/>
      <c r="F27" s="410">
        <v>0</v>
      </c>
      <c r="G27" s="410">
        <v>0</v>
      </c>
      <c r="H27" s="440"/>
    </row>
    <row r="28" spans="1:8" ht="15.75" customHeight="1">
      <c r="A28" s="1688" t="s">
        <v>2252</v>
      </c>
      <c r="B28" s="1689"/>
      <c r="C28" s="486"/>
      <c r="D28" s="410">
        <v>0</v>
      </c>
      <c r="E28" s="410"/>
      <c r="F28" s="410">
        <v>0</v>
      </c>
      <c r="G28" s="410">
        <v>0</v>
      </c>
      <c r="H28" s="440"/>
    </row>
    <row r="29" spans="1:8" ht="15.75" customHeight="1">
      <c r="A29" s="4" t="s">
        <v>2098</v>
      </c>
      <c r="D29" s="388"/>
      <c r="E29" s="388"/>
      <c r="F29" s="388" t="s">
        <v>2099</v>
      </c>
      <c r="G29" s="388"/>
    </row>
    <row r="30" spans="1:8" ht="15.75" customHeight="1">
      <c r="A30" s="4" t="s">
        <v>2101</v>
      </c>
      <c r="D30" s="388"/>
      <c r="E30" s="388"/>
      <c r="F30" s="388"/>
      <c r="G30" s="388"/>
    </row>
  </sheetData>
  <sortState xmlns:xlrd2="http://schemas.microsoft.com/office/spreadsheetml/2017/richdata2" ref="A7:H27">
    <sortCondition ref="A7"/>
  </sortState>
  <mergeCells count="10">
    <mergeCell ref="A28:B28"/>
    <mergeCell ref="A5:A6"/>
    <mergeCell ref="B5:B6"/>
    <mergeCell ref="C5:C6"/>
    <mergeCell ref="D5:D6"/>
    <mergeCell ref="A2:H2"/>
    <mergeCell ref="E5:E6"/>
    <mergeCell ref="F5:F6"/>
    <mergeCell ref="G5:G6"/>
    <mergeCell ref="H5:H6"/>
  </mergeCells>
  <phoneticPr fontId="30" type="noConversion"/>
  <printOptions horizontalCentered="1"/>
  <pageMargins left="0.35433070866141736" right="0.35433070866141736" top="0.98425196850393704" bottom="0.78740157480314965" header="0.39370078740157477" footer="0.51181102362204722"/>
  <pageSetup paperSize="9" scale="99" fitToHeight="0" orientation="landscape" r:id="rId1"/>
  <headerFooter alignWithMargins="0">
    <oddHeader>&amp;R&amp;"宋体,常规"&amp;10共&amp;"Times New Roman,常规"&amp;N&amp;"宋体,常规"页第&amp;"Times New Roman,常规"&amp;P&amp;"宋体,常规"页</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0A5232-02B2-4DA1-A255-9870706E03A7}">
  <sheetPr codeName="Sheet92">
    <pageSetUpPr fitToPage="1"/>
  </sheetPr>
  <dimension ref="A1:Y261"/>
  <sheetViews>
    <sheetView workbookViewId="0">
      <selection activeCell="B117" sqref="B117"/>
    </sheetView>
  </sheetViews>
  <sheetFormatPr defaultColWidth="9" defaultRowHeight="14.4"/>
  <cols>
    <col min="1" max="1" width="80.69921875" style="100" customWidth="1"/>
    <col min="2" max="2" width="100.69921875" style="223" customWidth="1"/>
    <col min="3" max="16384" width="9" style="100"/>
  </cols>
  <sheetData>
    <row r="1" spans="1:2" ht="15.6">
      <c r="A1" t="s">
        <v>380</v>
      </c>
      <c r="B1" s="428" t="s">
        <v>1068</v>
      </c>
    </row>
    <row r="2" spans="1:2" ht="15.6">
      <c r="A2" t="s">
        <v>381</v>
      </c>
      <c r="B2" s="428" t="s">
        <v>1069</v>
      </c>
    </row>
    <row r="3" spans="1:2" ht="15.6">
      <c r="A3" t="s">
        <v>552</v>
      </c>
      <c r="B3" s="429">
        <v>20</v>
      </c>
    </row>
    <row r="4" spans="1:2" ht="15.6">
      <c r="A4" t="s">
        <v>553</v>
      </c>
      <c r="B4" s="429">
        <v>60</v>
      </c>
    </row>
    <row r="5" spans="1:2" ht="15.6">
      <c r="A5" t="s">
        <v>554</v>
      </c>
      <c r="B5" s="429">
        <v>3</v>
      </c>
    </row>
    <row r="6" spans="1:2" ht="15.6">
      <c r="A6" t="s">
        <v>555</v>
      </c>
      <c r="B6" s="429">
        <v>10</v>
      </c>
    </row>
    <row r="7" spans="1:2" ht="15.6">
      <c r="A7" t="s">
        <v>556</v>
      </c>
      <c r="B7" s="428" t="s">
        <v>2488</v>
      </c>
    </row>
    <row r="8" spans="1:2" ht="15.6">
      <c r="A8" t="s">
        <v>557</v>
      </c>
      <c r="B8" s="429">
        <v>0</v>
      </c>
    </row>
    <row r="9" spans="1:2" ht="15.6">
      <c r="A9" t="s">
        <v>382</v>
      </c>
      <c r="B9" s="428" t="s">
        <v>2874</v>
      </c>
    </row>
    <row r="10" spans="1:2" ht="15.6">
      <c r="A10" t="s">
        <v>383</v>
      </c>
      <c r="B10" s="428"/>
    </row>
    <row r="11" spans="1:2" ht="15.6">
      <c r="A11" t="s">
        <v>384</v>
      </c>
      <c r="B11" s="428"/>
    </row>
    <row r="12" spans="1:2" ht="15.6">
      <c r="A12" t="s">
        <v>558</v>
      </c>
      <c r="B12" s="429">
        <v>20</v>
      </c>
    </row>
    <row r="13" spans="1:2" ht="15.6">
      <c r="A13" t="s">
        <v>559</v>
      </c>
      <c r="B13" s="429">
        <v>60</v>
      </c>
    </row>
    <row r="14" spans="1:2" ht="15.6">
      <c r="A14" t="s">
        <v>560</v>
      </c>
      <c r="B14" s="429">
        <v>3</v>
      </c>
    </row>
    <row r="15" spans="1:2" ht="15.6">
      <c r="A15" t="s">
        <v>561</v>
      </c>
      <c r="B15" s="429">
        <v>10</v>
      </c>
    </row>
    <row r="16" spans="1:2" ht="15.6">
      <c r="A16" t="s">
        <v>562</v>
      </c>
      <c r="B16" s="429" t="s">
        <v>1082</v>
      </c>
    </row>
    <row r="17" spans="1:2" ht="15.6">
      <c r="A17" t="s">
        <v>563</v>
      </c>
      <c r="B17" s="429">
        <v>0</v>
      </c>
    </row>
    <row r="18" spans="1:2" ht="15.6">
      <c r="A18" t="s">
        <v>564</v>
      </c>
      <c r="B18" s="429">
        <v>10</v>
      </c>
    </row>
    <row r="19" spans="1:2" ht="15.6">
      <c r="A19" t="s">
        <v>565</v>
      </c>
      <c r="B19" s="429">
        <v>30</v>
      </c>
    </row>
    <row r="20" spans="1:2" ht="15.6">
      <c r="A20" t="s">
        <v>566</v>
      </c>
      <c r="B20" s="429">
        <v>60</v>
      </c>
    </row>
    <row r="21" spans="1:2" ht="15.6">
      <c r="A21" t="s">
        <v>567</v>
      </c>
      <c r="B21" s="429">
        <v>60</v>
      </c>
    </row>
    <row r="22" spans="1:2" ht="15.6">
      <c r="A22" t="s">
        <v>568</v>
      </c>
      <c r="B22" s="429">
        <v>20</v>
      </c>
    </row>
    <row r="23" spans="1:2" ht="15.6">
      <c r="A23" t="s">
        <v>569</v>
      </c>
      <c r="B23" s="429">
        <v>30</v>
      </c>
    </row>
    <row r="24" spans="1:2" ht="15.6">
      <c r="A24" t="s">
        <v>570</v>
      </c>
      <c r="B24" s="429">
        <v>20</v>
      </c>
    </row>
    <row r="25" spans="1:2" ht="15.6">
      <c r="A25" t="s">
        <v>571</v>
      </c>
      <c r="B25" s="429">
        <v>60</v>
      </c>
    </row>
    <row r="26" spans="1:2" ht="15.6">
      <c r="A26" t="s">
        <v>572</v>
      </c>
      <c r="B26" s="429">
        <v>10</v>
      </c>
    </row>
    <row r="27" spans="1:2" ht="15.6">
      <c r="A27" t="s">
        <v>573</v>
      </c>
      <c r="B27" s="429">
        <v>60</v>
      </c>
    </row>
    <row r="28" spans="1:2" ht="15.6">
      <c r="A28" t="s">
        <v>574</v>
      </c>
      <c r="B28" s="429">
        <v>60</v>
      </c>
    </row>
    <row r="29" spans="1:2" ht="15.6">
      <c r="A29" t="s">
        <v>575</v>
      </c>
      <c r="B29" s="429">
        <v>10</v>
      </c>
    </row>
    <row r="30" spans="1:2" ht="15.6">
      <c r="A30" t="s">
        <v>576</v>
      </c>
      <c r="B30" s="429">
        <v>60</v>
      </c>
    </row>
    <row r="31" spans="1:2" ht="15.6">
      <c r="A31" t="s">
        <v>385</v>
      </c>
      <c r="B31" s="429">
        <v>2</v>
      </c>
    </row>
    <row r="32" spans="1:2" ht="15.6">
      <c r="A32" t="s">
        <v>386</v>
      </c>
      <c r="B32" s="429">
        <v>2</v>
      </c>
    </row>
    <row r="33" spans="1:2" ht="15.6">
      <c r="A33" t="s">
        <v>387</v>
      </c>
      <c r="B33" s="429">
        <v>1</v>
      </c>
    </row>
    <row r="34" spans="1:2" ht="15.6">
      <c r="A34" t="s">
        <v>388</v>
      </c>
      <c r="B34" s="428"/>
    </row>
    <row r="35" spans="1:2">
      <c r="A35" s="100" t="s">
        <v>393</v>
      </c>
      <c r="B35" s="428"/>
    </row>
    <row r="36" spans="1:2">
      <c r="A36" s="100" t="s">
        <v>394</v>
      </c>
      <c r="B36" s="428"/>
    </row>
    <row r="37" spans="1:2">
      <c r="A37" s="100" t="s">
        <v>395</v>
      </c>
      <c r="B37" s="428"/>
    </row>
    <row r="38" spans="1:2">
      <c r="A38" s="100" t="s">
        <v>396</v>
      </c>
      <c r="B38" s="428"/>
    </row>
    <row r="39" spans="1:2">
      <c r="A39" s="100" t="s">
        <v>397</v>
      </c>
      <c r="B39" s="428"/>
    </row>
    <row r="40" spans="1:2">
      <c r="A40" s="100" t="s">
        <v>398</v>
      </c>
      <c r="B40" s="428"/>
    </row>
    <row r="41" spans="1:2">
      <c r="A41" s="100" t="s">
        <v>399</v>
      </c>
      <c r="B41" s="428"/>
    </row>
    <row r="42" spans="1:2">
      <c r="A42" s="100" t="s">
        <v>400</v>
      </c>
      <c r="B42" s="428"/>
    </row>
    <row r="43" spans="1:2">
      <c r="A43" s="100" t="s">
        <v>401</v>
      </c>
      <c r="B43" s="428"/>
    </row>
    <row r="44" spans="1:2">
      <c r="A44" s="100" t="s">
        <v>402</v>
      </c>
      <c r="B44" s="428"/>
    </row>
    <row r="45" spans="1:2">
      <c r="A45" s="100" t="s">
        <v>403</v>
      </c>
      <c r="B45" s="428"/>
    </row>
    <row r="46" spans="1:2">
      <c r="A46" s="100" t="s">
        <v>404</v>
      </c>
      <c r="B46" s="428"/>
    </row>
    <row r="47" spans="1:2">
      <c r="A47" s="100" t="s">
        <v>405</v>
      </c>
      <c r="B47" s="428"/>
    </row>
    <row r="48" spans="1:2">
      <c r="A48" s="100" t="s">
        <v>406</v>
      </c>
      <c r="B48" s="428"/>
    </row>
    <row r="49" spans="1:2">
      <c r="A49" s="100" t="s">
        <v>407</v>
      </c>
      <c r="B49" s="428"/>
    </row>
    <row r="50" spans="1:2">
      <c r="A50" s="100" t="s">
        <v>408</v>
      </c>
      <c r="B50" s="428"/>
    </row>
    <row r="51" spans="1:2">
      <c r="A51" s="100" t="s">
        <v>409</v>
      </c>
      <c r="B51" s="428"/>
    </row>
    <row r="52" spans="1:2">
      <c r="A52" s="100" t="s">
        <v>410</v>
      </c>
      <c r="B52" s="428"/>
    </row>
    <row r="53" spans="1:2">
      <c r="A53" s="100" t="s">
        <v>411</v>
      </c>
      <c r="B53" s="428"/>
    </row>
    <row r="54" spans="1:2">
      <c r="A54" s="100" t="s">
        <v>412</v>
      </c>
      <c r="B54" s="428"/>
    </row>
    <row r="55" spans="1:2">
      <c r="A55" s="100" t="s">
        <v>413</v>
      </c>
      <c r="B55" s="428"/>
    </row>
    <row r="56" spans="1:2">
      <c r="A56" s="100" t="s">
        <v>414</v>
      </c>
      <c r="B56" s="428"/>
    </row>
    <row r="57" spans="1:2">
      <c r="A57" s="100" t="s">
        <v>415</v>
      </c>
      <c r="B57" s="428"/>
    </row>
    <row r="58" spans="1:2">
      <c r="A58" s="100" t="s">
        <v>462</v>
      </c>
      <c r="B58" s="428"/>
    </row>
    <row r="59" spans="1:2">
      <c r="A59" s="100" t="s">
        <v>463</v>
      </c>
      <c r="B59" s="428"/>
    </row>
    <row r="60" spans="1:2">
      <c r="A60" s="100" t="s">
        <v>424</v>
      </c>
      <c r="B60" s="428"/>
    </row>
    <row r="61" spans="1:2">
      <c r="A61" s="100" t="s">
        <v>425</v>
      </c>
      <c r="B61" s="428"/>
    </row>
    <row r="62" spans="1:2">
      <c r="A62" s="100" t="s">
        <v>426</v>
      </c>
      <c r="B62" s="428"/>
    </row>
    <row r="63" spans="1:2">
      <c r="A63" s="100" t="s">
        <v>427</v>
      </c>
      <c r="B63" s="428"/>
    </row>
    <row r="64" spans="1:2">
      <c r="A64" s="100" t="s">
        <v>428</v>
      </c>
      <c r="B64" s="428"/>
    </row>
    <row r="65" spans="1:2">
      <c r="A65" s="100" t="s">
        <v>429</v>
      </c>
      <c r="B65" s="428"/>
    </row>
    <row r="66" spans="1:2">
      <c r="A66" s="100" t="s">
        <v>430</v>
      </c>
      <c r="B66" s="428"/>
    </row>
    <row r="67" spans="1:2">
      <c r="A67" s="100" t="s">
        <v>431</v>
      </c>
      <c r="B67" s="428"/>
    </row>
    <row r="68" spans="1:2">
      <c r="A68" s="100" t="s">
        <v>432</v>
      </c>
      <c r="B68" s="428"/>
    </row>
    <row r="69" spans="1:2">
      <c r="A69" s="100" t="s">
        <v>433</v>
      </c>
      <c r="B69" s="428"/>
    </row>
    <row r="70" spans="1:2">
      <c r="A70" s="100" t="s">
        <v>434</v>
      </c>
      <c r="B70" s="428"/>
    </row>
    <row r="71" spans="1:2">
      <c r="A71" s="100" t="s">
        <v>435</v>
      </c>
      <c r="B71" s="428"/>
    </row>
    <row r="72" spans="1:2">
      <c r="A72" s="100" t="s">
        <v>436</v>
      </c>
      <c r="B72" s="428"/>
    </row>
    <row r="73" spans="1:2">
      <c r="A73" s="100" t="s">
        <v>437</v>
      </c>
      <c r="B73" s="428"/>
    </row>
    <row r="74" spans="1:2">
      <c r="A74" s="100" t="s">
        <v>457</v>
      </c>
      <c r="B74" s="428"/>
    </row>
    <row r="75" spans="1:2">
      <c r="A75" s="100" t="s">
        <v>458</v>
      </c>
      <c r="B75" s="428"/>
    </row>
    <row r="76" spans="1:2">
      <c r="A76" s="100" t="s">
        <v>459</v>
      </c>
      <c r="B76" s="428" t="s">
        <v>1070</v>
      </c>
    </row>
    <row r="77" spans="1:2">
      <c r="A77" s="100" t="s">
        <v>460</v>
      </c>
      <c r="B77" s="428" t="s">
        <v>1071</v>
      </c>
    </row>
    <row r="78" spans="1:2">
      <c r="A78" s="100" t="s">
        <v>461</v>
      </c>
      <c r="B78" s="428" t="s">
        <v>1072</v>
      </c>
    </row>
    <row r="79" spans="1:2">
      <c r="A79" s="100" t="s">
        <v>488</v>
      </c>
      <c r="B79" s="428"/>
    </row>
    <row r="80" spans="1:2">
      <c r="A80" s="100" t="s">
        <v>577</v>
      </c>
      <c r="B80" s="429">
        <v>1</v>
      </c>
    </row>
    <row r="81" spans="1:2">
      <c r="A81" s="100" t="s">
        <v>578</v>
      </c>
      <c r="B81" s="429">
        <v>1</v>
      </c>
    </row>
    <row r="82" spans="1:2">
      <c r="A82" s="100" t="s">
        <v>489</v>
      </c>
      <c r="B82" s="428"/>
    </row>
    <row r="83" spans="1:2">
      <c r="A83" s="100" t="s">
        <v>579</v>
      </c>
      <c r="B83" s="429">
        <v>1</v>
      </c>
    </row>
    <row r="84" spans="1:2">
      <c r="A84" s="100" t="s">
        <v>580</v>
      </c>
      <c r="B84" s="429">
        <v>1</v>
      </c>
    </row>
    <row r="85" spans="1:2">
      <c r="A85" s="100" t="s">
        <v>581</v>
      </c>
      <c r="B85" s="429">
        <v>0</v>
      </c>
    </row>
    <row r="86" spans="1:2">
      <c r="A86" s="100" t="s">
        <v>582</v>
      </c>
      <c r="B86" s="429">
        <v>0</v>
      </c>
    </row>
    <row r="87" spans="1:2">
      <c r="A87" s="100" t="s">
        <v>583</v>
      </c>
      <c r="B87" s="429">
        <v>0</v>
      </c>
    </row>
    <row r="88" spans="1:2">
      <c r="A88" s="100" t="s">
        <v>584</v>
      </c>
      <c r="B88" s="429">
        <v>0</v>
      </c>
    </row>
    <row r="89" spans="1:2">
      <c r="A89" s="100" t="s">
        <v>492</v>
      </c>
      <c r="B89" s="428"/>
    </row>
    <row r="90" spans="1:2">
      <c r="A90" s="100" t="s">
        <v>939</v>
      </c>
      <c r="B90" s="428"/>
    </row>
    <row r="91" spans="1:2">
      <c r="A91" s="100" t="s">
        <v>523</v>
      </c>
      <c r="B91" s="429">
        <v>1</v>
      </c>
    </row>
    <row r="92" spans="1:2">
      <c r="A92" s="100" t="s">
        <v>524</v>
      </c>
      <c r="B92" s="429">
        <v>1</v>
      </c>
    </row>
    <row r="93" spans="1:2">
      <c r="A93" s="100" t="s">
        <v>525</v>
      </c>
      <c r="B93" s="429">
        <v>0.05</v>
      </c>
    </row>
    <row r="94" spans="1:2">
      <c r="A94" s="100" t="s">
        <v>526</v>
      </c>
      <c r="B94" s="429">
        <v>30</v>
      </c>
    </row>
    <row r="95" spans="1:2">
      <c r="A95" s="100" t="s">
        <v>585</v>
      </c>
      <c r="B95" s="429">
        <v>0.2</v>
      </c>
    </row>
    <row r="96" spans="1:2">
      <c r="A96" s="100" t="s">
        <v>586</v>
      </c>
      <c r="B96" s="429">
        <v>0.02</v>
      </c>
    </row>
    <row r="97" spans="1:2">
      <c r="A97" s="100" t="s">
        <v>587</v>
      </c>
      <c r="B97" s="429">
        <v>0.02</v>
      </c>
    </row>
    <row r="98" spans="1:2">
      <c r="A98" s="100" t="s">
        <v>588</v>
      </c>
      <c r="B98" s="429">
        <v>0.02</v>
      </c>
    </row>
    <row r="99" spans="1:2">
      <c r="A99" s="100" t="s">
        <v>940</v>
      </c>
      <c r="B99" s="428"/>
    </row>
    <row r="100" spans="1:2">
      <c r="A100" s="100" t="s">
        <v>531</v>
      </c>
      <c r="B100" s="428"/>
    </row>
    <row r="101" spans="1:2">
      <c r="A101" s="100" t="s">
        <v>532</v>
      </c>
      <c r="B101" s="428"/>
    </row>
    <row r="102" spans="1:2">
      <c r="A102" s="100" t="s">
        <v>589</v>
      </c>
      <c r="B102" s="429">
        <v>1</v>
      </c>
    </row>
    <row r="103" spans="1:2">
      <c r="A103" s="100" t="s">
        <v>590</v>
      </c>
      <c r="B103" s="429">
        <v>1</v>
      </c>
    </row>
    <row r="104" spans="1:2">
      <c r="A104" s="100" t="s">
        <v>591</v>
      </c>
      <c r="B104" s="429">
        <v>1</v>
      </c>
    </row>
    <row r="105" spans="1:2">
      <c r="A105" s="100" t="s">
        <v>592</v>
      </c>
      <c r="B105" s="429">
        <v>1</v>
      </c>
    </row>
    <row r="106" spans="1:2">
      <c r="A106" s="100" t="s">
        <v>593</v>
      </c>
      <c r="B106" s="429">
        <v>1</v>
      </c>
    </row>
    <row r="107" spans="1:2">
      <c r="A107" s="100" t="s">
        <v>594</v>
      </c>
      <c r="B107" s="429">
        <v>1</v>
      </c>
    </row>
    <row r="108" spans="1:2">
      <c r="A108" s="100" t="s">
        <v>595</v>
      </c>
      <c r="B108" s="428" t="s">
        <v>366</v>
      </c>
    </row>
    <row r="109" spans="1:2">
      <c r="A109" s="100" t="s">
        <v>596</v>
      </c>
      <c r="B109" s="428" t="s">
        <v>366</v>
      </c>
    </row>
    <row r="110" spans="1:2">
      <c r="A110" s="100" t="s">
        <v>597</v>
      </c>
      <c r="B110" s="428" t="s">
        <v>366</v>
      </c>
    </row>
    <row r="111" spans="1:2">
      <c r="A111" s="100" t="s">
        <v>598</v>
      </c>
      <c r="B111" s="428" t="s">
        <v>366</v>
      </c>
    </row>
    <row r="112" spans="1:2">
      <c r="A112" s="100" t="s">
        <v>599</v>
      </c>
      <c r="B112" s="428" t="s">
        <v>366</v>
      </c>
    </row>
    <row r="113" spans="1:2">
      <c r="A113" s="100" t="s">
        <v>600</v>
      </c>
      <c r="B113" s="428" t="s">
        <v>366</v>
      </c>
    </row>
    <row r="114" spans="1:2">
      <c r="A114" s="100" t="s">
        <v>540</v>
      </c>
    </row>
    <row r="115" spans="1:2">
      <c r="A115" s="100" t="s">
        <v>601</v>
      </c>
      <c r="B115" s="223" t="s">
        <v>547</v>
      </c>
    </row>
    <row r="116" spans="1:2">
      <c r="A116" s="100" t="s">
        <v>602</v>
      </c>
      <c r="B116" s="223" t="s">
        <v>1073</v>
      </c>
    </row>
    <row r="117" spans="1:2">
      <c r="A117" s="100" t="s">
        <v>603</v>
      </c>
    </row>
    <row r="118" spans="1:2">
      <c r="A118" s="100" t="s">
        <v>604</v>
      </c>
    </row>
    <row r="119" spans="1:2">
      <c r="A119" s="100" t="s">
        <v>606</v>
      </c>
      <c r="B119" s="223">
        <v>20</v>
      </c>
    </row>
    <row r="120" spans="1:2">
      <c r="A120" s="100" t="s">
        <v>607</v>
      </c>
      <c r="B120" s="223">
        <v>60</v>
      </c>
    </row>
    <row r="121" spans="1:2">
      <c r="A121" s="100" t="s">
        <v>608</v>
      </c>
      <c r="B121" s="223">
        <v>20</v>
      </c>
    </row>
    <row r="122" spans="1:2">
      <c r="A122" s="100" t="s">
        <v>609</v>
      </c>
      <c r="B122" s="223">
        <v>60</v>
      </c>
    </row>
    <row r="123" spans="1:2">
      <c r="A123" s="100" t="s">
        <v>610</v>
      </c>
      <c r="B123" s="223">
        <v>20</v>
      </c>
    </row>
    <row r="124" spans="1:2">
      <c r="A124" s="100" t="s">
        <v>611</v>
      </c>
      <c r="B124" s="223">
        <v>60</v>
      </c>
    </row>
    <row r="125" spans="1:2">
      <c r="A125" s="100" t="s">
        <v>612</v>
      </c>
      <c r="B125" s="223">
        <v>20</v>
      </c>
    </row>
    <row r="126" spans="1:2">
      <c r="A126" s="100" t="s">
        <v>613</v>
      </c>
      <c r="B126" s="223">
        <v>60</v>
      </c>
    </row>
    <row r="127" spans="1:2">
      <c r="A127" s="100" t="s">
        <v>614</v>
      </c>
      <c r="B127" s="223">
        <v>20</v>
      </c>
    </row>
    <row r="128" spans="1:2">
      <c r="A128" s="100" t="s">
        <v>615</v>
      </c>
      <c r="B128" s="223">
        <v>60</v>
      </c>
    </row>
    <row r="129" spans="1:2">
      <c r="A129" s="100" t="s">
        <v>616</v>
      </c>
      <c r="B129" s="223">
        <v>20</v>
      </c>
    </row>
    <row r="130" spans="1:2">
      <c r="A130" s="100" t="s">
        <v>617</v>
      </c>
      <c r="B130" s="223">
        <v>60</v>
      </c>
    </row>
    <row r="131" spans="1:2">
      <c r="A131" s="100" t="s">
        <v>618</v>
      </c>
      <c r="B131" s="223">
        <v>20</v>
      </c>
    </row>
    <row r="132" spans="1:2">
      <c r="A132" s="100" t="s">
        <v>619</v>
      </c>
      <c r="B132" s="223">
        <v>60</v>
      </c>
    </row>
    <row r="133" spans="1:2">
      <c r="A133" s="100" t="s">
        <v>620</v>
      </c>
      <c r="B133" s="223">
        <v>20</v>
      </c>
    </row>
    <row r="134" spans="1:2">
      <c r="A134" s="100" t="s">
        <v>621</v>
      </c>
      <c r="B134" s="223">
        <v>60</v>
      </c>
    </row>
    <row r="135" spans="1:2">
      <c r="A135" s="100" t="s">
        <v>622</v>
      </c>
      <c r="B135" s="223">
        <v>20</v>
      </c>
    </row>
    <row r="136" spans="1:2">
      <c r="A136" s="100" t="s">
        <v>623</v>
      </c>
      <c r="B136" s="223">
        <v>60</v>
      </c>
    </row>
    <row r="137" spans="1:2">
      <c r="A137" s="100" t="s">
        <v>624</v>
      </c>
      <c r="B137" s="223">
        <v>20</v>
      </c>
    </row>
    <row r="138" spans="1:2">
      <c r="A138" s="100" t="s">
        <v>625</v>
      </c>
      <c r="B138" s="223">
        <v>60</v>
      </c>
    </row>
    <row r="139" spans="1:2">
      <c r="A139" s="100" t="s">
        <v>626</v>
      </c>
      <c r="B139" s="223">
        <v>20</v>
      </c>
    </row>
    <row r="140" spans="1:2">
      <c r="A140" s="100" t="s">
        <v>627</v>
      </c>
      <c r="B140" s="223">
        <v>60</v>
      </c>
    </row>
    <row r="141" spans="1:2">
      <c r="A141" s="100" t="s">
        <v>628</v>
      </c>
      <c r="B141" s="223">
        <v>20</v>
      </c>
    </row>
    <row r="142" spans="1:2">
      <c r="A142" s="100" t="s">
        <v>629</v>
      </c>
      <c r="B142" s="223">
        <v>60</v>
      </c>
    </row>
    <row r="143" spans="1:2">
      <c r="A143" s="100" t="s">
        <v>630</v>
      </c>
      <c r="B143" s="223">
        <v>20</v>
      </c>
    </row>
    <row r="144" spans="1:2">
      <c r="A144" s="100" t="s">
        <v>631</v>
      </c>
      <c r="B144" s="223">
        <v>60</v>
      </c>
    </row>
    <row r="145" spans="1:2">
      <c r="A145" s="100" t="s">
        <v>632</v>
      </c>
      <c r="B145" s="223">
        <v>20</v>
      </c>
    </row>
    <row r="146" spans="1:2">
      <c r="A146" s="100" t="s">
        <v>633</v>
      </c>
      <c r="B146" s="223">
        <v>60</v>
      </c>
    </row>
    <row r="147" spans="1:2">
      <c r="A147" s="100" t="s">
        <v>634</v>
      </c>
      <c r="B147" s="223">
        <v>20</v>
      </c>
    </row>
    <row r="148" spans="1:2">
      <c r="A148" s="100" t="s">
        <v>635</v>
      </c>
      <c r="B148" s="223">
        <v>60</v>
      </c>
    </row>
    <row r="149" spans="1:2">
      <c r="A149" s="100" t="s">
        <v>636</v>
      </c>
      <c r="B149" s="223">
        <v>20</v>
      </c>
    </row>
    <row r="150" spans="1:2">
      <c r="A150" s="100" t="s">
        <v>637</v>
      </c>
      <c r="B150" s="223">
        <v>60</v>
      </c>
    </row>
    <row r="151" spans="1:2">
      <c r="A151" s="100" t="s">
        <v>638</v>
      </c>
      <c r="B151" s="223">
        <v>20</v>
      </c>
    </row>
    <row r="152" spans="1:2">
      <c r="A152" s="100" t="s">
        <v>639</v>
      </c>
      <c r="B152" s="223">
        <v>60</v>
      </c>
    </row>
    <row r="153" spans="1:2">
      <c r="A153" s="100" t="s">
        <v>640</v>
      </c>
      <c r="B153" s="223">
        <v>20</v>
      </c>
    </row>
    <row r="154" spans="1:2">
      <c r="A154" s="100" t="s">
        <v>641</v>
      </c>
      <c r="B154" s="223">
        <v>60</v>
      </c>
    </row>
    <row r="155" spans="1:2">
      <c r="A155" s="100" t="s">
        <v>642</v>
      </c>
      <c r="B155" s="223">
        <v>20</v>
      </c>
    </row>
    <row r="156" spans="1:2">
      <c r="A156" s="100" t="s">
        <v>643</v>
      </c>
      <c r="B156" s="223">
        <v>60</v>
      </c>
    </row>
    <row r="157" spans="1:2">
      <c r="A157" s="100" t="s">
        <v>644</v>
      </c>
      <c r="B157" s="223">
        <v>20</v>
      </c>
    </row>
    <row r="158" spans="1:2">
      <c r="A158" s="100" t="s">
        <v>645</v>
      </c>
      <c r="B158" s="223">
        <v>60</v>
      </c>
    </row>
    <row r="159" spans="1:2">
      <c r="A159" s="100" t="s">
        <v>646</v>
      </c>
      <c r="B159" s="223">
        <v>20</v>
      </c>
    </row>
    <row r="160" spans="1:2">
      <c r="A160" s="100" t="s">
        <v>647</v>
      </c>
      <c r="B160" s="223">
        <v>60</v>
      </c>
    </row>
    <row r="161" spans="1:25">
      <c r="A161" s="100" t="s">
        <v>648</v>
      </c>
      <c r="B161" s="223">
        <v>20</v>
      </c>
    </row>
    <row r="162" spans="1:25">
      <c r="A162" s="100" t="s">
        <v>649</v>
      </c>
      <c r="B162" s="223">
        <v>60</v>
      </c>
    </row>
    <row r="163" spans="1:25">
      <c r="A163" s="100" t="s">
        <v>650</v>
      </c>
      <c r="B163" s="223">
        <v>20</v>
      </c>
    </row>
    <row r="164" spans="1:25">
      <c r="A164" s="100" t="s">
        <v>651</v>
      </c>
      <c r="B164" s="223">
        <v>60</v>
      </c>
    </row>
    <row r="165" spans="1:25">
      <c r="A165" s="100" t="s">
        <v>652</v>
      </c>
      <c r="B165" s="223">
        <v>20</v>
      </c>
    </row>
    <row r="166" spans="1:25">
      <c r="A166" s="100" t="s">
        <v>653</v>
      </c>
      <c r="B166" s="223">
        <v>60</v>
      </c>
    </row>
    <row r="167" spans="1:25">
      <c r="A167" s="100" t="s">
        <v>654</v>
      </c>
      <c r="B167" s="223">
        <v>20</v>
      </c>
    </row>
    <row r="168" spans="1:25">
      <c r="A168" s="100" t="s">
        <v>655</v>
      </c>
      <c r="B168" s="223">
        <v>60</v>
      </c>
    </row>
    <row r="169" spans="1:25">
      <c r="A169" s="100" t="s">
        <v>656</v>
      </c>
      <c r="B169" s="223">
        <v>3</v>
      </c>
    </row>
    <row r="170" spans="1:25">
      <c r="A170" s="100" t="s">
        <v>657</v>
      </c>
      <c r="B170" s="223">
        <v>10</v>
      </c>
    </row>
    <row r="171" spans="1:25">
      <c r="A171" s="100" t="s">
        <v>658</v>
      </c>
      <c r="B171" s="223">
        <v>0</v>
      </c>
      <c r="X171" s="100">
        <v>0</v>
      </c>
      <c r="Y171" s="100">
        <v>1</v>
      </c>
    </row>
    <row r="172" spans="1:25">
      <c r="A172" s="100" t="s">
        <v>659</v>
      </c>
      <c r="B172" s="223">
        <v>0</v>
      </c>
    </row>
    <row r="173" spans="1:25">
      <c r="A173" s="100" t="s">
        <v>660</v>
      </c>
      <c r="B173" s="223">
        <v>1</v>
      </c>
    </row>
    <row r="174" spans="1:25">
      <c r="A174" s="100" t="s">
        <v>661</v>
      </c>
      <c r="B174" s="223" t="s">
        <v>963</v>
      </c>
    </row>
    <row r="175" spans="1:25">
      <c r="A175" s="100" t="s">
        <v>662</v>
      </c>
      <c r="B175" s="223">
        <v>2</v>
      </c>
    </row>
    <row r="176" spans="1:25">
      <c r="A176" s="100" t="s">
        <v>694</v>
      </c>
      <c r="B176" s="223" t="s">
        <v>695</v>
      </c>
    </row>
    <row r="177" spans="1:2">
      <c r="A177" s="100" t="s">
        <v>824</v>
      </c>
      <c r="B177" s="223">
        <v>0</v>
      </c>
    </row>
    <row r="178" spans="1:2">
      <c r="A178" s="100" t="s">
        <v>825</v>
      </c>
      <c r="B178" s="223">
        <v>0</v>
      </c>
    </row>
    <row r="179" spans="1:2">
      <c r="A179" s="100" t="s">
        <v>826</v>
      </c>
      <c r="B179" s="223">
        <v>0</v>
      </c>
    </row>
    <row r="180" spans="1:2">
      <c r="A180" s="100" t="s">
        <v>827</v>
      </c>
      <c r="B180" s="223" t="s">
        <v>203</v>
      </c>
    </row>
    <row r="181" spans="1:2">
      <c r="A181" s="100" t="s">
        <v>828</v>
      </c>
      <c r="B181" s="223" t="s">
        <v>1073</v>
      </c>
    </row>
    <row r="182" spans="1:2">
      <c r="A182" s="100" t="s">
        <v>829</v>
      </c>
      <c r="B182" s="223">
        <v>20</v>
      </c>
    </row>
    <row r="183" spans="1:2">
      <c r="A183" s="100" t="s">
        <v>830</v>
      </c>
      <c r="B183" s="223">
        <v>60</v>
      </c>
    </row>
    <row r="184" spans="1:2">
      <c r="A184" s="100" t="s">
        <v>831</v>
      </c>
      <c r="B184" s="223">
        <v>3</v>
      </c>
    </row>
    <row r="185" spans="1:2">
      <c r="A185" s="100" t="s">
        <v>832</v>
      </c>
      <c r="B185" s="223">
        <v>10</v>
      </c>
    </row>
    <row r="186" spans="1:2">
      <c r="A186" s="100" t="s">
        <v>833</v>
      </c>
      <c r="B186" s="223">
        <v>20</v>
      </c>
    </row>
    <row r="187" spans="1:2">
      <c r="A187" s="100" t="s">
        <v>834</v>
      </c>
      <c r="B187" s="223">
        <v>60</v>
      </c>
    </row>
    <row r="188" spans="1:2">
      <c r="A188" s="100" t="s">
        <v>867</v>
      </c>
      <c r="B188" s="223">
        <v>20</v>
      </c>
    </row>
    <row r="189" spans="1:2">
      <c r="A189" s="100" t="s">
        <v>868</v>
      </c>
      <c r="B189" s="223">
        <v>60</v>
      </c>
    </row>
    <row r="190" spans="1:2">
      <c r="A190" s="100" t="s">
        <v>862</v>
      </c>
      <c r="B190" s="223">
        <v>20</v>
      </c>
    </row>
    <row r="191" spans="1:2">
      <c r="A191" s="100" t="s">
        <v>863</v>
      </c>
      <c r="B191" s="223">
        <v>60</v>
      </c>
    </row>
    <row r="192" spans="1:2">
      <c r="A192" s="100" t="s">
        <v>869</v>
      </c>
      <c r="B192" s="223">
        <v>20</v>
      </c>
    </row>
    <row r="193" spans="1:2">
      <c r="A193" s="100" t="s">
        <v>870</v>
      </c>
      <c r="B193" s="223">
        <v>60</v>
      </c>
    </row>
    <row r="194" spans="1:2">
      <c r="A194" s="100" t="s">
        <v>871</v>
      </c>
      <c r="B194" s="223">
        <v>3</v>
      </c>
    </row>
    <row r="195" spans="1:2">
      <c r="A195" s="100" t="s">
        <v>872</v>
      </c>
      <c r="B195" s="223">
        <v>10</v>
      </c>
    </row>
    <row r="196" spans="1:2">
      <c r="A196" s="100" t="s">
        <v>873</v>
      </c>
      <c r="B196" s="223">
        <v>20</v>
      </c>
    </row>
    <row r="197" spans="1:2">
      <c r="A197" s="100" t="s">
        <v>874</v>
      </c>
      <c r="B197" s="223">
        <v>60</v>
      </c>
    </row>
    <row r="198" spans="1:2">
      <c r="A198" s="100" t="s">
        <v>875</v>
      </c>
      <c r="B198" s="223">
        <v>20</v>
      </c>
    </row>
    <row r="199" spans="1:2">
      <c r="A199" s="100" t="s">
        <v>876</v>
      </c>
      <c r="B199" s="223">
        <v>60</v>
      </c>
    </row>
    <row r="200" spans="1:2">
      <c r="A200" s="100" t="s">
        <v>877</v>
      </c>
      <c r="B200" s="223">
        <v>20</v>
      </c>
    </row>
    <row r="201" spans="1:2">
      <c r="A201" s="100" t="s">
        <v>878</v>
      </c>
      <c r="B201" s="223">
        <v>60</v>
      </c>
    </row>
    <row r="202" spans="1:2">
      <c r="A202" s="100" t="s">
        <v>879</v>
      </c>
      <c r="B202" s="223">
        <v>20</v>
      </c>
    </row>
    <row r="203" spans="1:2">
      <c r="A203" s="100" t="s">
        <v>880</v>
      </c>
      <c r="B203" s="223">
        <v>60</v>
      </c>
    </row>
    <row r="204" spans="1:2">
      <c r="A204" s="100" t="s">
        <v>881</v>
      </c>
      <c r="B204" s="223">
        <v>20</v>
      </c>
    </row>
    <row r="205" spans="1:2">
      <c r="A205" s="100" t="s">
        <v>882</v>
      </c>
      <c r="B205" s="223">
        <v>60</v>
      </c>
    </row>
    <row r="206" spans="1:2">
      <c r="A206" s="100" t="s">
        <v>883</v>
      </c>
      <c r="B206" s="223">
        <v>20</v>
      </c>
    </row>
    <row r="207" spans="1:2">
      <c r="A207" s="100" t="s">
        <v>884</v>
      </c>
      <c r="B207" s="223">
        <v>60</v>
      </c>
    </row>
    <row r="208" spans="1:2">
      <c r="A208" s="100" t="s">
        <v>885</v>
      </c>
      <c r="B208" s="223">
        <v>20</v>
      </c>
    </row>
    <row r="209" spans="1:2">
      <c r="A209" s="100" t="s">
        <v>886</v>
      </c>
      <c r="B209" s="223">
        <v>60</v>
      </c>
    </row>
    <row r="210" spans="1:2">
      <c r="A210" s="100" t="s">
        <v>887</v>
      </c>
      <c r="B210" s="223">
        <v>20</v>
      </c>
    </row>
    <row r="211" spans="1:2">
      <c r="A211" s="100" t="s">
        <v>888</v>
      </c>
      <c r="B211" s="223">
        <v>60</v>
      </c>
    </row>
    <row r="212" spans="1:2">
      <c r="A212" s="100" t="s">
        <v>889</v>
      </c>
      <c r="B212" s="223">
        <v>20</v>
      </c>
    </row>
    <row r="213" spans="1:2">
      <c r="A213" s="100" t="s">
        <v>890</v>
      </c>
      <c r="B213" s="223">
        <v>60</v>
      </c>
    </row>
    <row r="214" spans="1:2">
      <c r="A214" s="100" t="s">
        <v>891</v>
      </c>
      <c r="B214" s="223">
        <v>20</v>
      </c>
    </row>
    <row r="215" spans="1:2">
      <c r="A215" s="100" t="s">
        <v>892</v>
      </c>
      <c r="B215" s="223">
        <v>60</v>
      </c>
    </row>
    <row r="216" spans="1:2">
      <c r="A216" s="100" t="s">
        <v>893</v>
      </c>
      <c r="B216" s="223">
        <v>20</v>
      </c>
    </row>
    <row r="217" spans="1:2">
      <c r="A217" s="100" t="s">
        <v>894</v>
      </c>
      <c r="B217" s="223">
        <v>60</v>
      </c>
    </row>
    <row r="218" spans="1:2">
      <c r="A218" s="100" t="s">
        <v>895</v>
      </c>
      <c r="B218" s="223">
        <v>20</v>
      </c>
    </row>
    <row r="219" spans="1:2">
      <c r="A219" s="100" t="s">
        <v>896</v>
      </c>
      <c r="B219" s="223">
        <v>60</v>
      </c>
    </row>
    <row r="220" spans="1:2">
      <c r="A220" s="100" t="s">
        <v>897</v>
      </c>
      <c r="B220" s="223">
        <v>20</v>
      </c>
    </row>
    <row r="221" spans="1:2">
      <c r="A221" s="100" t="s">
        <v>898</v>
      </c>
      <c r="B221" s="223">
        <v>60</v>
      </c>
    </row>
    <row r="222" spans="1:2">
      <c r="A222" s="100" t="s">
        <v>899</v>
      </c>
      <c r="B222" s="223">
        <v>20</v>
      </c>
    </row>
    <row r="223" spans="1:2">
      <c r="A223" s="100" t="s">
        <v>900</v>
      </c>
      <c r="B223" s="223">
        <v>60</v>
      </c>
    </row>
    <row r="224" spans="1:2">
      <c r="A224" s="100" t="s">
        <v>901</v>
      </c>
      <c r="B224" s="223">
        <v>20</v>
      </c>
    </row>
    <row r="225" spans="1:2">
      <c r="A225" s="100" t="s">
        <v>902</v>
      </c>
      <c r="B225" s="223">
        <v>60</v>
      </c>
    </row>
    <row r="226" spans="1:2">
      <c r="A226" s="100" t="s">
        <v>903</v>
      </c>
      <c r="B226" s="223">
        <v>20</v>
      </c>
    </row>
    <row r="227" spans="1:2">
      <c r="A227" s="100" t="s">
        <v>904</v>
      </c>
      <c r="B227" s="223">
        <v>60</v>
      </c>
    </row>
    <row r="228" spans="1:2">
      <c r="A228" s="100" t="s">
        <v>905</v>
      </c>
      <c r="B228" s="223">
        <v>20</v>
      </c>
    </row>
    <row r="229" spans="1:2">
      <c r="A229" s="100" t="s">
        <v>906</v>
      </c>
      <c r="B229" s="223">
        <v>60</v>
      </c>
    </row>
    <row r="230" spans="1:2">
      <c r="A230" s="100" t="s">
        <v>907</v>
      </c>
      <c r="B230" s="223">
        <v>20</v>
      </c>
    </row>
    <row r="231" spans="1:2">
      <c r="A231" s="100" t="s">
        <v>908</v>
      </c>
      <c r="B231" s="223">
        <v>60</v>
      </c>
    </row>
    <row r="232" spans="1:2">
      <c r="A232" s="100" t="s">
        <v>909</v>
      </c>
      <c r="B232" s="223">
        <v>20</v>
      </c>
    </row>
    <row r="233" spans="1:2">
      <c r="A233" s="100" t="s">
        <v>910</v>
      </c>
      <c r="B233" s="223">
        <v>60</v>
      </c>
    </row>
    <row r="234" spans="1:2">
      <c r="A234" s="100" t="s">
        <v>911</v>
      </c>
      <c r="B234" s="223">
        <v>20</v>
      </c>
    </row>
    <row r="235" spans="1:2">
      <c r="A235" s="100" t="s">
        <v>912</v>
      </c>
      <c r="B235" s="223">
        <v>60</v>
      </c>
    </row>
    <row r="236" spans="1:2">
      <c r="A236" s="100" t="s">
        <v>913</v>
      </c>
      <c r="B236" s="223">
        <v>20</v>
      </c>
    </row>
    <row r="237" spans="1:2">
      <c r="A237" s="100" t="s">
        <v>914</v>
      </c>
      <c r="B237" s="223">
        <v>60</v>
      </c>
    </row>
    <row r="238" spans="1:2">
      <c r="A238" s="100" t="s">
        <v>915</v>
      </c>
      <c r="B238" s="223">
        <v>20</v>
      </c>
    </row>
    <row r="239" spans="1:2">
      <c r="A239" s="100" t="s">
        <v>916</v>
      </c>
      <c r="B239" s="223">
        <v>60</v>
      </c>
    </row>
    <row r="240" spans="1:2">
      <c r="A240" s="100" t="s">
        <v>917</v>
      </c>
    </row>
    <row r="241" spans="1:1">
      <c r="A241" s="100" t="s">
        <v>918</v>
      </c>
    </row>
    <row r="242" spans="1:1">
      <c r="A242" s="100" t="s">
        <v>919</v>
      </c>
    </row>
    <row r="243" spans="1:1">
      <c r="A243" s="100" t="s">
        <v>920</v>
      </c>
    </row>
    <row r="244" spans="1:1">
      <c r="A244" s="100" t="s">
        <v>921</v>
      </c>
    </row>
    <row r="245" spans="1:1">
      <c r="A245" s="100" t="s">
        <v>922</v>
      </c>
    </row>
    <row r="246" spans="1:1">
      <c r="A246" s="100" t="s">
        <v>923</v>
      </c>
    </row>
    <row r="247" spans="1:1">
      <c r="A247" s="100" t="s">
        <v>924</v>
      </c>
    </row>
    <row r="248" spans="1:1">
      <c r="A248" s="100" t="s">
        <v>925</v>
      </c>
    </row>
    <row r="249" spans="1:1">
      <c r="A249" s="100" t="s">
        <v>926</v>
      </c>
    </row>
    <row r="250" spans="1:1">
      <c r="A250" s="100" t="s">
        <v>927</v>
      </c>
    </row>
    <row r="251" spans="1:1">
      <c r="A251" s="100" t="s">
        <v>928</v>
      </c>
    </row>
    <row r="252" spans="1:1">
      <c r="A252" s="100" t="s">
        <v>929</v>
      </c>
    </row>
    <row r="253" spans="1:1">
      <c r="A253" s="100" t="s">
        <v>930</v>
      </c>
    </row>
    <row r="254" spans="1:1">
      <c r="A254" s="100" t="s">
        <v>931</v>
      </c>
    </row>
    <row r="255" spans="1:1">
      <c r="A255" s="100" t="s">
        <v>932</v>
      </c>
    </row>
    <row r="256" spans="1:1">
      <c r="A256" s="100" t="s">
        <v>933</v>
      </c>
    </row>
    <row r="257" spans="1:1">
      <c r="A257" s="100" t="s">
        <v>934</v>
      </c>
    </row>
    <row r="258" spans="1:1">
      <c r="A258" s="100" t="s">
        <v>935</v>
      </c>
    </row>
    <row r="259" spans="1:1">
      <c r="A259" s="100" t="s">
        <v>936</v>
      </c>
    </row>
    <row r="260" spans="1:1">
      <c r="A260" s="100" t="s">
        <v>937</v>
      </c>
    </row>
    <row r="261" spans="1:1">
      <c r="A261" s="100" t="s">
        <v>938</v>
      </c>
    </row>
  </sheetData>
  <sheetProtection formatCells="0" insertColumns="0" insertRows="0" insertHyperlinks="0" deleteColumns="0" deleteRows="0" sort="0" autoFilter="0" pivotTables="0"/>
  <phoneticPr fontId="30" type="noConversion"/>
  <printOptions horizontalCentered="1"/>
  <pageMargins left="0.7" right="0.7" top="0.98425196850393704" bottom="0.75" header="0.39370078740157477" footer="0.3"/>
  <pageSetup paperSize="9" scale="31" fitToHeight="0" orientation="landscape" r:id="rId1"/>
  <headerFooter>
    <oddHeader>&amp;R&amp;"宋体,常规"&amp;10共&amp;"Times New Roman,常规"&amp;N&amp;"宋体,常规"页第&amp;"Times New Roman,常规"&amp;P&amp;"宋体,常规"页</oddHeader>
  </headerFooter>
</worksheet>
</file>

<file path=xl/worksheets/sheet1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97D868-23FC-4C43-AB95-8637C3F7D4F6}">
  <sheetPr codeName="Sheet82">
    <pageSetUpPr fitToPage="1"/>
  </sheetPr>
  <dimension ref="A1:I30"/>
  <sheetViews>
    <sheetView zoomScaleNormal="100" workbookViewId="0">
      <pane ySplit="6" topLeftCell="A7" activePane="bottomLeft" state="frozen"/>
      <selection pane="bottomLeft"/>
    </sheetView>
  </sheetViews>
  <sheetFormatPr defaultColWidth="9" defaultRowHeight="15.75" customHeight="1"/>
  <cols>
    <col min="1" max="1" width="7" style="4" customWidth="1"/>
    <col min="2" max="2" width="28.59765625" style="4" customWidth="1"/>
    <col min="3" max="3" width="12.5" style="53" customWidth="1"/>
    <col min="4" max="4" width="13.59765625" style="4" customWidth="1"/>
    <col min="5" max="6" width="16.59765625" style="4" hidden="1" customWidth="1"/>
    <col min="7" max="8" width="21.296875" style="4" customWidth="1"/>
    <col min="9" max="9" width="10.5" style="4" customWidth="1"/>
    <col min="10" max="16384" width="9" style="4"/>
  </cols>
  <sheetData>
    <row r="1" spans="1:9" ht="15.75" customHeight="1">
      <c r="A1" s="506"/>
      <c r="B1" s="61"/>
      <c r="C1" s="488"/>
      <c r="D1" s="5"/>
      <c r="E1" s="387"/>
      <c r="F1" s="387"/>
      <c r="G1" s="387"/>
      <c r="H1" s="387"/>
      <c r="I1" s="5"/>
    </row>
    <row r="2" spans="1:9" s="2" customFormat="1" ht="30" customHeight="1">
      <c r="A2" s="1643" t="s">
        <v>2768</v>
      </c>
      <c r="B2" s="1643"/>
      <c r="C2" s="1643"/>
      <c r="D2" s="1643"/>
      <c r="E2" s="1643"/>
      <c r="F2" s="1643"/>
      <c r="G2" s="1643"/>
      <c r="H2" s="1643"/>
      <c r="I2" s="1643"/>
    </row>
    <row r="3" spans="1:9" ht="14.25" customHeight="1">
      <c r="A3" s="4" t="s">
        <v>1968</v>
      </c>
      <c r="C3" s="4"/>
    </row>
    <row r="4" spans="1:9" ht="15.75" customHeight="1">
      <c r="A4" s="4" t="s">
        <v>2086</v>
      </c>
      <c r="E4" s="388"/>
      <c r="F4" s="388"/>
      <c r="G4" s="388"/>
      <c r="H4" s="388"/>
      <c r="I4" s="458" t="s">
        <v>1970</v>
      </c>
    </row>
    <row r="5" spans="1:9" s="3" customFormat="1" ht="15.75" customHeight="1">
      <c r="A5" s="1683" t="s">
        <v>1101</v>
      </c>
      <c r="B5" s="1683" t="s">
        <v>2769</v>
      </c>
      <c r="C5" s="1683" t="s">
        <v>2184</v>
      </c>
      <c r="D5" s="1683" t="s">
        <v>2770</v>
      </c>
      <c r="E5" s="1683" t="s">
        <v>2088</v>
      </c>
      <c r="F5" s="1683" t="s">
        <v>2089</v>
      </c>
      <c r="G5" s="1683" t="s">
        <v>1647</v>
      </c>
      <c r="H5" s="1683" t="s">
        <v>2090</v>
      </c>
      <c r="I5" s="1683" t="s">
        <v>1100</v>
      </c>
    </row>
    <row r="6" spans="1:9" s="3" customFormat="1" ht="15.75" customHeight="1">
      <c r="A6" s="1684"/>
      <c r="B6" s="1684"/>
      <c r="C6" s="1684"/>
      <c r="D6" s="1684"/>
      <c r="E6" s="1684"/>
      <c r="F6" s="1684"/>
      <c r="G6" s="1684"/>
      <c r="H6" s="1684"/>
      <c r="I6" s="1684"/>
    </row>
    <row r="7" spans="1:9" ht="15.75" customHeight="1">
      <c r="A7" s="381"/>
      <c r="B7" s="795"/>
      <c r="C7" s="486"/>
      <c r="D7" s="381"/>
      <c r="E7" s="410"/>
      <c r="F7" s="410"/>
      <c r="G7" s="410">
        <v>0</v>
      </c>
      <c r="H7" s="410">
        <v>0</v>
      </c>
      <c r="I7" s="440"/>
    </row>
    <row r="8" spans="1:9" ht="15.75" customHeight="1">
      <c r="A8" s="381"/>
      <c r="B8" s="795"/>
      <c r="C8" s="486"/>
      <c r="D8" s="381"/>
      <c r="E8" s="410"/>
      <c r="F8" s="410"/>
      <c r="G8" s="410">
        <v>0</v>
      </c>
      <c r="H8" s="410">
        <v>0</v>
      </c>
      <c r="I8" s="440"/>
    </row>
    <row r="9" spans="1:9" ht="15.75" customHeight="1">
      <c r="A9" s="381"/>
      <c r="B9" s="795"/>
      <c r="C9" s="486"/>
      <c r="D9" s="381"/>
      <c r="E9" s="410"/>
      <c r="F9" s="410"/>
      <c r="G9" s="410">
        <v>0</v>
      </c>
      <c r="H9" s="410">
        <v>0</v>
      </c>
      <c r="I9" s="440"/>
    </row>
    <row r="10" spans="1:9" ht="15.75" customHeight="1">
      <c r="A10" s="381"/>
      <c r="B10" s="795"/>
      <c r="C10" s="486"/>
      <c r="D10" s="381"/>
      <c r="E10" s="410"/>
      <c r="F10" s="410"/>
      <c r="G10" s="410">
        <v>0</v>
      </c>
      <c r="H10" s="410">
        <v>0</v>
      </c>
      <c r="I10" s="440"/>
    </row>
    <row r="11" spans="1:9" ht="15.75" customHeight="1">
      <c r="A11" s="381"/>
      <c r="B11" s="795"/>
      <c r="C11" s="486"/>
      <c r="D11" s="381"/>
      <c r="E11" s="410"/>
      <c r="F11" s="410"/>
      <c r="G11" s="410">
        <v>0</v>
      </c>
      <c r="H11" s="410">
        <v>0</v>
      </c>
      <c r="I11" s="440"/>
    </row>
    <row r="12" spans="1:9" ht="15.75" customHeight="1">
      <c r="A12" s="381"/>
      <c r="B12" s="795"/>
      <c r="C12" s="486"/>
      <c r="D12" s="381"/>
      <c r="E12" s="410"/>
      <c r="F12" s="410"/>
      <c r="G12" s="410">
        <v>0</v>
      </c>
      <c r="H12" s="410">
        <v>0</v>
      </c>
      <c r="I12" s="440"/>
    </row>
    <row r="13" spans="1:9" ht="15.75" customHeight="1">
      <c r="A13" s="381"/>
      <c r="B13" s="795"/>
      <c r="C13" s="486"/>
      <c r="D13" s="381"/>
      <c r="E13" s="410"/>
      <c r="F13" s="410"/>
      <c r="G13" s="410">
        <v>0</v>
      </c>
      <c r="H13" s="410">
        <v>0</v>
      </c>
      <c r="I13" s="440"/>
    </row>
    <row r="14" spans="1:9" ht="15.75" customHeight="1">
      <c r="A14" s="381"/>
      <c r="B14" s="795"/>
      <c r="C14" s="486"/>
      <c r="D14" s="381"/>
      <c r="E14" s="410"/>
      <c r="F14" s="410"/>
      <c r="G14" s="410">
        <v>0</v>
      </c>
      <c r="H14" s="410">
        <v>0</v>
      </c>
      <c r="I14" s="440"/>
    </row>
    <row r="15" spans="1:9" ht="15.75" customHeight="1">
      <c r="A15" s="381"/>
      <c r="B15" s="795"/>
      <c r="C15" s="486"/>
      <c r="D15" s="381"/>
      <c r="E15" s="410"/>
      <c r="F15" s="410"/>
      <c r="G15" s="410">
        <v>0</v>
      </c>
      <c r="H15" s="410">
        <v>0</v>
      </c>
      <c r="I15" s="440"/>
    </row>
    <row r="16" spans="1:9" ht="15.75" customHeight="1">
      <c r="A16" s="381"/>
      <c r="B16" s="795"/>
      <c r="C16" s="486"/>
      <c r="D16" s="381"/>
      <c r="E16" s="410"/>
      <c r="F16" s="410"/>
      <c r="G16" s="410">
        <v>0</v>
      </c>
      <c r="H16" s="410">
        <v>0</v>
      </c>
      <c r="I16" s="440"/>
    </row>
    <row r="17" spans="1:9" ht="15.75" customHeight="1">
      <c r="A17" s="381"/>
      <c r="B17" s="795"/>
      <c r="C17" s="486"/>
      <c r="D17" s="381"/>
      <c r="E17" s="410"/>
      <c r="F17" s="410"/>
      <c r="G17" s="410">
        <v>0</v>
      </c>
      <c r="H17" s="410">
        <v>0</v>
      </c>
      <c r="I17" s="440"/>
    </row>
    <row r="18" spans="1:9" ht="15.75" customHeight="1">
      <c r="A18" s="381"/>
      <c r="B18" s="795"/>
      <c r="C18" s="486"/>
      <c r="D18" s="381"/>
      <c r="E18" s="410"/>
      <c r="F18" s="410"/>
      <c r="G18" s="410">
        <v>0</v>
      </c>
      <c r="H18" s="410">
        <v>0</v>
      </c>
      <c r="I18" s="440"/>
    </row>
    <row r="19" spans="1:9" ht="15.75" customHeight="1">
      <c r="A19" s="381"/>
      <c r="B19" s="795"/>
      <c r="C19" s="486"/>
      <c r="D19" s="381"/>
      <c r="E19" s="410"/>
      <c r="F19" s="410"/>
      <c r="G19" s="410">
        <v>0</v>
      </c>
      <c r="H19" s="410">
        <v>0</v>
      </c>
      <c r="I19" s="440"/>
    </row>
    <row r="20" spans="1:9" ht="15.75" customHeight="1">
      <c r="A20" s="381"/>
      <c r="B20" s="795"/>
      <c r="C20" s="486"/>
      <c r="D20" s="381"/>
      <c r="E20" s="410"/>
      <c r="F20" s="410"/>
      <c r="G20" s="410">
        <v>0</v>
      </c>
      <c r="H20" s="410">
        <v>0</v>
      </c>
      <c r="I20" s="440"/>
    </row>
    <row r="21" spans="1:9" ht="15.75" customHeight="1">
      <c r="A21" s="381"/>
      <c r="B21" s="795"/>
      <c r="C21" s="486"/>
      <c r="D21" s="381"/>
      <c r="E21" s="410"/>
      <c r="F21" s="410"/>
      <c r="G21" s="410">
        <v>0</v>
      </c>
      <c r="H21" s="410">
        <v>0</v>
      </c>
      <c r="I21" s="440"/>
    </row>
    <row r="22" spans="1:9" ht="15.75" customHeight="1">
      <c r="A22" s="381"/>
      <c r="B22" s="795"/>
      <c r="C22" s="486"/>
      <c r="D22" s="381"/>
      <c r="E22" s="410"/>
      <c r="F22" s="410"/>
      <c r="G22" s="410">
        <v>0</v>
      </c>
      <c r="H22" s="410">
        <v>0</v>
      </c>
      <c r="I22" s="440"/>
    </row>
    <row r="23" spans="1:9" ht="15.75" customHeight="1">
      <c r="A23" s="381"/>
      <c r="B23" s="795"/>
      <c r="C23" s="486"/>
      <c r="D23" s="381"/>
      <c r="E23" s="410"/>
      <c r="F23" s="410"/>
      <c r="G23" s="410">
        <v>0</v>
      </c>
      <c r="H23" s="410">
        <v>0</v>
      </c>
      <c r="I23" s="440"/>
    </row>
    <row r="24" spans="1:9" ht="15.75" customHeight="1">
      <c r="A24" s="381"/>
      <c r="B24" s="795"/>
      <c r="C24" s="486"/>
      <c r="D24" s="381"/>
      <c r="E24" s="410"/>
      <c r="F24" s="410"/>
      <c r="G24" s="410">
        <v>0</v>
      </c>
      <c r="H24" s="410">
        <v>0</v>
      </c>
      <c r="I24" s="440"/>
    </row>
    <row r="25" spans="1:9" ht="15.75" customHeight="1">
      <c r="A25" s="381"/>
      <c r="B25" s="795"/>
      <c r="C25" s="486"/>
      <c r="D25" s="381"/>
      <c r="E25" s="410"/>
      <c r="F25" s="410"/>
      <c r="G25" s="410">
        <v>0</v>
      </c>
      <c r="H25" s="410">
        <v>0</v>
      </c>
      <c r="I25" s="440"/>
    </row>
    <row r="26" spans="1:9" ht="15.75" customHeight="1">
      <c r="A26" s="381"/>
      <c r="B26" s="795"/>
      <c r="C26" s="486"/>
      <c r="D26" s="381"/>
      <c r="E26" s="410"/>
      <c r="F26" s="410"/>
      <c r="G26" s="410">
        <v>0</v>
      </c>
      <c r="H26" s="410">
        <v>0</v>
      </c>
      <c r="I26" s="440"/>
    </row>
    <row r="27" spans="1:9" ht="15.75" customHeight="1">
      <c r="A27" s="381"/>
      <c r="B27" s="795"/>
      <c r="C27" s="486"/>
      <c r="D27" s="381"/>
      <c r="E27" s="410"/>
      <c r="F27" s="410"/>
      <c r="G27" s="410">
        <v>0</v>
      </c>
      <c r="H27" s="410">
        <v>0</v>
      </c>
      <c r="I27" s="440"/>
    </row>
    <row r="28" spans="1:9" ht="15.75" customHeight="1">
      <c r="A28" s="1688" t="s">
        <v>2771</v>
      </c>
      <c r="B28" s="1689"/>
      <c r="C28" s="486"/>
      <c r="D28" s="381"/>
      <c r="E28" s="410">
        <v>0</v>
      </c>
      <c r="F28" s="410"/>
      <c r="G28" s="410">
        <v>0</v>
      </c>
      <c r="H28" s="410">
        <v>0</v>
      </c>
      <c r="I28" s="440"/>
    </row>
    <row r="29" spans="1:9" ht="15.75" customHeight="1">
      <c r="A29" s="4" t="s">
        <v>2098</v>
      </c>
      <c r="E29" s="388"/>
      <c r="F29" s="388"/>
      <c r="G29" s="388" t="s">
        <v>2099</v>
      </c>
      <c r="H29" s="388"/>
    </row>
    <row r="30" spans="1:9" ht="15.75" customHeight="1">
      <c r="A30" s="4" t="s">
        <v>2101</v>
      </c>
      <c r="E30" s="388"/>
      <c r="F30" s="388"/>
      <c r="G30" s="388"/>
      <c r="H30" s="388"/>
    </row>
  </sheetData>
  <sortState xmlns:xlrd2="http://schemas.microsoft.com/office/spreadsheetml/2017/richdata2" ref="A7:I27">
    <sortCondition ref="A7"/>
  </sortState>
  <mergeCells count="11">
    <mergeCell ref="A28:B28"/>
    <mergeCell ref="A5:A6"/>
    <mergeCell ref="B5:B6"/>
    <mergeCell ref="C5:C6"/>
    <mergeCell ref="D5:D6"/>
    <mergeCell ref="A2:I2"/>
    <mergeCell ref="E5:E6"/>
    <mergeCell ref="F5:F6"/>
    <mergeCell ref="G5:G6"/>
    <mergeCell ref="H5:H6"/>
    <mergeCell ref="I5:I6"/>
  </mergeCells>
  <phoneticPr fontId="30" type="noConversion"/>
  <printOptions horizontalCentered="1"/>
  <pageMargins left="0.35433070866141736" right="0.35433070866141736" top="0.98425196850393704" bottom="0.78740157480314965" header="0.39370078740157477" footer="0.51181102362204722"/>
  <pageSetup paperSize="9" scale="89" fitToHeight="0" orientation="landscape" r:id="rId1"/>
  <headerFooter alignWithMargins="0">
    <oddHeader>&amp;R&amp;"宋体,常规"&amp;10共&amp;"Times New Roman,常规"&amp;N&amp;"宋体,常规"页第&amp;"Times New Roman,常规"&amp;P&amp;"宋体,常规"页</oddHeader>
  </headerFooter>
</worksheet>
</file>

<file path=xl/worksheets/sheet1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13132B-F75A-44DB-9A20-ACA433786408}">
  <sheetPr codeName="Sheet166">
    <pageSetUpPr fitToPage="1"/>
  </sheetPr>
  <dimension ref="A1:G39"/>
  <sheetViews>
    <sheetView zoomScaleNormal="100" workbookViewId="0">
      <selection activeCell="B14" sqref="B14:M14"/>
    </sheetView>
  </sheetViews>
  <sheetFormatPr defaultRowHeight="15.6"/>
  <cols>
    <col min="1" max="1" width="10.59765625" style="82" customWidth="1"/>
    <col min="2" max="2" width="34.59765625" style="82" customWidth="1"/>
    <col min="3" max="3" width="20.59765625" style="82" hidden="1" customWidth="1"/>
    <col min="4" max="4" width="20.59765625" style="82" customWidth="1" collapsed="1"/>
    <col min="5" max="7" width="20.59765625" style="82" customWidth="1"/>
  </cols>
  <sheetData>
    <row r="1" spans="1:7">
      <c r="A1" s="92"/>
      <c r="B1" s="92"/>
      <c r="C1" s="1336"/>
      <c r="D1" s="1336"/>
      <c r="E1" s="1336"/>
      <c r="F1" s="1336"/>
      <c r="G1" s="1336"/>
    </row>
    <row r="2" spans="1:7" ht="22.8">
      <c r="A2" s="1944" t="s">
        <v>297</v>
      </c>
      <c r="B2" s="1944"/>
      <c r="C2" s="1944"/>
      <c r="D2" s="1944"/>
      <c r="E2" s="1944"/>
      <c r="F2" s="1944"/>
      <c r="G2" s="1944"/>
    </row>
    <row r="3" spans="1:7">
      <c r="A3" s="1967" t="str">
        <f>CONCATENATE(封面!D9,封面!F9,封面!G9,封面!H9,封面!I9,封面!J9,封面!K9)</f>
        <v>评估基准日：2024年12月31日</v>
      </c>
      <c r="B3" s="1967"/>
      <c r="C3" s="1967"/>
      <c r="D3" s="1967"/>
      <c r="E3" s="1967"/>
      <c r="F3" s="1967"/>
      <c r="G3" s="1967"/>
    </row>
    <row r="4" spans="1:7">
      <c r="A4" s="814" t="str">
        <f>封面!D7&amp;封面!F7</f>
        <v>被评估企业：海南中油深南石油技术开发有限公司澄迈分公司</v>
      </c>
      <c r="G4" s="865" t="s">
        <v>289</v>
      </c>
    </row>
    <row r="5" spans="1:7">
      <c r="A5" s="866" t="s">
        <v>138</v>
      </c>
      <c r="B5" s="866" t="s">
        <v>90</v>
      </c>
      <c r="C5" s="867" t="s">
        <v>91</v>
      </c>
      <c r="D5" s="866" t="s">
        <v>92</v>
      </c>
      <c r="E5" s="866" t="s">
        <v>93</v>
      </c>
      <c r="F5" s="866" t="s">
        <v>80</v>
      </c>
      <c r="G5" s="866" t="s">
        <v>156</v>
      </c>
    </row>
    <row r="6" spans="1:7">
      <c r="A6" s="868" t="str">
        <f>A$27&amp;"-"&amp;SUBTOTAL(103,B$6:B6)</f>
        <v>5-10-1</v>
      </c>
      <c r="B6" s="1342" t="s">
        <v>313</v>
      </c>
      <c r="C6" s="1343">
        <f>应付利息!J28</f>
        <v>0</v>
      </c>
      <c r="D6" s="1343">
        <f>应付利息!N28</f>
        <v>0</v>
      </c>
      <c r="E6" s="1343">
        <f>应付利息!O28</f>
        <v>0</v>
      </c>
      <c r="F6" s="1343">
        <f>E6-D6</f>
        <v>0</v>
      </c>
      <c r="G6" s="824" t="str">
        <f t="shared" ref="G6:G27" si="0">IF(D6=0,"",F6/D6*100)</f>
        <v/>
      </c>
    </row>
    <row r="7" spans="1:7">
      <c r="A7" s="868" t="str">
        <f>A$27&amp;"-"&amp;SUBTOTAL(103,B$6:B7)</f>
        <v>5-10-2</v>
      </c>
      <c r="B7" s="1342" t="s">
        <v>314</v>
      </c>
      <c r="C7" s="1343">
        <f>应付股利【利润】!E28</f>
        <v>0</v>
      </c>
      <c r="D7" s="1343">
        <f>应付股利【利润】!G28</f>
        <v>0</v>
      </c>
      <c r="E7" s="1343">
        <f>应付股利【利润】!H28</f>
        <v>0</v>
      </c>
      <c r="F7" s="1343">
        <f>E7-D7</f>
        <v>0</v>
      </c>
      <c r="G7" s="824" t="str">
        <f t="shared" si="0"/>
        <v/>
      </c>
    </row>
    <row r="8" spans="1:7">
      <c r="A8" s="868" t="str">
        <f>A$27&amp;"-"&amp;SUBTOTAL(103,B$6:B8)</f>
        <v>5-10-3</v>
      </c>
      <c r="B8" s="1342" t="s">
        <v>315</v>
      </c>
      <c r="C8" s="1343">
        <f>其他应付款!E28</f>
        <v>0</v>
      </c>
      <c r="D8" s="1343">
        <f>其他应付款!J28</f>
        <v>0</v>
      </c>
      <c r="E8" s="1343">
        <f>其他应付款!K28</f>
        <v>0</v>
      </c>
      <c r="F8" s="1343">
        <f>E8-D8</f>
        <v>0</v>
      </c>
      <c r="G8" s="824" t="str">
        <f t="shared" si="0"/>
        <v/>
      </c>
    </row>
    <row r="9" spans="1:7">
      <c r="A9" s="835"/>
      <c r="B9" s="869"/>
      <c r="C9" s="824"/>
      <c r="D9" s="824"/>
      <c r="E9" s="824"/>
      <c r="F9" s="824"/>
      <c r="G9" s="824"/>
    </row>
    <row r="10" spans="1:7">
      <c r="A10" s="835"/>
      <c r="B10" s="869"/>
      <c r="C10" s="824"/>
      <c r="D10" s="824"/>
      <c r="E10" s="824"/>
      <c r="F10" s="824"/>
      <c r="G10" s="824"/>
    </row>
    <row r="11" spans="1:7">
      <c r="A11" s="835"/>
      <c r="B11" s="869"/>
      <c r="C11" s="824"/>
      <c r="D11" s="824"/>
      <c r="E11" s="824"/>
      <c r="F11" s="824"/>
      <c r="G11" s="824"/>
    </row>
    <row r="12" spans="1:7">
      <c r="A12" s="835"/>
      <c r="B12" s="869"/>
      <c r="C12" s="824"/>
      <c r="D12" s="824"/>
      <c r="E12" s="824"/>
      <c r="F12" s="824"/>
      <c r="G12" s="824"/>
    </row>
    <row r="13" spans="1:7">
      <c r="A13" s="835"/>
      <c r="B13" s="869"/>
      <c r="C13" s="824"/>
      <c r="D13" s="824"/>
      <c r="E13" s="824"/>
      <c r="F13" s="824"/>
      <c r="G13" s="824"/>
    </row>
    <row r="14" spans="1:7">
      <c r="A14" s="835"/>
      <c r="B14" s="869"/>
      <c r="C14" s="824"/>
      <c r="D14" s="824"/>
      <c r="E14" s="824"/>
      <c r="F14" s="824"/>
      <c r="G14" s="824"/>
    </row>
    <row r="15" spans="1:7">
      <c r="A15" s="835"/>
      <c r="B15" s="869"/>
      <c r="C15" s="824"/>
      <c r="D15" s="824"/>
      <c r="E15" s="824"/>
      <c r="F15" s="824"/>
      <c r="G15" s="824"/>
    </row>
    <row r="16" spans="1:7">
      <c r="A16" s="835"/>
      <c r="B16" s="869"/>
      <c r="C16" s="824"/>
      <c r="D16" s="824"/>
      <c r="E16" s="824"/>
      <c r="F16" s="824"/>
      <c r="G16" s="824"/>
    </row>
    <row r="17" spans="1:7">
      <c r="A17" s="835"/>
      <c r="B17"/>
      <c r="C17" s="824"/>
      <c r="D17" s="824"/>
      <c r="E17" s="824"/>
      <c r="F17" s="824"/>
      <c r="G17" s="824"/>
    </row>
    <row r="18" spans="1:7">
      <c r="A18" s="1255"/>
      <c r="B18" s="869"/>
      <c r="C18" s="824"/>
      <c r="D18" s="824"/>
      <c r="E18" s="824"/>
      <c r="F18" s="824"/>
      <c r="G18" s="824" t="str">
        <f t="shared" si="0"/>
        <v/>
      </c>
    </row>
    <row r="19" spans="1:7">
      <c r="A19" s="1255"/>
      <c r="B19" s="869"/>
      <c r="C19" s="824"/>
      <c r="D19" s="824"/>
      <c r="E19" s="824"/>
      <c r="F19" s="824"/>
      <c r="G19" s="824" t="str">
        <f t="shared" si="0"/>
        <v/>
      </c>
    </row>
    <row r="20" spans="1:7">
      <c r="A20" s="1255"/>
      <c r="B20" s="869"/>
      <c r="C20" s="824"/>
      <c r="D20" s="824"/>
      <c r="E20" s="824"/>
      <c r="F20" s="824"/>
      <c r="G20" s="824"/>
    </row>
    <row r="21" spans="1:7">
      <c r="A21" s="1255"/>
      <c r="B21" s="869"/>
      <c r="C21" s="824"/>
      <c r="D21" s="824"/>
      <c r="E21" s="824"/>
      <c r="F21" s="824"/>
      <c r="G21" s="824" t="str">
        <f t="shared" si="0"/>
        <v/>
      </c>
    </row>
    <row r="22" spans="1:7">
      <c r="A22" s="1255"/>
      <c r="B22" s="869"/>
      <c r="C22" s="824"/>
      <c r="D22" s="824"/>
      <c r="E22" s="824"/>
      <c r="F22" s="824"/>
      <c r="G22" s="824" t="str">
        <f t="shared" si="0"/>
        <v/>
      </c>
    </row>
    <row r="23" spans="1:7">
      <c r="A23" s="1255"/>
      <c r="B23" s="869"/>
      <c r="C23" s="824"/>
      <c r="D23" s="824"/>
      <c r="E23" s="824"/>
      <c r="F23" s="824"/>
      <c r="G23" s="824" t="str">
        <f t="shared" si="0"/>
        <v/>
      </c>
    </row>
    <row r="24" spans="1:7">
      <c r="A24" s="1255"/>
      <c r="B24" s="869"/>
      <c r="C24" s="824"/>
      <c r="D24" s="824"/>
      <c r="E24" s="824"/>
      <c r="F24" s="824"/>
      <c r="G24" s="824" t="str">
        <f t="shared" si="0"/>
        <v/>
      </c>
    </row>
    <row r="25" spans="1:7">
      <c r="A25" s="835"/>
      <c r="B25" s="1344"/>
      <c r="C25" s="824"/>
      <c r="D25" s="824"/>
      <c r="E25" s="824"/>
      <c r="F25" s="824"/>
      <c r="G25" s="824" t="str">
        <f t="shared" si="0"/>
        <v/>
      </c>
    </row>
    <row r="26" spans="1:7">
      <c r="A26" s="835"/>
      <c r="B26" s="1344"/>
      <c r="C26" s="824"/>
      <c r="D26" s="824"/>
      <c r="E26" s="824"/>
      <c r="F26" s="824"/>
      <c r="G26" s="824" t="str">
        <f t="shared" si="0"/>
        <v/>
      </c>
    </row>
    <row r="27" spans="1:7">
      <c r="A27" s="868" t="str">
        <f>流动负债汇总!A15</f>
        <v>5-10</v>
      </c>
      <c r="B27" s="1345" t="s">
        <v>298</v>
      </c>
      <c r="C27" s="150">
        <f>SUM(C6:C26)</f>
        <v>0</v>
      </c>
      <c r="D27" s="150">
        <f>SUM(D6:D26)</f>
        <v>0</v>
      </c>
      <c r="E27" s="150">
        <f>SUM(E6:E26)</f>
        <v>0</v>
      </c>
      <c r="F27" s="150">
        <f>SUM(F6:F26)</f>
        <v>0</v>
      </c>
      <c r="G27" s="872" t="str">
        <f t="shared" si="0"/>
        <v/>
      </c>
    </row>
    <row r="28" spans="1:7">
      <c r="A28" s="873" t="str">
        <f>封面!D11&amp;封面!G11</f>
        <v>被评估企业填表人：郭一凡</v>
      </c>
      <c r="B28" s="836"/>
      <c r="C28" s="836"/>
      <c r="D28" s="836"/>
      <c r="E28" s="89" t="str">
        <f>"评估人员："&amp;封面!G20</f>
        <v>评估人员：</v>
      </c>
      <c r="F28" s="836"/>
      <c r="G28" s="865"/>
    </row>
    <row r="29" spans="1:7">
      <c r="A29" s="82" t="str">
        <f>CONCATENATE(封面!D13,封面!F13,封面!G13,封面!H13,封面!I13,封面!J13,封面!K13)</f>
        <v>填表日期：2025年1月22日</v>
      </c>
      <c r="B29" s="836"/>
      <c r="C29" s="836"/>
      <c r="D29" s="836"/>
      <c r="E29" s="836"/>
      <c r="F29" s="836"/>
    </row>
    <row r="30" spans="1:7">
      <c r="A30" s="836"/>
      <c r="B30" s="836"/>
      <c r="C30" s="836"/>
      <c r="D30" s="836"/>
      <c r="E30" s="836"/>
      <c r="F30" s="836"/>
    </row>
    <row r="31" spans="1:7">
      <c r="A31" s="836"/>
      <c r="B31" s="836"/>
      <c r="C31" s="836"/>
      <c r="D31" s="836"/>
      <c r="E31" s="836"/>
      <c r="F31" s="836"/>
    </row>
    <row r="32" spans="1:7">
      <c r="A32" s="836"/>
      <c r="B32" s="836"/>
      <c r="C32" s="836"/>
      <c r="D32" s="836"/>
      <c r="E32" s="836"/>
      <c r="F32" s="836"/>
    </row>
    <row r="33" spans="1:6">
      <c r="A33" s="836"/>
      <c r="B33" s="836"/>
      <c r="C33" s="836"/>
      <c r="D33" s="836"/>
      <c r="E33" s="836"/>
      <c r="F33" s="836"/>
    </row>
    <row r="34" spans="1:6">
      <c r="A34" s="836"/>
      <c r="B34" s="836"/>
      <c r="C34" s="836"/>
      <c r="D34" s="836"/>
      <c r="E34" s="836"/>
      <c r="F34" s="836"/>
    </row>
    <row r="35" spans="1:6">
      <c r="A35" s="836"/>
      <c r="B35" s="836"/>
      <c r="C35" s="836"/>
      <c r="D35" s="836"/>
      <c r="E35" s="836"/>
      <c r="F35" s="836"/>
    </row>
    <row r="36" spans="1:6">
      <c r="A36" s="836"/>
      <c r="B36" s="836"/>
      <c r="C36" s="836"/>
      <c r="D36" s="836"/>
      <c r="E36" s="836"/>
      <c r="F36" s="836"/>
    </row>
    <row r="37" spans="1:6">
      <c r="A37" s="836"/>
      <c r="B37" s="836"/>
      <c r="C37" s="836"/>
      <c r="D37" s="836"/>
      <c r="E37" s="836"/>
      <c r="F37" s="836"/>
    </row>
    <row r="38" spans="1:6">
      <c r="A38" s="836"/>
      <c r="B38" s="836"/>
      <c r="C38" s="836"/>
      <c r="D38" s="836"/>
      <c r="E38" s="836"/>
      <c r="F38" s="836"/>
    </row>
    <row r="39" spans="1:6">
      <c r="A39" s="836"/>
      <c r="B39" s="836"/>
      <c r="C39" s="836"/>
      <c r="D39" s="836"/>
      <c r="E39" s="836"/>
      <c r="F39" s="836"/>
    </row>
  </sheetData>
  <mergeCells count="2">
    <mergeCell ref="A2:G2"/>
    <mergeCell ref="A3:G3"/>
  </mergeCells>
  <phoneticPr fontId="30" type="noConversion"/>
  <conditionalFormatting sqref="G6:G8 C9:G26">
    <cfRule type="expression" dxfId="0" priority="1">
      <formula>$D6+$E6=0</formula>
    </cfRule>
  </conditionalFormatting>
  <printOptions horizontalCentered="1"/>
  <pageMargins left="0.70866141732283472" right="0.70866141732283472" top="0.98425196850393704" bottom="0.74803149606299213" header="0.39370078740157477" footer="0.31496062992125984"/>
  <pageSetup paperSize="9" scale="83" fitToHeight="0" orientation="landscape" r:id="rId1"/>
  <headerFooter>
    <oddHeader>&amp;R&amp;"宋体,常规"&amp;10共&amp;"Times New Roman,常规"&amp;N&amp;"宋体,常规"页第&amp;"Times New Roman,常规"&amp;P&amp;"宋体,常规"页</oddHeader>
    <oddFooter>&amp;R&amp;"宋体,常规"表&amp;"Times New Roman,常规"5-10
&amp;"宋体,常规"共&amp;"Times New Roman,常规"&amp;N&amp;"宋体,常规"页第&amp;"Times New Roman,常规"&amp;P&amp;"宋体,常规"页</oddFooter>
  </headerFooter>
</worksheet>
</file>

<file path=xl/worksheets/sheet1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1F1C61-967C-4D9B-B456-36037C530D23}">
  <sheetPr codeName="Sheet83">
    <pageSetUpPr fitToPage="1"/>
  </sheetPr>
  <dimension ref="A1:U30"/>
  <sheetViews>
    <sheetView zoomScaleNormal="100" workbookViewId="0">
      <pane ySplit="6" topLeftCell="A7" activePane="bottomLeft" state="frozen"/>
      <selection pane="bottomLeft"/>
    </sheetView>
  </sheetViews>
  <sheetFormatPr defaultColWidth="9" defaultRowHeight="15.75" customHeight="1" outlineLevelCol="1"/>
  <cols>
    <col min="1" max="1" width="5" style="4" customWidth="1"/>
    <col min="2" max="2" width="23" style="4" customWidth="1"/>
    <col min="3" max="3" width="9" style="53"/>
    <col min="4" max="4" width="9.19921875" style="53" customWidth="1"/>
    <col min="5" max="5" width="0" style="53" hidden="1" customWidth="1" outlineLevel="1"/>
    <col min="6" max="6" width="10" style="53" hidden="1" customWidth="1" outlineLevel="1"/>
    <col min="7" max="7" width="11" style="4" hidden="1" customWidth="1" outlineLevel="1"/>
    <col min="8" max="8" width="15.09765625" style="4" customWidth="1" collapsed="1"/>
    <col min="9" max="9" width="7" style="4" customWidth="1"/>
    <col min="10" max="12" width="14.5" style="4" hidden="1" customWidth="1"/>
    <col min="13" max="13" width="14.5" style="4" hidden="1" customWidth="1" collapsed="1"/>
    <col min="14" max="15" width="14.69921875" style="4" customWidth="1"/>
    <col min="16" max="16" width="12.59765625" style="4" customWidth="1"/>
    <col min="17" max="17" width="9" style="4"/>
    <col min="18" max="20" width="0" style="4" hidden="1" customWidth="1" outlineLevel="1"/>
    <col min="21" max="21" width="9" style="4" collapsed="1"/>
    <col min="22" max="16384" width="9" style="4"/>
  </cols>
  <sheetData>
    <row r="1" spans="1:17" ht="15.75" customHeight="1">
      <c r="A1" s="506"/>
      <c r="B1" s="61"/>
      <c r="C1" s="488"/>
      <c r="D1" s="488"/>
      <c r="E1" s="488"/>
      <c r="F1" s="488"/>
      <c r="G1" s="5"/>
      <c r="H1" s="5"/>
      <c r="I1" s="5"/>
      <c r="J1" s="387"/>
      <c r="K1" s="387"/>
      <c r="L1" s="387"/>
      <c r="M1" s="387"/>
      <c r="N1" s="387"/>
      <c r="O1" s="387"/>
      <c r="P1" s="5"/>
      <c r="Q1" s="5"/>
    </row>
    <row r="2" spans="1:17" s="2" customFormat="1" ht="30" customHeight="1">
      <c r="A2" s="1643" t="s">
        <v>2772</v>
      </c>
      <c r="B2" s="1643"/>
      <c r="C2" s="1643"/>
      <c r="D2" s="1643"/>
      <c r="E2" s="1643"/>
      <c r="F2" s="1643"/>
      <c r="G2" s="1643"/>
      <c r="H2" s="1643"/>
      <c r="I2" s="1643"/>
      <c r="J2" s="1643"/>
      <c r="K2" s="1643"/>
      <c r="L2" s="1643"/>
      <c r="M2" s="1643"/>
      <c r="N2" s="1643"/>
      <c r="O2" s="1643"/>
      <c r="P2" s="1643"/>
      <c r="Q2" s="1643"/>
    </row>
    <row r="3" spans="1:17" ht="14.25" customHeight="1">
      <c r="A3" s="4" t="s">
        <v>1968</v>
      </c>
      <c r="C3" s="4"/>
      <c r="D3" s="4"/>
      <c r="E3" s="4"/>
      <c r="F3" s="4"/>
    </row>
    <row r="4" spans="1:17" ht="15.75" customHeight="1">
      <c r="A4" s="4" t="s">
        <v>2086</v>
      </c>
      <c r="J4" s="388"/>
      <c r="K4" s="388"/>
      <c r="L4" s="388"/>
      <c r="M4" s="388"/>
      <c r="N4" s="388"/>
      <c r="O4" s="388"/>
      <c r="Q4" s="458" t="s">
        <v>1970</v>
      </c>
    </row>
    <row r="5" spans="1:17" s="3" customFormat="1" ht="15.75" customHeight="1">
      <c r="A5" s="1683" t="s">
        <v>1101</v>
      </c>
      <c r="B5" s="1683" t="s">
        <v>2188</v>
      </c>
      <c r="C5" s="1683" t="s">
        <v>2184</v>
      </c>
      <c r="D5" s="1700" t="s">
        <v>2219</v>
      </c>
      <c r="E5" s="1700"/>
      <c r="F5" s="1700"/>
      <c r="G5" s="1700"/>
      <c r="H5" s="1683" t="s">
        <v>2773</v>
      </c>
      <c r="I5" s="1683" t="s">
        <v>2774</v>
      </c>
      <c r="J5" s="1700" t="s">
        <v>2088</v>
      </c>
      <c r="K5" s="1700"/>
      <c r="L5" s="1700"/>
      <c r="M5" s="1683" t="s">
        <v>2089</v>
      </c>
      <c r="N5" s="1683" t="s">
        <v>1647</v>
      </c>
      <c r="O5" s="1683" t="s">
        <v>2090</v>
      </c>
      <c r="P5" s="1683" t="s">
        <v>2091</v>
      </c>
      <c r="Q5" s="1683" t="s">
        <v>1100</v>
      </c>
    </row>
    <row r="6" spans="1:17" s="3" customFormat="1" ht="15.75" customHeight="1">
      <c r="A6" s="1684"/>
      <c r="B6" s="1684"/>
      <c r="C6" s="1684"/>
      <c r="D6" s="1346" t="s">
        <v>2006</v>
      </c>
      <c r="E6" s="785" t="s">
        <v>2222</v>
      </c>
      <c r="F6" s="1347" t="s">
        <v>2223</v>
      </c>
      <c r="G6" s="1038" t="s">
        <v>2224</v>
      </c>
      <c r="H6" s="1684"/>
      <c r="I6" s="1684"/>
      <c r="J6" s="393" t="s">
        <v>2093</v>
      </c>
      <c r="K6" s="1046" t="s">
        <v>2207</v>
      </c>
      <c r="L6" s="1046" t="s">
        <v>2095</v>
      </c>
      <c r="M6" s="1684"/>
      <c r="N6" s="1684"/>
      <c r="O6" s="1684"/>
      <c r="P6" s="1684"/>
      <c r="Q6" s="1684"/>
    </row>
    <row r="7" spans="1:17" ht="15.75" customHeight="1">
      <c r="A7" s="381"/>
      <c r="B7" s="795"/>
      <c r="C7" s="486"/>
      <c r="D7" s="410"/>
      <c r="E7" s="502"/>
      <c r="F7" s="381"/>
      <c r="G7" s="1047"/>
      <c r="H7" s="381"/>
      <c r="I7" s="381"/>
      <c r="J7" s="410"/>
      <c r="K7" s="463"/>
      <c r="L7" s="452"/>
      <c r="M7" s="410"/>
      <c r="N7" s="410">
        <v>0</v>
      </c>
      <c r="O7" s="410">
        <v>0</v>
      </c>
      <c r="P7" s="1047"/>
      <c r="Q7" s="440"/>
    </row>
    <row r="8" spans="1:17" ht="15.75" customHeight="1">
      <c r="A8" s="381"/>
      <c r="B8" s="795"/>
      <c r="C8" s="486"/>
      <c r="D8" s="410"/>
      <c r="E8" s="502"/>
      <c r="F8" s="381"/>
      <c r="G8" s="1047"/>
      <c r="H8" s="381"/>
      <c r="I8" s="381"/>
      <c r="J8" s="410"/>
      <c r="K8" s="463"/>
      <c r="L8" s="452"/>
      <c r="M8" s="410"/>
      <c r="N8" s="410">
        <v>0</v>
      </c>
      <c r="O8" s="410">
        <v>0</v>
      </c>
      <c r="P8" s="1047"/>
      <c r="Q8" s="440"/>
    </row>
    <row r="9" spans="1:17" ht="15.75" customHeight="1">
      <c r="A9" s="381"/>
      <c r="B9" s="795"/>
      <c r="C9" s="486"/>
      <c r="D9" s="410"/>
      <c r="E9" s="502"/>
      <c r="F9" s="381"/>
      <c r="G9" s="1047"/>
      <c r="H9" s="381"/>
      <c r="I9" s="381"/>
      <c r="J9" s="410"/>
      <c r="K9" s="463"/>
      <c r="L9" s="452"/>
      <c r="M9" s="410"/>
      <c r="N9" s="410">
        <v>0</v>
      </c>
      <c r="O9" s="410">
        <v>0</v>
      </c>
      <c r="P9" s="1047"/>
      <c r="Q9" s="440"/>
    </row>
    <row r="10" spans="1:17" ht="15.75" customHeight="1">
      <c r="A10" s="381"/>
      <c r="B10" s="795"/>
      <c r="C10" s="486"/>
      <c r="D10" s="410"/>
      <c r="E10" s="502"/>
      <c r="F10" s="381"/>
      <c r="G10" s="1047"/>
      <c r="H10" s="381"/>
      <c r="I10" s="381"/>
      <c r="J10" s="410"/>
      <c r="K10" s="463"/>
      <c r="L10" s="452"/>
      <c r="M10" s="410"/>
      <c r="N10" s="410">
        <v>0</v>
      </c>
      <c r="O10" s="410">
        <v>0</v>
      </c>
      <c r="P10" s="1047"/>
      <c r="Q10" s="440"/>
    </row>
    <row r="11" spans="1:17" ht="15.75" customHeight="1">
      <c r="A11" s="381"/>
      <c r="B11" s="795"/>
      <c r="C11" s="486"/>
      <c r="D11" s="410"/>
      <c r="E11" s="502"/>
      <c r="F11" s="381"/>
      <c r="G11" s="1047"/>
      <c r="H11" s="381"/>
      <c r="I11" s="381"/>
      <c r="J11" s="410"/>
      <c r="K11" s="463"/>
      <c r="L11" s="452"/>
      <c r="M11" s="410"/>
      <c r="N11" s="410">
        <v>0</v>
      </c>
      <c r="O11" s="410">
        <v>0</v>
      </c>
      <c r="P11" s="1047"/>
      <c r="Q11" s="440"/>
    </row>
    <row r="12" spans="1:17" ht="15.75" customHeight="1">
      <c r="A12" s="381"/>
      <c r="B12" s="795"/>
      <c r="C12" s="486"/>
      <c r="D12" s="410"/>
      <c r="E12" s="502"/>
      <c r="F12" s="381"/>
      <c r="G12" s="1047"/>
      <c r="H12" s="381"/>
      <c r="I12" s="381"/>
      <c r="J12" s="410"/>
      <c r="K12" s="463"/>
      <c r="L12" s="452"/>
      <c r="M12" s="410"/>
      <c r="N12" s="410">
        <v>0</v>
      </c>
      <c r="O12" s="410">
        <v>0</v>
      </c>
      <c r="P12" s="1047"/>
      <c r="Q12" s="440"/>
    </row>
    <row r="13" spans="1:17" ht="15.75" customHeight="1">
      <c r="A13" s="381"/>
      <c r="B13" s="795"/>
      <c r="C13" s="486"/>
      <c r="D13" s="410"/>
      <c r="E13" s="502"/>
      <c r="F13" s="381"/>
      <c r="G13" s="1047"/>
      <c r="H13" s="381"/>
      <c r="I13" s="381"/>
      <c r="J13" s="410"/>
      <c r="K13" s="463"/>
      <c r="L13" s="452"/>
      <c r="M13" s="410"/>
      <c r="N13" s="410">
        <v>0</v>
      </c>
      <c r="O13" s="410">
        <v>0</v>
      </c>
      <c r="P13" s="1047"/>
      <c r="Q13" s="440"/>
    </row>
    <row r="14" spans="1:17" ht="15.75" customHeight="1">
      <c r="A14" s="381"/>
      <c r="B14" s="795"/>
      <c r="C14" s="486"/>
      <c r="D14" s="410"/>
      <c r="E14" s="502"/>
      <c r="F14" s="381"/>
      <c r="G14" s="1047"/>
      <c r="H14" s="381"/>
      <c r="I14" s="381"/>
      <c r="J14" s="410"/>
      <c r="K14" s="463"/>
      <c r="L14" s="452"/>
      <c r="M14" s="410"/>
      <c r="N14" s="410">
        <v>0</v>
      </c>
      <c r="O14" s="410">
        <v>0</v>
      </c>
      <c r="P14" s="1047"/>
      <c r="Q14" s="440"/>
    </row>
    <row r="15" spans="1:17" ht="15.75" customHeight="1">
      <c r="A15" s="381"/>
      <c r="B15" s="795"/>
      <c r="C15" s="486"/>
      <c r="D15" s="410"/>
      <c r="E15" s="502"/>
      <c r="F15" s="381"/>
      <c r="G15" s="1047"/>
      <c r="H15" s="381"/>
      <c r="I15" s="381"/>
      <c r="J15" s="410"/>
      <c r="K15" s="463"/>
      <c r="L15" s="452"/>
      <c r="M15" s="410"/>
      <c r="N15" s="410">
        <v>0</v>
      </c>
      <c r="O15" s="410">
        <v>0</v>
      </c>
      <c r="P15" s="1047"/>
      <c r="Q15" s="440"/>
    </row>
    <row r="16" spans="1:17" ht="15.75" customHeight="1">
      <c r="A16" s="381"/>
      <c r="B16" s="795"/>
      <c r="C16" s="486"/>
      <c r="D16" s="410"/>
      <c r="E16" s="502"/>
      <c r="F16" s="381"/>
      <c r="G16" s="1047"/>
      <c r="H16" s="381"/>
      <c r="I16" s="381"/>
      <c r="J16" s="410"/>
      <c r="K16" s="463"/>
      <c r="L16" s="452"/>
      <c r="M16" s="410"/>
      <c r="N16" s="410">
        <v>0</v>
      </c>
      <c r="O16" s="410">
        <v>0</v>
      </c>
      <c r="P16" s="1047"/>
      <c r="Q16" s="440"/>
    </row>
    <row r="17" spans="1:17" ht="15.75" customHeight="1">
      <c r="A17" s="381"/>
      <c r="B17" s="795"/>
      <c r="C17" s="486"/>
      <c r="D17" s="410"/>
      <c r="E17" s="502"/>
      <c r="F17" s="381"/>
      <c r="G17" s="1047"/>
      <c r="H17" s="381"/>
      <c r="I17" s="381"/>
      <c r="J17" s="410"/>
      <c r="K17" s="463"/>
      <c r="L17" s="452"/>
      <c r="M17" s="410"/>
      <c r="N17" s="410">
        <v>0</v>
      </c>
      <c r="O17" s="410">
        <v>0</v>
      </c>
      <c r="P17" s="1047"/>
      <c r="Q17" s="440"/>
    </row>
    <row r="18" spans="1:17" ht="15.75" customHeight="1">
      <c r="A18" s="381"/>
      <c r="B18" s="795"/>
      <c r="C18" s="486"/>
      <c r="D18" s="410"/>
      <c r="E18" s="502"/>
      <c r="F18" s="381"/>
      <c r="G18" s="1047"/>
      <c r="H18" s="381"/>
      <c r="I18" s="381"/>
      <c r="J18" s="410"/>
      <c r="K18" s="463"/>
      <c r="L18" s="452"/>
      <c r="M18" s="410"/>
      <c r="N18" s="410">
        <v>0</v>
      </c>
      <c r="O18" s="410">
        <v>0</v>
      </c>
      <c r="P18" s="1047"/>
      <c r="Q18" s="440"/>
    </row>
    <row r="19" spans="1:17" ht="15.75" customHeight="1">
      <c r="A19" s="381"/>
      <c r="B19" s="795"/>
      <c r="C19" s="486"/>
      <c r="D19" s="410"/>
      <c r="E19" s="502"/>
      <c r="F19" s="381"/>
      <c r="G19" s="1047"/>
      <c r="H19" s="381"/>
      <c r="I19" s="381"/>
      <c r="J19" s="410"/>
      <c r="K19" s="463"/>
      <c r="L19" s="452"/>
      <c r="M19" s="410"/>
      <c r="N19" s="410">
        <v>0</v>
      </c>
      <c r="O19" s="410">
        <v>0</v>
      </c>
      <c r="P19" s="1047"/>
      <c r="Q19" s="440"/>
    </row>
    <row r="20" spans="1:17" ht="15.75" customHeight="1">
      <c r="A20" s="381"/>
      <c r="B20" s="795"/>
      <c r="C20" s="486"/>
      <c r="D20" s="410"/>
      <c r="E20" s="502"/>
      <c r="F20" s="381"/>
      <c r="G20" s="1047"/>
      <c r="H20" s="381"/>
      <c r="I20" s="381"/>
      <c r="J20" s="410"/>
      <c r="K20" s="463"/>
      <c r="L20" s="452"/>
      <c r="M20" s="410"/>
      <c r="N20" s="410">
        <v>0</v>
      </c>
      <c r="O20" s="410">
        <v>0</v>
      </c>
      <c r="P20" s="1047"/>
      <c r="Q20" s="440"/>
    </row>
    <row r="21" spans="1:17" ht="15.75" customHeight="1">
      <c r="A21" s="381"/>
      <c r="B21" s="795"/>
      <c r="C21" s="486"/>
      <c r="D21" s="410"/>
      <c r="E21" s="502"/>
      <c r="F21" s="381"/>
      <c r="G21" s="1047"/>
      <c r="H21" s="381"/>
      <c r="I21" s="381"/>
      <c r="J21" s="410"/>
      <c r="K21" s="463"/>
      <c r="L21" s="452"/>
      <c r="M21" s="410"/>
      <c r="N21" s="410">
        <v>0</v>
      </c>
      <c r="O21" s="410">
        <v>0</v>
      </c>
      <c r="P21" s="1047"/>
      <c r="Q21" s="440"/>
    </row>
    <row r="22" spans="1:17" ht="15.75" customHeight="1">
      <c r="A22" s="381"/>
      <c r="B22" s="795"/>
      <c r="C22" s="486"/>
      <c r="D22" s="410"/>
      <c r="E22" s="502"/>
      <c r="F22" s="381"/>
      <c r="G22" s="1047"/>
      <c r="H22" s="381"/>
      <c r="I22" s="381"/>
      <c r="J22" s="410"/>
      <c r="K22" s="463"/>
      <c r="L22" s="452"/>
      <c r="M22" s="410"/>
      <c r="N22" s="410">
        <v>0</v>
      </c>
      <c r="O22" s="410">
        <v>0</v>
      </c>
      <c r="P22" s="1047"/>
      <c r="Q22" s="440"/>
    </row>
    <row r="23" spans="1:17" ht="15.75" customHeight="1">
      <c r="A23" s="381"/>
      <c r="B23" s="795"/>
      <c r="C23" s="486"/>
      <c r="D23" s="410"/>
      <c r="E23" s="502"/>
      <c r="F23" s="381"/>
      <c r="G23" s="1047"/>
      <c r="H23" s="381"/>
      <c r="I23" s="381"/>
      <c r="J23" s="410"/>
      <c r="K23" s="463"/>
      <c r="L23" s="452"/>
      <c r="M23" s="410"/>
      <c r="N23" s="410">
        <v>0</v>
      </c>
      <c r="O23" s="410">
        <v>0</v>
      </c>
      <c r="P23" s="1047"/>
      <c r="Q23" s="440"/>
    </row>
    <row r="24" spans="1:17" ht="15.75" customHeight="1">
      <c r="A24" s="381"/>
      <c r="B24" s="795"/>
      <c r="C24" s="486"/>
      <c r="D24" s="410"/>
      <c r="E24" s="502"/>
      <c r="F24" s="381"/>
      <c r="G24" s="1047"/>
      <c r="H24" s="381"/>
      <c r="I24" s="381"/>
      <c r="J24" s="410"/>
      <c r="K24" s="463"/>
      <c r="L24" s="452"/>
      <c r="M24" s="410"/>
      <c r="N24" s="410">
        <v>0</v>
      </c>
      <c r="O24" s="410">
        <v>0</v>
      </c>
      <c r="P24" s="1047"/>
      <c r="Q24" s="440"/>
    </row>
    <row r="25" spans="1:17" ht="15.75" customHeight="1">
      <c r="A25" s="381"/>
      <c r="B25" s="795"/>
      <c r="C25" s="486"/>
      <c r="D25" s="410"/>
      <c r="E25" s="502"/>
      <c r="F25" s="381"/>
      <c r="G25" s="1047"/>
      <c r="H25" s="381"/>
      <c r="I25" s="381"/>
      <c r="J25" s="410"/>
      <c r="K25" s="463"/>
      <c r="L25" s="452"/>
      <c r="M25" s="410"/>
      <c r="N25" s="410">
        <v>0</v>
      </c>
      <c r="O25" s="410">
        <v>0</v>
      </c>
      <c r="P25" s="1047"/>
      <c r="Q25" s="440"/>
    </row>
    <row r="26" spans="1:17" ht="15.75" customHeight="1">
      <c r="A26" s="381"/>
      <c r="B26" s="795"/>
      <c r="C26" s="486"/>
      <c r="D26" s="410"/>
      <c r="E26" s="502"/>
      <c r="F26" s="381"/>
      <c r="G26" s="1047"/>
      <c r="H26" s="381"/>
      <c r="I26" s="381"/>
      <c r="J26" s="410"/>
      <c r="K26" s="463"/>
      <c r="L26" s="452"/>
      <c r="M26" s="410"/>
      <c r="N26" s="410">
        <v>0</v>
      </c>
      <c r="O26" s="410">
        <v>0</v>
      </c>
      <c r="P26" s="1047"/>
      <c r="Q26" s="440"/>
    </row>
    <row r="27" spans="1:17" ht="15.75" customHeight="1">
      <c r="A27" s="381"/>
      <c r="B27" s="795"/>
      <c r="C27" s="486"/>
      <c r="D27" s="410"/>
      <c r="E27" s="502"/>
      <c r="F27" s="381"/>
      <c r="G27" s="1047"/>
      <c r="H27" s="381"/>
      <c r="I27" s="381"/>
      <c r="J27" s="410"/>
      <c r="K27" s="463"/>
      <c r="L27" s="452"/>
      <c r="M27" s="410"/>
      <c r="N27" s="410">
        <v>0</v>
      </c>
      <c r="O27" s="410">
        <v>0</v>
      </c>
      <c r="P27" s="1047"/>
      <c r="Q27" s="440"/>
    </row>
    <row r="28" spans="1:17" ht="15.75" customHeight="1">
      <c r="A28" s="1688" t="s">
        <v>2126</v>
      </c>
      <c r="B28" s="1689"/>
      <c r="C28" s="495"/>
      <c r="D28" s="1348"/>
      <c r="E28" s="1348"/>
      <c r="F28" s="1348"/>
      <c r="G28" s="209"/>
      <c r="H28" s="440"/>
      <c r="I28" s="440"/>
      <c r="J28" s="410">
        <v>0</v>
      </c>
      <c r="K28" s="472"/>
      <c r="L28" s="472"/>
      <c r="M28" s="410"/>
      <c r="N28" s="410">
        <v>0</v>
      </c>
      <c r="O28" s="410">
        <v>0</v>
      </c>
      <c r="P28" s="1047"/>
      <c r="Q28" s="440"/>
    </row>
    <row r="29" spans="1:17" ht="15.75" customHeight="1">
      <c r="A29" s="4" t="s">
        <v>2098</v>
      </c>
      <c r="J29" s="388"/>
      <c r="K29" s="388"/>
      <c r="L29" s="388"/>
      <c r="M29" s="388"/>
      <c r="N29" s="388" t="s">
        <v>2099</v>
      </c>
      <c r="O29" s="388"/>
    </row>
    <row r="30" spans="1:17" ht="15.75" customHeight="1">
      <c r="A30" s="4" t="s">
        <v>2101</v>
      </c>
      <c r="J30" s="388"/>
      <c r="K30" s="388"/>
      <c r="L30" s="388"/>
      <c r="M30" s="388"/>
      <c r="N30" s="388"/>
      <c r="O30" s="388"/>
    </row>
  </sheetData>
  <sortState xmlns:xlrd2="http://schemas.microsoft.com/office/spreadsheetml/2017/richdata2" ref="A7:Q27">
    <sortCondition ref="A7"/>
  </sortState>
  <mergeCells count="14">
    <mergeCell ref="J5:L5"/>
    <mergeCell ref="A2:Q2"/>
    <mergeCell ref="I5:I6"/>
    <mergeCell ref="M5:M6"/>
    <mergeCell ref="N5:N6"/>
    <mergeCell ref="O5:O6"/>
    <mergeCell ref="P5:P6"/>
    <mergeCell ref="Q5:Q6"/>
    <mergeCell ref="A28:B28"/>
    <mergeCell ref="A5:A6"/>
    <mergeCell ref="B5:B6"/>
    <mergeCell ref="C5:C6"/>
    <mergeCell ref="H5:H6"/>
    <mergeCell ref="D5:G5"/>
  </mergeCells>
  <phoneticPr fontId="30" type="noConversion"/>
  <dataValidations count="2">
    <dataValidation type="list" allowBlank="1" showInputMessage="1" showErrorMessage="1" sqref="L7:L27" xr:uid="{B4E5C1FA-EAC4-44E0-93B8-0E30C30C909B}">
      <formula1>"美元,欧元,港元,日元,英镑,澳元,加元,新西兰元,新加坡元,瑞郎"</formula1>
    </dataValidation>
    <dataValidation type="list" allowBlank="1" showInputMessage="1" sqref="E7:E27" xr:uid="{FC671A71-45EF-4B9C-B3C6-E9767654C090}">
      <formula1>"长期借款,短期借款,其他应付款,应付债券,长期应付款"</formula1>
    </dataValidation>
  </dataValidations>
  <printOptions horizontalCentered="1"/>
  <pageMargins left="0.35433070866141736" right="0.35433070866141736" top="0.98425196850393704" bottom="0.78740157480314965" header="0.39370078740157477" footer="0.51181102362204722"/>
  <pageSetup paperSize="9" scale="63" fitToHeight="0" orientation="landscape" r:id="rId1"/>
  <headerFooter alignWithMargins="0">
    <oddHeader>&amp;R&amp;"宋体,常规"&amp;10共&amp;"Times New Roman,常规"&amp;N&amp;"宋体,常规"页第&amp;"Times New Roman,常规"&amp;P&amp;"宋体,常规"页</oddHeader>
  </headerFooter>
</worksheet>
</file>

<file path=xl/worksheets/sheet1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F408DE-82CA-4F49-BF16-BE7F70CA0745}">
  <sheetPr codeName="Sheet84">
    <pageSetUpPr fitToPage="1"/>
  </sheetPr>
  <dimension ref="A1:I30"/>
  <sheetViews>
    <sheetView zoomScaleNormal="100" workbookViewId="0">
      <pane ySplit="6" topLeftCell="A7" activePane="bottomLeft" state="frozen"/>
      <selection pane="bottomLeft"/>
    </sheetView>
  </sheetViews>
  <sheetFormatPr defaultColWidth="9" defaultRowHeight="15.75" customHeight="1"/>
  <cols>
    <col min="1" max="1" width="6" style="4" customWidth="1"/>
    <col min="2" max="2" width="26" style="4" customWidth="1"/>
    <col min="3" max="3" width="12.5" style="53" customWidth="1"/>
    <col min="4" max="4" width="16.59765625" style="4" customWidth="1"/>
    <col min="5" max="6" width="16.59765625" style="4" hidden="1" customWidth="1"/>
    <col min="7" max="8" width="21.296875" style="4" customWidth="1"/>
    <col min="9" max="9" width="16.59765625" style="4" customWidth="1"/>
    <col min="10" max="16384" width="9" style="4"/>
  </cols>
  <sheetData>
    <row r="1" spans="1:9" ht="15.75" customHeight="1">
      <c r="A1" s="506"/>
      <c r="B1" s="61"/>
      <c r="C1" s="488"/>
      <c r="D1" s="5"/>
      <c r="E1" s="387"/>
      <c r="F1" s="387"/>
      <c r="G1" s="387"/>
      <c r="H1" s="387"/>
      <c r="I1" s="5"/>
    </row>
    <row r="2" spans="1:9" s="2" customFormat="1" ht="30" customHeight="1">
      <c r="A2" s="1643" t="s">
        <v>2775</v>
      </c>
      <c r="B2" s="1643"/>
      <c r="C2" s="1643"/>
      <c r="D2" s="1643"/>
      <c r="E2" s="1643"/>
      <c r="F2" s="1643"/>
      <c r="G2" s="1643"/>
      <c r="H2" s="1643"/>
      <c r="I2" s="1643"/>
    </row>
    <row r="3" spans="1:9" ht="14.25" customHeight="1">
      <c r="A3" s="4" t="s">
        <v>1968</v>
      </c>
      <c r="C3" s="4"/>
    </row>
    <row r="4" spans="1:9" ht="15.75" customHeight="1">
      <c r="A4" s="4" t="s">
        <v>2086</v>
      </c>
      <c r="E4" s="388"/>
      <c r="F4" s="388"/>
      <c r="G4" s="388"/>
      <c r="H4" s="388"/>
      <c r="I4" s="458" t="s">
        <v>1970</v>
      </c>
    </row>
    <row r="5" spans="1:9" s="3" customFormat="1" ht="15.75" customHeight="1">
      <c r="A5" s="1683" t="s">
        <v>1101</v>
      </c>
      <c r="B5" s="1683" t="s">
        <v>2776</v>
      </c>
      <c r="C5" s="1683" t="s">
        <v>2184</v>
      </c>
      <c r="D5" s="1683" t="s">
        <v>2246</v>
      </c>
      <c r="E5" s="1683" t="s">
        <v>2088</v>
      </c>
      <c r="F5" s="1683" t="s">
        <v>2089</v>
      </c>
      <c r="G5" s="1683" t="s">
        <v>1647</v>
      </c>
      <c r="H5" s="1683" t="s">
        <v>2090</v>
      </c>
      <c r="I5" s="1683" t="s">
        <v>1100</v>
      </c>
    </row>
    <row r="6" spans="1:9" s="3" customFormat="1" ht="15.75" customHeight="1">
      <c r="A6" s="1684"/>
      <c r="B6" s="1684"/>
      <c r="C6" s="1684"/>
      <c r="D6" s="1684"/>
      <c r="E6" s="1684"/>
      <c r="F6" s="1684"/>
      <c r="G6" s="1684"/>
      <c r="H6" s="1684"/>
      <c r="I6" s="1684"/>
    </row>
    <row r="7" spans="1:9" ht="15.75" customHeight="1">
      <c r="A7" s="381"/>
      <c r="B7" s="795"/>
      <c r="C7" s="486"/>
      <c r="D7" s="381"/>
      <c r="E7" s="410"/>
      <c r="F7" s="410"/>
      <c r="G7" s="410">
        <v>0</v>
      </c>
      <c r="H7" s="410">
        <v>0</v>
      </c>
      <c r="I7" s="440"/>
    </row>
    <row r="8" spans="1:9" ht="15.75" customHeight="1">
      <c r="A8" s="381"/>
      <c r="B8" s="795"/>
      <c r="C8" s="486"/>
      <c r="D8" s="381"/>
      <c r="E8" s="410"/>
      <c r="F8" s="410"/>
      <c r="G8" s="410">
        <v>0</v>
      </c>
      <c r="H8" s="410">
        <v>0</v>
      </c>
      <c r="I8" s="440"/>
    </row>
    <row r="9" spans="1:9" ht="15.75" customHeight="1">
      <c r="A9" s="381"/>
      <c r="B9" s="795"/>
      <c r="C9" s="486"/>
      <c r="D9" s="381"/>
      <c r="E9" s="410"/>
      <c r="F9" s="410"/>
      <c r="G9" s="410">
        <v>0</v>
      </c>
      <c r="H9" s="410">
        <v>0</v>
      </c>
      <c r="I9" s="440"/>
    </row>
    <row r="10" spans="1:9" ht="15.75" customHeight="1">
      <c r="A10" s="381"/>
      <c r="B10" s="795"/>
      <c r="C10" s="486"/>
      <c r="D10" s="381"/>
      <c r="E10" s="410"/>
      <c r="F10" s="410"/>
      <c r="G10" s="410">
        <v>0</v>
      </c>
      <c r="H10" s="410">
        <v>0</v>
      </c>
      <c r="I10" s="440"/>
    </row>
    <row r="11" spans="1:9" ht="15.75" customHeight="1">
      <c r="A11" s="381"/>
      <c r="B11" s="795"/>
      <c r="C11" s="486"/>
      <c r="D11" s="381"/>
      <c r="E11" s="410"/>
      <c r="F11" s="410"/>
      <c r="G11" s="410">
        <v>0</v>
      </c>
      <c r="H11" s="410">
        <v>0</v>
      </c>
      <c r="I11" s="440"/>
    </row>
    <row r="12" spans="1:9" ht="15.75" customHeight="1">
      <c r="A12" s="381"/>
      <c r="B12" s="795"/>
      <c r="C12" s="486"/>
      <c r="D12" s="381"/>
      <c r="E12" s="410"/>
      <c r="F12" s="410"/>
      <c r="G12" s="410">
        <v>0</v>
      </c>
      <c r="H12" s="410">
        <v>0</v>
      </c>
      <c r="I12" s="440"/>
    </row>
    <row r="13" spans="1:9" ht="15.75" customHeight="1">
      <c r="A13" s="381"/>
      <c r="B13" s="795"/>
      <c r="C13" s="486"/>
      <c r="D13" s="381"/>
      <c r="E13" s="410"/>
      <c r="F13" s="410"/>
      <c r="G13" s="410">
        <v>0</v>
      </c>
      <c r="H13" s="410">
        <v>0</v>
      </c>
      <c r="I13" s="440"/>
    </row>
    <row r="14" spans="1:9" ht="15.75" customHeight="1">
      <c r="A14" s="381"/>
      <c r="B14" s="795"/>
      <c r="C14" s="486"/>
      <c r="D14" s="381"/>
      <c r="E14" s="410"/>
      <c r="F14" s="410"/>
      <c r="G14" s="410">
        <v>0</v>
      </c>
      <c r="H14" s="410">
        <v>0</v>
      </c>
      <c r="I14" s="440"/>
    </row>
    <row r="15" spans="1:9" ht="15.75" customHeight="1">
      <c r="A15" s="381"/>
      <c r="B15" s="795"/>
      <c r="C15" s="486"/>
      <c r="D15" s="381"/>
      <c r="E15" s="410"/>
      <c r="F15" s="410"/>
      <c r="G15" s="410">
        <v>0</v>
      </c>
      <c r="H15" s="410">
        <v>0</v>
      </c>
      <c r="I15" s="440"/>
    </row>
    <row r="16" spans="1:9" ht="15.75" customHeight="1">
      <c r="A16" s="381"/>
      <c r="B16" s="795"/>
      <c r="C16" s="486"/>
      <c r="D16" s="381"/>
      <c r="E16" s="410"/>
      <c r="F16" s="410"/>
      <c r="G16" s="410">
        <v>0</v>
      </c>
      <c r="H16" s="410">
        <v>0</v>
      </c>
      <c r="I16" s="440"/>
    </row>
    <row r="17" spans="1:9" ht="15.75" customHeight="1">
      <c r="A17" s="381"/>
      <c r="B17" s="795"/>
      <c r="C17" s="486"/>
      <c r="D17" s="381"/>
      <c r="E17" s="410"/>
      <c r="F17" s="410"/>
      <c r="G17" s="410">
        <v>0</v>
      </c>
      <c r="H17" s="410">
        <v>0</v>
      </c>
      <c r="I17" s="440"/>
    </row>
    <row r="18" spans="1:9" ht="15.75" customHeight="1">
      <c r="A18" s="381"/>
      <c r="B18" s="795"/>
      <c r="C18" s="486"/>
      <c r="D18" s="381"/>
      <c r="E18" s="410"/>
      <c r="F18" s="410"/>
      <c r="G18" s="410">
        <v>0</v>
      </c>
      <c r="H18" s="410">
        <v>0</v>
      </c>
      <c r="I18" s="440"/>
    </row>
    <row r="19" spans="1:9" ht="15.75" customHeight="1">
      <c r="A19" s="381"/>
      <c r="B19" s="795"/>
      <c r="C19" s="486"/>
      <c r="D19" s="381"/>
      <c r="E19" s="410"/>
      <c r="F19" s="410"/>
      <c r="G19" s="410">
        <v>0</v>
      </c>
      <c r="H19" s="410">
        <v>0</v>
      </c>
      <c r="I19" s="440"/>
    </row>
    <row r="20" spans="1:9" ht="15.75" customHeight="1">
      <c r="A20" s="381"/>
      <c r="B20" s="795"/>
      <c r="C20" s="486"/>
      <c r="D20" s="381"/>
      <c r="E20" s="410"/>
      <c r="F20" s="410"/>
      <c r="G20" s="410">
        <v>0</v>
      </c>
      <c r="H20" s="410">
        <v>0</v>
      </c>
      <c r="I20" s="440"/>
    </row>
    <row r="21" spans="1:9" ht="15.75" customHeight="1">
      <c r="A21" s="381"/>
      <c r="B21" s="795"/>
      <c r="C21" s="486"/>
      <c r="D21" s="381"/>
      <c r="E21" s="410"/>
      <c r="F21" s="410"/>
      <c r="G21" s="410">
        <v>0</v>
      </c>
      <c r="H21" s="410">
        <v>0</v>
      </c>
      <c r="I21" s="440"/>
    </row>
    <row r="22" spans="1:9" ht="15.75" customHeight="1">
      <c r="A22" s="381"/>
      <c r="B22" s="795"/>
      <c r="C22" s="486"/>
      <c r="D22" s="381"/>
      <c r="E22" s="410"/>
      <c r="F22" s="410"/>
      <c r="G22" s="410">
        <v>0</v>
      </c>
      <c r="H22" s="410">
        <v>0</v>
      </c>
      <c r="I22" s="440"/>
    </row>
    <row r="23" spans="1:9" ht="15.75" customHeight="1">
      <c r="A23" s="381"/>
      <c r="B23" s="795"/>
      <c r="C23" s="486"/>
      <c r="D23" s="381"/>
      <c r="E23" s="410"/>
      <c r="F23" s="410"/>
      <c r="G23" s="410">
        <v>0</v>
      </c>
      <c r="H23" s="410">
        <v>0</v>
      </c>
      <c r="I23" s="440"/>
    </row>
    <row r="24" spans="1:9" ht="15.75" customHeight="1">
      <c r="A24" s="381"/>
      <c r="B24" s="795"/>
      <c r="C24" s="486"/>
      <c r="D24" s="381"/>
      <c r="E24" s="410"/>
      <c r="F24" s="410"/>
      <c r="G24" s="410">
        <v>0</v>
      </c>
      <c r="H24" s="410">
        <v>0</v>
      </c>
      <c r="I24" s="440"/>
    </row>
    <row r="25" spans="1:9" ht="15.75" customHeight="1">
      <c r="A25" s="381"/>
      <c r="B25" s="795"/>
      <c r="C25" s="486"/>
      <c r="D25" s="381"/>
      <c r="E25" s="410"/>
      <c r="F25" s="410"/>
      <c r="G25" s="410">
        <v>0</v>
      </c>
      <c r="H25" s="410">
        <v>0</v>
      </c>
      <c r="I25" s="440"/>
    </row>
    <row r="26" spans="1:9" ht="15.75" customHeight="1">
      <c r="A26" s="381"/>
      <c r="B26" s="795"/>
      <c r="C26" s="486"/>
      <c r="D26" s="381"/>
      <c r="E26" s="410"/>
      <c r="F26" s="410"/>
      <c r="G26" s="410">
        <v>0</v>
      </c>
      <c r="H26" s="410">
        <v>0</v>
      </c>
      <c r="I26" s="440"/>
    </row>
    <row r="27" spans="1:9" ht="15.75" customHeight="1">
      <c r="A27" s="381"/>
      <c r="B27" s="795"/>
      <c r="C27" s="486"/>
      <c r="D27" s="381"/>
      <c r="E27" s="410"/>
      <c r="F27" s="410"/>
      <c r="G27" s="410">
        <v>0</v>
      </c>
      <c r="H27" s="410">
        <v>0</v>
      </c>
      <c r="I27" s="440"/>
    </row>
    <row r="28" spans="1:9" ht="15.75" customHeight="1">
      <c r="A28" s="1688" t="s">
        <v>2771</v>
      </c>
      <c r="B28" s="1689"/>
      <c r="C28" s="486"/>
      <c r="D28" s="381"/>
      <c r="E28" s="410">
        <v>0</v>
      </c>
      <c r="F28" s="410"/>
      <c r="G28" s="410">
        <v>0</v>
      </c>
      <c r="H28" s="410">
        <v>0</v>
      </c>
      <c r="I28" s="440"/>
    </row>
    <row r="29" spans="1:9" ht="15.75" customHeight="1">
      <c r="A29" s="4" t="s">
        <v>2098</v>
      </c>
      <c r="E29" s="388"/>
      <c r="F29" s="388"/>
      <c r="G29" s="388" t="s">
        <v>2099</v>
      </c>
      <c r="H29" s="388"/>
    </row>
    <row r="30" spans="1:9" ht="15.75" customHeight="1">
      <c r="A30" s="4" t="s">
        <v>2101</v>
      </c>
      <c r="E30" s="388"/>
      <c r="F30" s="388"/>
      <c r="G30" s="388"/>
      <c r="H30" s="388"/>
    </row>
  </sheetData>
  <sortState xmlns:xlrd2="http://schemas.microsoft.com/office/spreadsheetml/2017/richdata2" ref="A7:I27">
    <sortCondition ref="A7"/>
  </sortState>
  <mergeCells count="11">
    <mergeCell ref="A28:B28"/>
    <mergeCell ref="A5:A6"/>
    <mergeCell ref="B5:B6"/>
    <mergeCell ref="C5:C6"/>
    <mergeCell ref="D5:D6"/>
    <mergeCell ref="A2:I2"/>
    <mergeCell ref="E5:E6"/>
    <mergeCell ref="F5:F6"/>
    <mergeCell ref="G5:G6"/>
    <mergeCell ref="H5:H6"/>
    <mergeCell ref="I5:I6"/>
  </mergeCells>
  <phoneticPr fontId="30" type="noConversion"/>
  <printOptions horizontalCentered="1"/>
  <pageMargins left="0.35433070866141736" right="0.35433070866141736" top="0.98425196850393704" bottom="0.78740157480314965" header="0.39370078740157477" footer="0.51181102362204722"/>
  <pageSetup paperSize="9" scale="86" fitToHeight="0" orientation="landscape" r:id="rId1"/>
  <headerFooter alignWithMargins="0">
    <oddHeader>&amp;R&amp;"宋体,常规"&amp;10共&amp;"Times New Roman,常规"&amp;N&amp;"宋体,常规"页第&amp;"Times New Roman,常规"&amp;P&amp;"宋体,常规"页</oddHeader>
  </headerFooter>
</worksheet>
</file>

<file path=xl/worksheets/sheet1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1F1BFC-5F22-4114-BDD0-643024D385BC}">
  <sheetPr codeName="Sheet85">
    <pageSetUpPr fitToPage="1"/>
  </sheetPr>
  <dimension ref="A1:L30"/>
  <sheetViews>
    <sheetView zoomScaleNormal="100" workbookViewId="0">
      <pane ySplit="6" topLeftCell="A7" activePane="bottomLeft" state="frozen"/>
      <selection pane="bottomLeft"/>
    </sheetView>
  </sheetViews>
  <sheetFormatPr defaultColWidth="9" defaultRowHeight="15.75" customHeight="1"/>
  <cols>
    <col min="1" max="1" width="4.09765625" style="4" customWidth="1"/>
    <col min="2" max="2" width="27.5" style="4" customWidth="1"/>
    <col min="3" max="3" width="14" style="53" customWidth="1"/>
    <col min="4" max="4" width="20.09765625" style="4" customWidth="1"/>
    <col min="5" max="6" width="16.5" style="4" hidden="1" customWidth="1"/>
    <col min="7" max="7" width="12.09765625" style="4" hidden="1" customWidth="1"/>
    <col min="8" max="8" width="9.59765625" style="4" hidden="1" customWidth="1"/>
    <col min="9" max="9" width="16.5" style="4" hidden="1" customWidth="1"/>
    <col min="10" max="11" width="20.19921875" style="4" customWidth="1"/>
    <col min="12" max="12" width="10" style="4" customWidth="1"/>
    <col min="13" max="16384" width="9" style="4"/>
  </cols>
  <sheetData>
    <row r="1" spans="1:12" ht="15.75" customHeight="1">
      <c r="A1" s="506"/>
      <c r="B1" s="61"/>
      <c r="C1" s="488"/>
      <c r="D1" s="5"/>
      <c r="E1" s="387"/>
      <c r="F1" s="387"/>
      <c r="G1" s="387"/>
      <c r="H1" s="387"/>
      <c r="I1" s="387"/>
      <c r="J1" s="387"/>
      <c r="K1" s="387"/>
      <c r="L1" s="5"/>
    </row>
    <row r="2" spans="1:12" s="2" customFormat="1" ht="30" customHeight="1">
      <c r="A2" s="1643" t="s">
        <v>2777</v>
      </c>
      <c r="B2" s="1643"/>
      <c r="C2" s="1643"/>
      <c r="D2" s="1643"/>
      <c r="E2" s="1643"/>
      <c r="F2" s="1643"/>
      <c r="G2" s="1643"/>
      <c r="H2" s="1643"/>
      <c r="I2" s="1643"/>
      <c r="J2" s="1643"/>
      <c r="K2" s="1643"/>
      <c r="L2" s="1643"/>
    </row>
    <row r="3" spans="1:12" ht="14.25" customHeight="1">
      <c r="A3" s="4" t="s">
        <v>1968</v>
      </c>
      <c r="C3" s="4"/>
    </row>
    <row r="4" spans="1:12" ht="15.75" customHeight="1">
      <c r="A4" s="4" t="s">
        <v>2086</v>
      </c>
      <c r="E4" s="388"/>
      <c r="F4" s="388"/>
      <c r="G4" s="388"/>
      <c r="H4" s="388"/>
      <c r="I4" s="388"/>
      <c r="J4" s="388"/>
      <c r="K4" s="388"/>
      <c r="L4" s="458" t="s">
        <v>1970</v>
      </c>
    </row>
    <row r="5" spans="1:12" s="3" customFormat="1" ht="15.75" customHeight="1">
      <c r="A5" s="1683" t="s">
        <v>1101</v>
      </c>
      <c r="B5" s="1683" t="s">
        <v>2188</v>
      </c>
      <c r="C5" s="1683" t="s">
        <v>2184</v>
      </c>
      <c r="D5" s="1683" t="s">
        <v>2175</v>
      </c>
      <c r="E5" s="2163" t="s">
        <v>2088</v>
      </c>
      <c r="F5" s="2165"/>
      <c r="G5" s="2164"/>
      <c r="H5" s="1683" t="s">
        <v>2205</v>
      </c>
      <c r="I5" s="1683" t="s">
        <v>2089</v>
      </c>
      <c r="J5" s="1683" t="s">
        <v>1647</v>
      </c>
      <c r="K5" s="1683" t="s">
        <v>2090</v>
      </c>
      <c r="L5" s="1683" t="s">
        <v>1100</v>
      </c>
    </row>
    <row r="6" spans="1:12" s="3" customFormat="1" ht="15.75" customHeight="1">
      <c r="A6" s="1684"/>
      <c r="B6" s="1684"/>
      <c r="C6" s="1684"/>
      <c r="D6" s="1684"/>
      <c r="E6" s="1046" t="s">
        <v>2093</v>
      </c>
      <c r="F6" s="1046" t="s">
        <v>2207</v>
      </c>
      <c r="G6" s="1046" t="s">
        <v>2095</v>
      </c>
      <c r="H6" s="1684"/>
      <c r="I6" s="1684"/>
      <c r="J6" s="1684"/>
      <c r="K6" s="1684"/>
      <c r="L6" s="1684"/>
    </row>
    <row r="7" spans="1:12" ht="15.75" customHeight="1">
      <c r="A7" s="381"/>
      <c r="B7" s="795"/>
      <c r="C7" s="486"/>
      <c r="D7" s="381"/>
      <c r="E7" s="410"/>
      <c r="F7" s="463"/>
      <c r="G7" s="452"/>
      <c r="H7" s="519"/>
      <c r="I7" s="410"/>
      <c r="J7" s="410">
        <v>0</v>
      </c>
      <c r="K7" s="410">
        <v>0</v>
      </c>
      <c r="L7" s="440"/>
    </row>
    <row r="8" spans="1:12" ht="15.75" customHeight="1">
      <c r="A8" s="381"/>
      <c r="B8" s="795"/>
      <c r="C8" s="486"/>
      <c r="D8" s="381"/>
      <c r="E8" s="410"/>
      <c r="F8" s="463"/>
      <c r="G8" s="452"/>
      <c r="H8" s="519"/>
      <c r="I8" s="410"/>
      <c r="J8" s="410">
        <v>0</v>
      </c>
      <c r="K8" s="410">
        <v>0</v>
      </c>
      <c r="L8" s="440"/>
    </row>
    <row r="9" spans="1:12" ht="15.75" customHeight="1">
      <c r="A9" s="381"/>
      <c r="B9" s="795"/>
      <c r="C9" s="486"/>
      <c r="D9" s="381"/>
      <c r="E9" s="410"/>
      <c r="F9" s="463"/>
      <c r="G9" s="452"/>
      <c r="H9" s="519"/>
      <c r="I9" s="410"/>
      <c r="J9" s="410">
        <v>0</v>
      </c>
      <c r="K9" s="410">
        <v>0</v>
      </c>
      <c r="L9" s="440"/>
    </row>
    <row r="10" spans="1:12" ht="15.75" customHeight="1">
      <c r="A10" s="381"/>
      <c r="B10" s="795"/>
      <c r="C10" s="486"/>
      <c r="D10" s="381"/>
      <c r="E10" s="410"/>
      <c r="F10" s="463"/>
      <c r="G10" s="452"/>
      <c r="H10" s="519"/>
      <c r="I10" s="410"/>
      <c r="J10" s="410">
        <v>0</v>
      </c>
      <c r="K10" s="410">
        <v>0</v>
      </c>
      <c r="L10" s="440"/>
    </row>
    <row r="11" spans="1:12" ht="15.75" customHeight="1">
      <c r="A11" s="381"/>
      <c r="B11" s="795"/>
      <c r="C11" s="486"/>
      <c r="D11" s="381"/>
      <c r="E11" s="410"/>
      <c r="F11" s="463"/>
      <c r="G11" s="452"/>
      <c r="H11" s="519"/>
      <c r="I11" s="410"/>
      <c r="J11" s="410">
        <v>0</v>
      </c>
      <c r="K11" s="410">
        <v>0</v>
      </c>
      <c r="L11" s="440"/>
    </row>
    <row r="12" spans="1:12" ht="15.75" customHeight="1">
      <c r="A12" s="381"/>
      <c r="B12" s="795"/>
      <c r="C12" s="486"/>
      <c r="D12" s="381"/>
      <c r="E12" s="410"/>
      <c r="F12" s="463"/>
      <c r="G12" s="452"/>
      <c r="H12" s="519"/>
      <c r="I12" s="410"/>
      <c r="J12" s="410">
        <v>0</v>
      </c>
      <c r="K12" s="410">
        <v>0</v>
      </c>
      <c r="L12" s="440"/>
    </row>
    <row r="13" spans="1:12" ht="15.75" customHeight="1">
      <c r="A13" s="381"/>
      <c r="B13" s="795"/>
      <c r="C13" s="486"/>
      <c r="D13" s="381"/>
      <c r="E13" s="410"/>
      <c r="F13" s="463"/>
      <c r="G13" s="452"/>
      <c r="H13" s="519"/>
      <c r="I13" s="410"/>
      <c r="J13" s="410">
        <v>0</v>
      </c>
      <c r="K13" s="410">
        <v>0</v>
      </c>
      <c r="L13" s="440"/>
    </row>
    <row r="14" spans="1:12" ht="15.75" customHeight="1">
      <c r="A14" s="381"/>
      <c r="B14" s="795"/>
      <c r="C14" s="486"/>
      <c r="D14" s="381"/>
      <c r="E14" s="410"/>
      <c r="F14" s="463"/>
      <c r="G14" s="452"/>
      <c r="H14" s="519"/>
      <c r="I14" s="410"/>
      <c r="J14" s="410">
        <v>0</v>
      </c>
      <c r="K14" s="410">
        <v>0</v>
      </c>
      <c r="L14" s="440"/>
    </row>
    <row r="15" spans="1:12" ht="15.75" customHeight="1">
      <c r="A15" s="381"/>
      <c r="B15" s="795"/>
      <c r="C15" s="486"/>
      <c r="D15" s="381"/>
      <c r="E15" s="410"/>
      <c r="F15" s="463"/>
      <c r="G15" s="452"/>
      <c r="H15" s="519"/>
      <c r="I15" s="410"/>
      <c r="J15" s="410">
        <v>0</v>
      </c>
      <c r="K15" s="410">
        <v>0</v>
      </c>
      <c r="L15" s="440"/>
    </row>
    <row r="16" spans="1:12" ht="15.75" customHeight="1">
      <c r="A16" s="381"/>
      <c r="B16" s="795"/>
      <c r="C16" s="486"/>
      <c r="D16" s="381"/>
      <c r="E16" s="410"/>
      <c r="F16" s="463"/>
      <c r="G16" s="452"/>
      <c r="H16" s="519"/>
      <c r="I16" s="410"/>
      <c r="J16" s="410">
        <v>0</v>
      </c>
      <c r="K16" s="410">
        <v>0</v>
      </c>
      <c r="L16" s="440"/>
    </row>
    <row r="17" spans="1:12" ht="15.75" customHeight="1">
      <c r="A17" s="381"/>
      <c r="B17" s="795"/>
      <c r="C17" s="486"/>
      <c r="D17" s="381"/>
      <c r="E17" s="410"/>
      <c r="F17" s="463"/>
      <c r="G17" s="452"/>
      <c r="H17" s="519"/>
      <c r="I17" s="410"/>
      <c r="J17" s="410">
        <v>0</v>
      </c>
      <c r="K17" s="410">
        <v>0</v>
      </c>
      <c r="L17" s="440"/>
    </row>
    <row r="18" spans="1:12" ht="15.75" customHeight="1">
      <c r="A18" s="381"/>
      <c r="B18" s="795"/>
      <c r="C18" s="486"/>
      <c r="D18" s="381"/>
      <c r="E18" s="410"/>
      <c r="F18" s="463"/>
      <c r="G18" s="452"/>
      <c r="H18" s="519"/>
      <c r="I18" s="410"/>
      <c r="J18" s="410">
        <v>0</v>
      </c>
      <c r="K18" s="410">
        <v>0</v>
      </c>
      <c r="L18" s="440"/>
    </row>
    <row r="19" spans="1:12" ht="15.75" customHeight="1">
      <c r="A19" s="381"/>
      <c r="B19" s="795"/>
      <c r="C19" s="486"/>
      <c r="D19" s="381"/>
      <c r="E19" s="410"/>
      <c r="F19" s="463"/>
      <c r="G19" s="452"/>
      <c r="H19" s="519"/>
      <c r="I19" s="410"/>
      <c r="J19" s="410">
        <v>0</v>
      </c>
      <c r="K19" s="410">
        <v>0</v>
      </c>
      <c r="L19" s="440"/>
    </row>
    <row r="20" spans="1:12" ht="15.75" customHeight="1">
      <c r="A20" s="381"/>
      <c r="B20" s="795"/>
      <c r="C20" s="486"/>
      <c r="D20" s="381"/>
      <c r="E20" s="410"/>
      <c r="F20" s="463"/>
      <c r="G20" s="452"/>
      <c r="H20" s="519"/>
      <c r="I20" s="410"/>
      <c r="J20" s="410">
        <v>0</v>
      </c>
      <c r="K20" s="410">
        <v>0</v>
      </c>
      <c r="L20" s="440"/>
    </row>
    <row r="21" spans="1:12" ht="15.75" customHeight="1">
      <c r="A21" s="381"/>
      <c r="B21" s="795"/>
      <c r="C21" s="486"/>
      <c r="D21" s="381"/>
      <c r="E21" s="410"/>
      <c r="F21" s="463"/>
      <c r="G21" s="452"/>
      <c r="H21" s="519"/>
      <c r="I21" s="410"/>
      <c r="J21" s="410">
        <v>0</v>
      </c>
      <c r="K21" s="410">
        <v>0</v>
      </c>
      <c r="L21" s="440"/>
    </row>
    <row r="22" spans="1:12" ht="15.75" customHeight="1">
      <c r="A22" s="381"/>
      <c r="B22" s="795"/>
      <c r="C22" s="486"/>
      <c r="D22" s="381"/>
      <c r="E22" s="410"/>
      <c r="F22" s="463"/>
      <c r="G22" s="452"/>
      <c r="H22" s="519"/>
      <c r="I22" s="410"/>
      <c r="J22" s="410">
        <v>0</v>
      </c>
      <c r="K22" s="410">
        <v>0</v>
      </c>
      <c r="L22" s="440"/>
    </row>
    <row r="23" spans="1:12" ht="15.75" customHeight="1">
      <c r="A23" s="381"/>
      <c r="B23" s="795"/>
      <c r="C23" s="486"/>
      <c r="D23" s="381"/>
      <c r="E23" s="410"/>
      <c r="F23" s="463"/>
      <c r="G23" s="452"/>
      <c r="H23" s="519"/>
      <c r="I23" s="410"/>
      <c r="J23" s="410">
        <v>0</v>
      </c>
      <c r="K23" s="410">
        <v>0</v>
      </c>
      <c r="L23" s="440"/>
    </row>
    <row r="24" spans="1:12" ht="15.75" customHeight="1">
      <c r="A24" s="381"/>
      <c r="B24" s="795"/>
      <c r="C24" s="486"/>
      <c r="D24" s="381"/>
      <c r="E24" s="410"/>
      <c r="F24" s="463"/>
      <c r="G24" s="452"/>
      <c r="H24" s="519"/>
      <c r="I24" s="410"/>
      <c r="J24" s="410">
        <v>0</v>
      </c>
      <c r="K24" s="410">
        <v>0</v>
      </c>
      <c r="L24" s="440"/>
    </row>
    <row r="25" spans="1:12" ht="15.75" customHeight="1">
      <c r="A25" s="381"/>
      <c r="B25" s="795"/>
      <c r="C25" s="486"/>
      <c r="D25" s="381"/>
      <c r="E25" s="410"/>
      <c r="F25" s="463"/>
      <c r="G25" s="452"/>
      <c r="H25" s="519"/>
      <c r="I25" s="410"/>
      <c r="J25" s="410">
        <v>0</v>
      </c>
      <c r="K25" s="410">
        <v>0</v>
      </c>
      <c r="L25" s="440"/>
    </row>
    <row r="26" spans="1:12" ht="15.75" customHeight="1">
      <c r="A26" s="381"/>
      <c r="B26" s="795"/>
      <c r="C26" s="486"/>
      <c r="D26" s="381"/>
      <c r="E26" s="410"/>
      <c r="F26" s="463"/>
      <c r="G26" s="452"/>
      <c r="H26" s="519"/>
      <c r="I26" s="410"/>
      <c r="J26" s="410">
        <v>0</v>
      </c>
      <c r="K26" s="410">
        <v>0</v>
      </c>
      <c r="L26" s="440"/>
    </row>
    <row r="27" spans="1:12" ht="15.75" customHeight="1">
      <c r="A27" s="381"/>
      <c r="B27" s="795"/>
      <c r="C27" s="486"/>
      <c r="D27" s="381"/>
      <c r="E27" s="410"/>
      <c r="F27" s="463"/>
      <c r="G27" s="452"/>
      <c r="H27" s="519"/>
      <c r="I27" s="410"/>
      <c r="J27" s="410">
        <v>0</v>
      </c>
      <c r="K27" s="410">
        <v>0</v>
      </c>
      <c r="L27" s="440"/>
    </row>
    <row r="28" spans="1:12" ht="15.75" customHeight="1">
      <c r="A28" s="1688" t="s">
        <v>2179</v>
      </c>
      <c r="B28" s="1689"/>
      <c r="C28" s="486"/>
      <c r="D28" s="381"/>
      <c r="E28" s="410">
        <v>0</v>
      </c>
      <c r="F28" s="472"/>
      <c r="G28" s="472"/>
      <c r="H28" s="472"/>
      <c r="I28" s="410"/>
      <c r="J28" s="410">
        <v>0</v>
      </c>
      <c r="K28" s="410">
        <v>0</v>
      </c>
      <c r="L28" s="440"/>
    </row>
    <row r="29" spans="1:12" ht="15.75" customHeight="1">
      <c r="A29" s="4" t="s">
        <v>2098</v>
      </c>
      <c r="E29" s="388"/>
      <c r="F29" s="388"/>
      <c r="G29" s="388"/>
      <c r="H29" s="388"/>
      <c r="I29" s="388"/>
      <c r="J29" s="388" t="s">
        <v>2099</v>
      </c>
      <c r="K29" s="388"/>
    </row>
    <row r="30" spans="1:12" ht="15.75" customHeight="1">
      <c r="A30" s="4" t="s">
        <v>2101</v>
      </c>
      <c r="E30" s="388"/>
      <c r="F30" s="388"/>
      <c r="G30" s="388"/>
      <c r="H30" s="388"/>
      <c r="I30" s="388"/>
      <c r="J30" s="388"/>
      <c r="K30" s="388"/>
    </row>
  </sheetData>
  <protectedRanges>
    <protectedRange sqref="H7:H27" name="A"/>
    <protectedRange sqref="H7:H27" name="B"/>
  </protectedRanges>
  <sortState xmlns:xlrd2="http://schemas.microsoft.com/office/spreadsheetml/2017/richdata2" ref="A7:L27">
    <sortCondition ref="A7"/>
  </sortState>
  <mergeCells count="12">
    <mergeCell ref="A28:B28"/>
    <mergeCell ref="A5:A6"/>
    <mergeCell ref="B5:B6"/>
    <mergeCell ref="C5:C6"/>
    <mergeCell ref="D5:D6"/>
    <mergeCell ref="E5:G5"/>
    <mergeCell ref="A2:L2"/>
    <mergeCell ref="I5:I6"/>
    <mergeCell ref="J5:J6"/>
    <mergeCell ref="K5:K6"/>
    <mergeCell ref="L5:L6"/>
    <mergeCell ref="H5:H6"/>
  </mergeCells>
  <phoneticPr fontId="30" type="noConversion"/>
  <dataValidations count="3">
    <dataValidation type="list" errorStyle="warning" allowBlank="1" showInputMessage="1" showErrorMessage="1" sqref="H7:H27" xr:uid="{AC87FDA7-4544-4FB8-8419-0558281EF6EE}">
      <formula1>"合并,非合并"</formula1>
    </dataValidation>
    <dataValidation type="list" allowBlank="1" showInputMessage="1" showErrorMessage="1" sqref="G7:G27" xr:uid="{E3A332D5-E294-483A-A301-525B277FFA06}">
      <formula1>"美元,欧元,港元,日元,英镑,澳元,加元,新西兰元,新加坡元,瑞郎"</formula1>
    </dataValidation>
    <dataValidation errorStyle="warning" allowBlank="1" showInputMessage="1" errorTitle=" " prompt="根据关联方类型进行选择：“合并”、“非合并”" sqref="H5" xr:uid="{EF0A0E61-0F6D-4CE9-A593-13FCC106580F}"/>
  </dataValidations>
  <printOptions horizontalCentered="1"/>
  <pageMargins left="0.35433070866141736" right="0.35433070866141736" top="0.98425196850393704" bottom="0.78740157480314965" header="0.39370078740157477" footer="0.51181102362204722"/>
  <pageSetup paperSize="9" scale="70" fitToHeight="0" orientation="landscape" r:id="rId1"/>
  <headerFooter alignWithMargins="0">
    <oddHeader>&amp;R&amp;"宋体,常规"&amp;10共&amp;"Times New Roman,常规"&amp;N&amp;"宋体,常规"页第&amp;"Times New Roman,常规"&amp;P&amp;"宋体,常规"页</oddHeader>
  </headerFooter>
</worksheet>
</file>

<file path=xl/worksheets/sheet1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2AE268-4BB7-40AA-A75F-A2B28121775B}">
  <sheetPr codeName="Sheet167">
    <pageSetUpPr fitToPage="1"/>
  </sheetPr>
  <dimension ref="A1:I33"/>
  <sheetViews>
    <sheetView zoomScaleNormal="100" workbookViewId="0"/>
  </sheetViews>
  <sheetFormatPr defaultColWidth="9" defaultRowHeight="15.6"/>
  <cols>
    <col min="1" max="1" width="7.59765625" style="83" customWidth="1"/>
    <col min="2" max="2" width="32.59765625" style="82" customWidth="1"/>
    <col min="3" max="3" width="12.09765625" style="82" customWidth="1"/>
    <col min="4" max="4" width="19.09765625" style="82" customWidth="1"/>
    <col min="5" max="5" width="18.59765625" style="82" hidden="1" customWidth="1"/>
    <col min="6" max="6" width="18.59765625" style="84" hidden="1" customWidth="1"/>
    <col min="7" max="8" width="18.796875" style="82" customWidth="1"/>
    <col min="9" max="9" width="9.59765625" style="82" customWidth="1"/>
    <col min="10" max="16384" width="9" style="93"/>
  </cols>
  <sheetData>
    <row r="1" spans="1:9">
      <c r="A1" s="79"/>
      <c r="B1" s="92"/>
      <c r="C1" s="1336"/>
      <c r="D1" s="1336"/>
      <c r="E1" s="1336"/>
      <c r="F1" s="1337"/>
      <c r="G1" s="1336"/>
      <c r="H1" s="1336"/>
      <c r="I1" s="1336"/>
    </row>
    <row r="2" spans="1:9" ht="22.8">
      <c r="A2" s="1943" t="s">
        <v>2245</v>
      </c>
      <c r="B2" s="1944"/>
      <c r="C2" s="1944"/>
      <c r="D2" s="1944"/>
      <c r="E2" s="1944"/>
      <c r="F2" s="1944"/>
      <c r="G2" s="1944"/>
      <c r="H2" s="1944"/>
      <c r="I2" s="1944"/>
    </row>
    <row r="3" spans="1:9">
      <c r="A3" s="814" t="s">
        <v>1968</v>
      </c>
      <c r="B3" s="814"/>
      <c r="C3" s="814"/>
      <c r="D3" s="814"/>
      <c r="E3" s="814"/>
      <c r="F3" s="814"/>
      <c r="G3" s="814"/>
      <c r="H3" s="814"/>
    </row>
    <row r="4" spans="1:9">
      <c r="A4" s="83" t="s">
        <v>2086</v>
      </c>
      <c r="I4" s="817" t="s">
        <v>1970</v>
      </c>
    </row>
    <row r="5" spans="1:9">
      <c r="A5" s="1349" t="s">
        <v>1101</v>
      </c>
      <c r="B5" s="1252" t="s">
        <v>2188</v>
      </c>
      <c r="C5" s="1252" t="s">
        <v>2184</v>
      </c>
      <c r="D5" s="1252" t="s">
        <v>2246</v>
      </c>
      <c r="E5" s="1252" t="s">
        <v>2088</v>
      </c>
      <c r="F5" s="1253" t="s">
        <v>2089</v>
      </c>
      <c r="G5" s="1350" t="s">
        <v>1647</v>
      </c>
      <c r="H5" s="1252" t="s">
        <v>2090</v>
      </c>
      <c r="I5" s="1252" t="s">
        <v>1100</v>
      </c>
    </row>
    <row r="6" spans="1:9">
      <c r="A6" s="800"/>
      <c r="B6" s="833"/>
      <c r="C6" s="1257"/>
      <c r="D6" s="1255"/>
      <c r="E6" s="824"/>
      <c r="F6" s="1338"/>
      <c r="G6" s="150">
        <v>0</v>
      </c>
      <c r="H6" s="150">
        <v>0</v>
      </c>
      <c r="I6" s="869"/>
    </row>
    <row r="7" spans="1:9">
      <c r="A7" s="800"/>
      <c r="B7" s="833"/>
      <c r="C7" s="1257"/>
      <c r="D7" s="1255"/>
      <c r="E7" s="824"/>
      <c r="F7" s="1338"/>
      <c r="G7" s="150">
        <v>0</v>
      </c>
      <c r="H7" s="150">
        <v>0</v>
      </c>
      <c r="I7" s="869"/>
    </row>
    <row r="8" spans="1:9">
      <c r="A8" s="800"/>
      <c r="B8" s="833"/>
      <c r="C8" s="1257"/>
      <c r="D8" s="1255"/>
      <c r="E8" s="824"/>
      <c r="F8" s="1338"/>
      <c r="G8" s="150">
        <v>0</v>
      </c>
      <c r="H8" s="150">
        <v>0</v>
      </c>
      <c r="I8" s="869"/>
    </row>
    <row r="9" spans="1:9">
      <c r="A9" s="800"/>
      <c r="B9" s="833"/>
      <c r="C9" s="1257"/>
      <c r="D9" s="1255"/>
      <c r="E9" s="824"/>
      <c r="F9" s="1338"/>
      <c r="G9" s="150">
        <v>0</v>
      </c>
      <c r="H9" s="150">
        <v>0</v>
      </c>
      <c r="I9" s="869"/>
    </row>
    <row r="10" spans="1:9">
      <c r="A10" s="800"/>
      <c r="B10" s="833"/>
      <c r="C10" s="1257"/>
      <c r="D10" s="1255"/>
      <c r="E10" s="824"/>
      <c r="F10" s="1338"/>
      <c r="G10" s="150">
        <v>0</v>
      </c>
      <c r="H10" s="150">
        <v>0</v>
      </c>
      <c r="I10" s="869"/>
    </row>
    <row r="11" spans="1:9">
      <c r="A11" s="800"/>
      <c r="B11" s="833"/>
      <c r="C11" s="1257"/>
      <c r="D11" s="1255"/>
      <c r="E11" s="824"/>
      <c r="F11" s="1338"/>
      <c r="G11" s="150">
        <v>0</v>
      </c>
      <c r="H11" s="150">
        <v>0</v>
      </c>
      <c r="I11" s="869"/>
    </row>
    <row r="12" spans="1:9">
      <c r="A12" s="800"/>
      <c r="B12" s="833"/>
      <c r="C12" s="1257"/>
      <c r="D12" s="1255"/>
      <c r="E12" s="824"/>
      <c r="F12" s="1338"/>
      <c r="G12" s="150">
        <v>0</v>
      </c>
      <c r="H12" s="150">
        <v>0</v>
      </c>
      <c r="I12" s="869"/>
    </row>
    <row r="13" spans="1:9">
      <c r="A13" s="800"/>
      <c r="B13" s="833"/>
      <c r="C13" s="1257"/>
      <c r="D13" s="1255"/>
      <c r="E13" s="824"/>
      <c r="F13" s="1338"/>
      <c r="G13" s="150">
        <v>0</v>
      </c>
      <c r="H13" s="150">
        <v>0</v>
      </c>
      <c r="I13" s="869"/>
    </row>
    <row r="14" spans="1:9">
      <c r="A14" s="800"/>
      <c r="B14" s="833"/>
      <c r="C14" s="1257"/>
      <c r="D14" s="1255"/>
      <c r="E14" s="824"/>
      <c r="F14" s="1338"/>
      <c r="G14" s="150">
        <v>0</v>
      </c>
      <c r="H14" s="150">
        <v>0</v>
      </c>
      <c r="I14" s="869"/>
    </row>
    <row r="15" spans="1:9">
      <c r="A15" s="800"/>
      <c r="B15" s="833"/>
      <c r="C15" s="1257"/>
      <c r="D15" s="1255"/>
      <c r="E15" s="824"/>
      <c r="F15" s="1338"/>
      <c r="G15" s="150">
        <v>0</v>
      </c>
      <c r="H15" s="150">
        <v>0</v>
      </c>
      <c r="I15" s="869"/>
    </row>
    <row r="16" spans="1:9">
      <c r="A16" s="800"/>
      <c r="B16" s="833"/>
      <c r="C16" s="1257"/>
      <c r="D16" s="1255"/>
      <c r="E16" s="824"/>
      <c r="F16" s="1338"/>
      <c r="G16" s="150">
        <v>0</v>
      </c>
      <c r="H16" s="150">
        <v>0</v>
      </c>
      <c r="I16" s="869"/>
    </row>
    <row r="17" spans="1:9">
      <c r="A17" s="800"/>
      <c r="B17" s="833"/>
      <c r="C17" s="1257"/>
      <c r="D17" s="1255"/>
      <c r="E17" s="824"/>
      <c r="F17" s="1338"/>
      <c r="G17" s="150">
        <v>0</v>
      </c>
      <c r="H17" s="150">
        <v>0</v>
      </c>
      <c r="I17" s="869"/>
    </row>
    <row r="18" spans="1:9">
      <c r="A18" s="800"/>
      <c r="B18" s="833"/>
      <c r="C18" s="1257"/>
      <c r="D18" s="1255"/>
      <c r="E18" s="824"/>
      <c r="F18" s="1338"/>
      <c r="G18" s="150">
        <v>0</v>
      </c>
      <c r="H18" s="150">
        <v>0</v>
      </c>
      <c r="I18" s="869"/>
    </row>
    <row r="19" spans="1:9">
      <c r="A19" s="800"/>
      <c r="B19" s="833"/>
      <c r="C19" s="1257"/>
      <c r="D19" s="1255"/>
      <c r="E19" s="824"/>
      <c r="F19" s="1338"/>
      <c r="G19" s="150">
        <v>0</v>
      </c>
      <c r="H19" s="150">
        <v>0</v>
      </c>
      <c r="I19" s="869"/>
    </row>
    <row r="20" spans="1:9">
      <c r="A20" s="800"/>
      <c r="B20" s="833"/>
      <c r="C20" s="1257"/>
      <c r="D20" s="1255"/>
      <c r="E20" s="824"/>
      <c r="F20" s="1338"/>
      <c r="G20" s="150">
        <v>0</v>
      </c>
      <c r="H20" s="150">
        <v>0</v>
      </c>
      <c r="I20" s="869"/>
    </row>
    <row r="21" spans="1:9">
      <c r="A21" s="800"/>
      <c r="B21" s="833"/>
      <c r="C21" s="1257"/>
      <c r="D21" s="1255"/>
      <c r="E21" s="824"/>
      <c r="F21" s="1338"/>
      <c r="G21" s="150">
        <v>0</v>
      </c>
      <c r="H21" s="150">
        <v>0</v>
      </c>
      <c r="I21" s="869"/>
    </row>
    <row r="22" spans="1:9">
      <c r="A22" s="800"/>
      <c r="B22" s="833"/>
      <c r="C22" s="1257"/>
      <c r="D22" s="1255"/>
      <c r="E22" s="824"/>
      <c r="F22" s="1338"/>
      <c r="G22" s="150">
        <v>0</v>
      </c>
      <c r="H22" s="150">
        <v>0</v>
      </c>
      <c r="I22" s="869"/>
    </row>
    <row r="23" spans="1:9">
      <c r="A23" s="800"/>
      <c r="B23" s="833"/>
      <c r="C23" s="1257"/>
      <c r="D23" s="1255"/>
      <c r="E23" s="824"/>
      <c r="F23" s="1338"/>
      <c r="G23" s="150">
        <v>0</v>
      </c>
      <c r="H23" s="150">
        <v>0</v>
      </c>
      <c r="I23" s="869"/>
    </row>
    <row r="24" spans="1:9">
      <c r="A24" s="800"/>
      <c r="B24" s="833"/>
      <c r="C24" s="1257"/>
      <c r="D24" s="1255"/>
      <c r="E24" s="824"/>
      <c r="F24" s="1338"/>
      <c r="G24" s="150">
        <v>0</v>
      </c>
      <c r="H24" s="150">
        <v>0</v>
      </c>
      <c r="I24" s="869"/>
    </row>
    <row r="25" spans="1:9">
      <c r="A25" s="800"/>
      <c r="B25" s="833"/>
      <c r="C25" s="1257"/>
      <c r="D25" s="1255"/>
      <c r="E25" s="824"/>
      <c r="F25" s="1338"/>
      <c r="G25" s="150">
        <v>0</v>
      </c>
      <c r="H25" s="150">
        <v>0</v>
      </c>
      <c r="I25" s="869"/>
    </row>
    <row r="26" spans="1:9">
      <c r="A26" s="2178" t="s">
        <v>2179</v>
      </c>
      <c r="B26" s="2178"/>
      <c r="C26" s="1258"/>
      <c r="D26" s="1255"/>
      <c r="E26" s="150">
        <v>0</v>
      </c>
      <c r="F26" s="152"/>
      <c r="G26" s="150">
        <v>0</v>
      </c>
      <c r="H26" s="150">
        <v>0</v>
      </c>
      <c r="I26" s="869"/>
    </row>
    <row r="27" spans="1:9">
      <c r="A27" s="83" t="s">
        <v>2098</v>
      </c>
      <c r="B27" s="836"/>
      <c r="C27" s="836"/>
      <c r="D27" s="836"/>
      <c r="E27" s="836"/>
      <c r="F27" s="1351"/>
      <c r="H27" s="89" t="s">
        <v>2099</v>
      </c>
    </row>
    <row r="28" spans="1:9">
      <c r="A28" s="83" t="s">
        <v>2101</v>
      </c>
      <c r="B28" s="836"/>
      <c r="C28" s="836"/>
      <c r="D28" s="836"/>
      <c r="E28" s="836"/>
      <c r="F28" s="1351"/>
    </row>
    <row r="29" spans="1:9">
      <c r="A29" s="829"/>
      <c r="B29" s="836"/>
      <c r="C29" s="836"/>
      <c r="D29" s="836"/>
      <c r="E29" s="836"/>
      <c r="F29" s="1351"/>
    </row>
    <row r="30" spans="1:9">
      <c r="A30" s="829"/>
      <c r="B30" s="836"/>
      <c r="C30" s="836"/>
      <c r="D30" s="836"/>
      <c r="E30" s="836"/>
      <c r="F30" s="1351"/>
    </row>
    <row r="31" spans="1:9">
      <c r="A31" s="829"/>
      <c r="B31" s="836"/>
      <c r="C31" s="836"/>
      <c r="D31" s="836"/>
      <c r="E31" s="836"/>
      <c r="F31" s="1351"/>
    </row>
    <row r="32" spans="1:9">
      <c r="A32" s="829"/>
      <c r="B32" s="836"/>
      <c r="C32" s="836"/>
      <c r="D32" s="836"/>
      <c r="E32" s="836"/>
      <c r="F32" s="1351"/>
    </row>
    <row r="33" spans="1:6">
      <c r="A33" s="829"/>
      <c r="B33" s="836"/>
      <c r="C33" s="836"/>
      <c r="D33" s="836"/>
      <c r="E33" s="836"/>
      <c r="F33" s="1351"/>
    </row>
  </sheetData>
  <sortState xmlns:xlrd2="http://schemas.microsoft.com/office/spreadsheetml/2017/richdata2" ref="A6:I25">
    <sortCondition ref="A6"/>
  </sortState>
  <mergeCells count="2">
    <mergeCell ref="A2:I2"/>
    <mergeCell ref="A26:B26"/>
  </mergeCells>
  <phoneticPr fontId="30" type="noConversion"/>
  <printOptions horizontalCentered="1"/>
  <pageMargins left="0.70866141732283472" right="0.70866141732283472" top="0.98425196850393704" bottom="0.74803149606299213" header="0.39370078740157477" footer="0.31496062992125984"/>
  <pageSetup paperSize="9" scale="79" fitToHeight="0" orientation="landscape" r:id="rId1"/>
  <headerFooter>
    <oddHeader>&amp;R&amp;"宋体,常规"&amp;10共&amp;"Times New Roman,常规"&amp;N&amp;"宋体,常规"页第&amp;"Times New Roman,常规"&amp;P&amp;"宋体,常规"页</oddHeader>
  </headerFooter>
</worksheet>
</file>

<file path=xl/worksheets/sheet1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4103EF-50AF-4DCC-8A69-EB231337E376}">
  <sheetPr codeName="Sheet86">
    <pageSetUpPr fitToPage="1"/>
  </sheetPr>
  <dimension ref="A1:J30"/>
  <sheetViews>
    <sheetView zoomScaleNormal="100" workbookViewId="0">
      <pane ySplit="6" topLeftCell="A7" activePane="bottomLeft" state="frozen"/>
      <selection pane="bottomLeft"/>
    </sheetView>
  </sheetViews>
  <sheetFormatPr defaultColWidth="9" defaultRowHeight="15.75" customHeight="1"/>
  <cols>
    <col min="1" max="1" width="7" style="4" customWidth="1"/>
    <col min="2" max="2" width="25.5" style="4" customWidth="1"/>
    <col min="3" max="3" width="11.09765625" style="53" customWidth="1"/>
    <col min="4" max="4" width="11.59765625" style="53" customWidth="1"/>
    <col min="5" max="5" width="8.59765625" style="4" customWidth="1"/>
    <col min="6" max="7" width="16.59765625" style="4" hidden="1" customWidth="1"/>
    <col min="8" max="9" width="16.796875" style="4" customWidth="1"/>
    <col min="10" max="10" width="8.09765625" style="4" customWidth="1"/>
    <col min="11" max="16384" width="9" style="4"/>
  </cols>
  <sheetData>
    <row r="1" spans="1:10" ht="15.75" customHeight="1">
      <c r="A1" s="506"/>
      <c r="B1" s="61"/>
      <c r="C1" s="488"/>
      <c r="D1" s="488"/>
      <c r="E1" s="5"/>
      <c r="F1" s="387"/>
      <c r="G1" s="387"/>
      <c r="H1" s="387"/>
      <c r="I1" s="387"/>
      <c r="J1" s="5"/>
    </row>
    <row r="2" spans="1:10" s="2" customFormat="1" ht="30" customHeight="1">
      <c r="A2" s="1643" t="s">
        <v>2778</v>
      </c>
      <c r="B2" s="1643"/>
      <c r="C2" s="1643"/>
      <c r="D2" s="1643"/>
      <c r="E2" s="1643"/>
      <c r="F2" s="1643"/>
      <c r="G2" s="1643"/>
      <c r="H2" s="1643"/>
      <c r="I2" s="1643"/>
      <c r="J2" s="1643"/>
    </row>
    <row r="3" spans="1:10" ht="14.25" customHeight="1">
      <c r="A3" s="4" t="s">
        <v>1968</v>
      </c>
      <c r="C3" s="4"/>
      <c r="D3" s="4"/>
    </row>
    <row r="4" spans="1:10" ht="15.75" customHeight="1">
      <c r="A4" s="4" t="s">
        <v>2086</v>
      </c>
      <c r="F4" s="388"/>
      <c r="G4" s="388"/>
      <c r="H4" s="388"/>
      <c r="I4" s="388"/>
      <c r="J4" s="458" t="s">
        <v>1970</v>
      </c>
    </row>
    <row r="5" spans="1:10" s="3" customFormat="1" ht="15.75" customHeight="1">
      <c r="A5" s="1683" t="s">
        <v>1101</v>
      </c>
      <c r="B5" s="1683" t="s">
        <v>2779</v>
      </c>
      <c r="C5" s="1683" t="s">
        <v>2184</v>
      </c>
      <c r="D5" s="1683" t="s">
        <v>2160</v>
      </c>
      <c r="E5" s="1858" t="s">
        <v>2780</v>
      </c>
      <c r="F5" s="1683" t="s">
        <v>2088</v>
      </c>
      <c r="G5" s="1683" t="s">
        <v>2089</v>
      </c>
      <c r="H5" s="1683" t="s">
        <v>1647</v>
      </c>
      <c r="I5" s="1683" t="s">
        <v>2090</v>
      </c>
      <c r="J5" s="1683" t="s">
        <v>1100</v>
      </c>
    </row>
    <row r="6" spans="1:10" s="3" customFormat="1" ht="15.75" customHeight="1">
      <c r="A6" s="1684"/>
      <c r="B6" s="1684"/>
      <c r="C6" s="1684"/>
      <c r="D6" s="1684"/>
      <c r="E6" s="1860"/>
      <c r="F6" s="1684"/>
      <c r="G6" s="1684"/>
      <c r="H6" s="1684"/>
      <c r="I6" s="1684"/>
      <c r="J6" s="1684"/>
    </row>
    <row r="7" spans="1:10" ht="15.75" customHeight="1">
      <c r="A7" s="381"/>
      <c r="B7" s="795"/>
      <c r="C7" s="486"/>
      <c r="D7" s="486"/>
      <c r="E7" s="381"/>
      <c r="F7" s="410"/>
      <c r="G7" s="410"/>
      <c r="H7" s="410">
        <v>0</v>
      </c>
      <c r="I7" s="410">
        <v>0</v>
      </c>
      <c r="J7" s="440"/>
    </row>
    <row r="8" spans="1:10" ht="15.75" customHeight="1">
      <c r="A8" s="381"/>
      <c r="B8" s="795"/>
      <c r="C8" s="486"/>
      <c r="D8" s="486"/>
      <c r="E8" s="381"/>
      <c r="F8" s="410"/>
      <c r="G8" s="410"/>
      <c r="H8" s="410">
        <v>0</v>
      </c>
      <c r="I8" s="410">
        <v>0</v>
      </c>
      <c r="J8" s="440"/>
    </row>
    <row r="9" spans="1:10" ht="15.75" customHeight="1">
      <c r="A9" s="381"/>
      <c r="B9" s="795"/>
      <c r="C9" s="486"/>
      <c r="D9" s="486"/>
      <c r="E9" s="381"/>
      <c r="F9" s="410"/>
      <c r="G9" s="410"/>
      <c r="H9" s="410">
        <v>0</v>
      </c>
      <c r="I9" s="410">
        <v>0</v>
      </c>
      <c r="J9" s="440"/>
    </row>
    <row r="10" spans="1:10" ht="15.75" customHeight="1">
      <c r="A10" s="381"/>
      <c r="B10" s="795"/>
      <c r="C10" s="486"/>
      <c r="D10" s="486"/>
      <c r="E10" s="381"/>
      <c r="F10" s="410"/>
      <c r="G10" s="410"/>
      <c r="H10" s="410">
        <v>0</v>
      </c>
      <c r="I10" s="410">
        <v>0</v>
      </c>
      <c r="J10" s="440"/>
    </row>
    <row r="11" spans="1:10" ht="15.75" customHeight="1">
      <c r="A11" s="381"/>
      <c r="B11" s="795"/>
      <c r="C11" s="486"/>
      <c r="D11" s="486"/>
      <c r="E11" s="381"/>
      <c r="F11" s="410"/>
      <c r="G11" s="410"/>
      <c r="H11" s="410">
        <v>0</v>
      </c>
      <c r="I11" s="410">
        <v>0</v>
      </c>
      <c r="J11" s="440"/>
    </row>
    <row r="12" spans="1:10" ht="15.75" customHeight="1">
      <c r="A12" s="381"/>
      <c r="B12" s="795"/>
      <c r="C12" s="486"/>
      <c r="D12" s="486"/>
      <c r="E12" s="381"/>
      <c r="F12" s="410"/>
      <c r="G12" s="410"/>
      <c r="H12" s="410">
        <v>0</v>
      </c>
      <c r="I12" s="410">
        <v>0</v>
      </c>
      <c r="J12" s="440"/>
    </row>
    <row r="13" spans="1:10" ht="15.75" customHeight="1">
      <c r="A13" s="381"/>
      <c r="B13" s="795"/>
      <c r="C13" s="486"/>
      <c r="D13" s="486"/>
      <c r="E13" s="381"/>
      <c r="F13" s="410"/>
      <c r="G13" s="410"/>
      <c r="H13" s="410">
        <v>0</v>
      </c>
      <c r="I13" s="410">
        <v>0</v>
      </c>
      <c r="J13" s="440"/>
    </row>
    <row r="14" spans="1:10" ht="15.75" customHeight="1">
      <c r="A14" s="381"/>
      <c r="B14" s="795"/>
      <c r="C14" s="486"/>
      <c r="D14" s="486"/>
      <c r="E14" s="381"/>
      <c r="F14" s="410"/>
      <c r="G14" s="410"/>
      <c r="H14" s="410">
        <v>0</v>
      </c>
      <c r="I14" s="410">
        <v>0</v>
      </c>
      <c r="J14" s="440"/>
    </row>
    <row r="15" spans="1:10" ht="15.75" customHeight="1">
      <c r="A15" s="381"/>
      <c r="B15" s="795"/>
      <c r="C15" s="486"/>
      <c r="D15" s="486"/>
      <c r="E15" s="381"/>
      <c r="F15" s="410"/>
      <c r="G15" s="410"/>
      <c r="H15" s="410">
        <v>0</v>
      </c>
      <c r="I15" s="410">
        <v>0</v>
      </c>
      <c r="J15" s="440"/>
    </row>
    <row r="16" spans="1:10" ht="15.75" customHeight="1">
      <c r="A16" s="381"/>
      <c r="B16" s="795"/>
      <c r="C16" s="486"/>
      <c r="D16" s="486"/>
      <c r="E16" s="381"/>
      <c r="F16" s="410"/>
      <c r="G16" s="410"/>
      <c r="H16" s="410">
        <v>0</v>
      </c>
      <c r="I16" s="410">
        <v>0</v>
      </c>
      <c r="J16" s="440"/>
    </row>
    <row r="17" spans="1:10" ht="15.75" customHeight="1">
      <c r="A17" s="381"/>
      <c r="B17" s="795"/>
      <c r="C17" s="486"/>
      <c r="D17" s="486"/>
      <c r="E17" s="381"/>
      <c r="F17" s="410"/>
      <c r="G17" s="410"/>
      <c r="H17" s="410">
        <v>0</v>
      </c>
      <c r="I17" s="410">
        <v>0</v>
      </c>
      <c r="J17" s="440"/>
    </row>
    <row r="18" spans="1:10" ht="15.75" customHeight="1">
      <c r="A18" s="381"/>
      <c r="B18" s="795"/>
      <c r="C18" s="486"/>
      <c r="D18" s="486"/>
      <c r="E18" s="381"/>
      <c r="F18" s="410"/>
      <c r="G18" s="410"/>
      <c r="H18" s="410">
        <v>0</v>
      </c>
      <c r="I18" s="410">
        <v>0</v>
      </c>
      <c r="J18" s="440"/>
    </row>
    <row r="19" spans="1:10" ht="15.75" customHeight="1">
      <c r="A19" s="381"/>
      <c r="B19" s="795"/>
      <c r="C19" s="486"/>
      <c r="D19" s="486"/>
      <c r="E19" s="381"/>
      <c r="F19" s="410"/>
      <c r="G19" s="410"/>
      <c r="H19" s="410">
        <v>0</v>
      </c>
      <c r="I19" s="410">
        <v>0</v>
      </c>
      <c r="J19" s="440"/>
    </row>
    <row r="20" spans="1:10" ht="15.75" customHeight="1">
      <c r="A20" s="381"/>
      <c r="B20" s="795"/>
      <c r="C20" s="486"/>
      <c r="D20" s="486"/>
      <c r="E20" s="381"/>
      <c r="F20" s="410"/>
      <c r="G20" s="410"/>
      <c r="H20" s="410">
        <v>0</v>
      </c>
      <c r="I20" s="410">
        <v>0</v>
      </c>
      <c r="J20" s="440"/>
    </row>
    <row r="21" spans="1:10" ht="15.75" customHeight="1">
      <c r="A21" s="381"/>
      <c r="B21" s="795"/>
      <c r="C21" s="486"/>
      <c r="D21" s="486"/>
      <c r="E21" s="381"/>
      <c r="F21" s="410"/>
      <c r="G21" s="410"/>
      <c r="H21" s="410">
        <v>0</v>
      </c>
      <c r="I21" s="410">
        <v>0</v>
      </c>
      <c r="J21" s="440"/>
    </row>
    <row r="22" spans="1:10" ht="15.75" customHeight="1">
      <c r="A22" s="381"/>
      <c r="B22" s="795"/>
      <c r="C22" s="486"/>
      <c r="D22" s="486"/>
      <c r="E22" s="381"/>
      <c r="F22" s="410"/>
      <c r="G22" s="410"/>
      <c r="H22" s="410">
        <v>0</v>
      </c>
      <c r="I22" s="410">
        <v>0</v>
      </c>
      <c r="J22" s="440"/>
    </row>
    <row r="23" spans="1:10" ht="15.75" customHeight="1">
      <c r="A23" s="381"/>
      <c r="B23" s="795"/>
      <c r="C23" s="486"/>
      <c r="D23" s="486"/>
      <c r="E23" s="381"/>
      <c r="F23" s="410"/>
      <c r="G23" s="410"/>
      <c r="H23" s="410">
        <v>0</v>
      </c>
      <c r="I23" s="410">
        <v>0</v>
      </c>
      <c r="J23" s="440"/>
    </row>
    <row r="24" spans="1:10" ht="15.75" customHeight="1">
      <c r="A24" s="381"/>
      <c r="B24" s="795"/>
      <c r="C24" s="486"/>
      <c r="D24" s="486"/>
      <c r="E24" s="381"/>
      <c r="F24" s="410"/>
      <c r="G24" s="410"/>
      <c r="H24" s="410">
        <v>0</v>
      </c>
      <c r="I24" s="410">
        <v>0</v>
      </c>
      <c r="J24" s="440"/>
    </row>
    <row r="25" spans="1:10" ht="15.75" customHeight="1">
      <c r="A25" s="381"/>
      <c r="B25" s="795"/>
      <c r="C25" s="486"/>
      <c r="D25" s="486"/>
      <c r="E25" s="381"/>
      <c r="F25" s="410"/>
      <c r="G25" s="410"/>
      <c r="H25" s="410">
        <v>0</v>
      </c>
      <c r="I25" s="410">
        <v>0</v>
      </c>
      <c r="J25" s="440"/>
    </row>
    <row r="26" spans="1:10" ht="15.75" customHeight="1">
      <c r="A26" s="381"/>
      <c r="B26" s="795"/>
      <c r="C26" s="486"/>
      <c r="D26" s="486"/>
      <c r="E26" s="381"/>
      <c r="F26" s="410"/>
      <c r="G26" s="410"/>
      <c r="H26" s="410">
        <v>0</v>
      </c>
      <c r="I26" s="410">
        <v>0</v>
      </c>
      <c r="J26" s="440"/>
    </row>
    <row r="27" spans="1:10" ht="15.75" customHeight="1">
      <c r="A27" s="381"/>
      <c r="B27" s="795"/>
      <c r="C27" s="486"/>
      <c r="D27" s="486"/>
      <c r="E27" s="381"/>
      <c r="F27" s="410"/>
      <c r="G27" s="410"/>
      <c r="H27" s="410">
        <v>0</v>
      </c>
      <c r="I27" s="410">
        <v>0</v>
      </c>
      <c r="J27" s="440"/>
    </row>
    <row r="28" spans="1:10" ht="15.75" customHeight="1">
      <c r="A28" s="1688" t="s">
        <v>2186</v>
      </c>
      <c r="B28" s="1689"/>
      <c r="C28" s="486"/>
      <c r="D28" s="486"/>
      <c r="E28" s="440"/>
      <c r="F28" s="410">
        <v>0</v>
      </c>
      <c r="G28" s="410"/>
      <c r="H28" s="410">
        <v>0</v>
      </c>
      <c r="I28" s="410">
        <v>0</v>
      </c>
      <c r="J28" s="440"/>
    </row>
    <row r="29" spans="1:10" ht="15.75" customHeight="1">
      <c r="A29" s="4" t="s">
        <v>2098</v>
      </c>
      <c r="F29" s="388"/>
      <c r="G29" s="388"/>
      <c r="H29" s="388" t="s">
        <v>2099</v>
      </c>
      <c r="I29" s="388"/>
    </row>
    <row r="30" spans="1:10" ht="15.75" customHeight="1">
      <c r="A30" s="4" t="s">
        <v>2101</v>
      </c>
      <c r="F30" s="388"/>
      <c r="G30" s="388"/>
      <c r="H30" s="388"/>
      <c r="I30" s="388"/>
    </row>
  </sheetData>
  <sortState xmlns:xlrd2="http://schemas.microsoft.com/office/spreadsheetml/2017/richdata2" ref="A7:J27">
    <sortCondition ref="A7"/>
  </sortState>
  <mergeCells count="12">
    <mergeCell ref="A2:J2"/>
    <mergeCell ref="A28:B28"/>
    <mergeCell ref="A5:A6"/>
    <mergeCell ref="B5:B6"/>
    <mergeCell ref="C5:C6"/>
    <mergeCell ref="D5:D6"/>
    <mergeCell ref="J5:J6"/>
    <mergeCell ref="E5:E6"/>
    <mergeCell ref="F5:F6"/>
    <mergeCell ref="G5:G6"/>
    <mergeCell ref="H5:H6"/>
    <mergeCell ref="I5:I6"/>
  </mergeCells>
  <phoneticPr fontId="30" type="noConversion"/>
  <printOptions horizontalCentered="1"/>
  <pageMargins left="0.35433070866141736" right="0.35433070866141736" top="0.98425196850393704" bottom="0.78740157480314965" header="0.39370078740157477" footer="0.51181102362204722"/>
  <pageSetup paperSize="9" scale="95" fitToHeight="0" orientation="landscape" r:id="rId1"/>
  <headerFooter alignWithMargins="0">
    <oddHeader>&amp;R&amp;"宋体,常规"&amp;10共&amp;"Times New Roman,常规"&amp;N&amp;"宋体,常规"页第&amp;"Times New Roman,常规"&amp;P&amp;"宋体,常规"页</oddHeader>
  </headerFooter>
</worksheet>
</file>

<file path=xl/worksheets/sheet1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71ED70-A254-45E5-BFC6-DB4C6AB0CA7C}">
  <sheetPr codeName="Sheet87">
    <pageSetUpPr fitToPage="1"/>
  </sheetPr>
  <dimension ref="A1:I30"/>
  <sheetViews>
    <sheetView zoomScaleNormal="100" workbookViewId="0">
      <pane ySplit="6" topLeftCell="A7" activePane="bottomLeft" state="frozen"/>
      <selection pane="bottomLeft"/>
    </sheetView>
  </sheetViews>
  <sheetFormatPr defaultColWidth="9" defaultRowHeight="15.75" customHeight="1"/>
  <cols>
    <col min="1" max="1" width="6" style="4" customWidth="1"/>
    <col min="2" max="2" width="25" style="4" customWidth="1"/>
    <col min="3" max="3" width="12.59765625" style="53" customWidth="1"/>
    <col min="4" max="4" width="21.5" style="4" customWidth="1"/>
    <col min="5" max="6" width="16.59765625" style="4" hidden="1" customWidth="1"/>
    <col min="7" max="8" width="16.796875" style="4" customWidth="1"/>
    <col min="9" max="9" width="10.59765625" style="4" customWidth="1"/>
    <col min="10" max="16384" width="9" style="4"/>
  </cols>
  <sheetData>
    <row r="1" spans="1:9" ht="15.75" customHeight="1">
      <c r="A1" s="506"/>
      <c r="B1" s="61"/>
      <c r="C1" s="488"/>
      <c r="D1" s="5"/>
      <c r="E1" s="387"/>
      <c r="F1" s="387"/>
      <c r="G1" s="387"/>
      <c r="H1" s="387"/>
      <c r="I1" s="5"/>
    </row>
    <row r="2" spans="1:9" s="2" customFormat="1" ht="30" customHeight="1">
      <c r="A2" s="1643" t="s">
        <v>2781</v>
      </c>
      <c r="B2" s="1643"/>
      <c r="C2" s="1643"/>
      <c r="D2" s="1643"/>
      <c r="E2" s="1643"/>
      <c r="F2" s="1643"/>
      <c r="G2" s="1643"/>
      <c r="H2" s="1643"/>
      <c r="I2" s="1643"/>
    </row>
    <row r="3" spans="1:9" ht="14.25" customHeight="1">
      <c r="A3" s="4" t="s">
        <v>1968</v>
      </c>
      <c r="C3" s="4"/>
    </row>
    <row r="4" spans="1:9" ht="15.75" customHeight="1">
      <c r="A4" s="4" t="s">
        <v>2086</v>
      </c>
      <c r="E4" s="388"/>
      <c r="F4" s="388"/>
      <c r="G4" s="388"/>
      <c r="H4" s="388"/>
      <c r="I4" s="458" t="s">
        <v>1970</v>
      </c>
    </row>
    <row r="5" spans="1:9" s="3" customFormat="1" ht="15.75" customHeight="1">
      <c r="A5" s="1683" t="s">
        <v>1101</v>
      </c>
      <c r="B5" s="1683" t="s">
        <v>2188</v>
      </c>
      <c r="C5" s="1683" t="s">
        <v>2184</v>
      </c>
      <c r="D5" s="1683" t="s">
        <v>2367</v>
      </c>
      <c r="E5" s="1683" t="s">
        <v>2088</v>
      </c>
      <c r="F5" s="1683" t="s">
        <v>2089</v>
      </c>
      <c r="G5" s="1683" t="s">
        <v>1647</v>
      </c>
      <c r="H5" s="1683" t="s">
        <v>2090</v>
      </c>
      <c r="I5" s="1683" t="s">
        <v>1100</v>
      </c>
    </row>
    <row r="6" spans="1:9" s="3" customFormat="1" ht="15.75" customHeight="1">
      <c r="A6" s="1684"/>
      <c r="B6" s="1684"/>
      <c r="C6" s="1684"/>
      <c r="D6" s="1684"/>
      <c r="E6" s="1684"/>
      <c r="F6" s="1684"/>
      <c r="G6" s="1684"/>
      <c r="H6" s="1684"/>
      <c r="I6" s="1684"/>
    </row>
    <row r="7" spans="1:9" ht="15.75" customHeight="1">
      <c r="A7" s="381"/>
      <c r="B7" s="795"/>
      <c r="C7" s="486"/>
      <c r="D7" s="381"/>
      <c r="E7" s="410"/>
      <c r="F7" s="410"/>
      <c r="G7" s="410">
        <v>0</v>
      </c>
      <c r="H7" s="410">
        <v>0</v>
      </c>
      <c r="I7" s="440"/>
    </row>
    <row r="8" spans="1:9" ht="15.75" customHeight="1">
      <c r="A8" s="381"/>
      <c r="B8" s="795"/>
      <c r="C8" s="486"/>
      <c r="D8" s="381"/>
      <c r="E8" s="410"/>
      <c r="F8" s="410"/>
      <c r="G8" s="410">
        <v>0</v>
      </c>
      <c r="H8" s="410">
        <v>0</v>
      </c>
      <c r="I8" s="440"/>
    </row>
    <row r="9" spans="1:9" ht="15.75" customHeight="1">
      <c r="A9" s="381"/>
      <c r="B9" s="795"/>
      <c r="C9" s="486"/>
      <c r="D9" s="381"/>
      <c r="E9" s="410"/>
      <c r="F9" s="410"/>
      <c r="G9" s="410">
        <v>0</v>
      </c>
      <c r="H9" s="410">
        <v>0</v>
      </c>
      <c r="I9" s="440"/>
    </row>
    <row r="10" spans="1:9" ht="15.75" customHeight="1">
      <c r="A10" s="381"/>
      <c r="B10" s="795"/>
      <c r="C10" s="486"/>
      <c r="D10" s="381"/>
      <c r="E10" s="410"/>
      <c r="F10" s="410"/>
      <c r="G10" s="410">
        <v>0</v>
      </c>
      <c r="H10" s="410">
        <v>0</v>
      </c>
      <c r="I10" s="440"/>
    </row>
    <row r="11" spans="1:9" ht="15.75" customHeight="1">
      <c r="A11" s="381"/>
      <c r="B11" s="795"/>
      <c r="C11" s="486"/>
      <c r="D11" s="381"/>
      <c r="E11" s="410"/>
      <c r="F11" s="410"/>
      <c r="G11" s="410">
        <v>0</v>
      </c>
      <c r="H11" s="410">
        <v>0</v>
      </c>
      <c r="I11" s="440"/>
    </row>
    <row r="12" spans="1:9" ht="15.75" customHeight="1">
      <c r="A12" s="381"/>
      <c r="B12" s="795"/>
      <c r="C12" s="486"/>
      <c r="D12" s="381"/>
      <c r="E12" s="410"/>
      <c r="F12" s="410"/>
      <c r="G12" s="410">
        <v>0</v>
      </c>
      <c r="H12" s="410">
        <v>0</v>
      </c>
      <c r="I12" s="440"/>
    </row>
    <row r="13" spans="1:9" ht="15.75" customHeight="1">
      <c r="A13" s="381"/>
      <c r="B13" s="795"/>
      <c r="C13" s="486"/>
      <c r="D13" s="381"/>
      <c r="E13" s="410"/>
      <c r="F13" s="410"/>
      <c r="G13" s="410">
        <v>0</v>
      </c>
      <c r="H13" s="410">
        <v>0</v>
      </c>
      <c r="I13" s="440"/>
    </row>
    <row r="14" spans="1:9" ht="15.75" customHeight="1">
      <c r="A14" s="381"/>
      <c r="B14" s="795"/>
      <c r="C14" s="486"/>
      <c r="D14" s="381"/>
      <c r="E14" s="410"/>
      <c r="F14" s="410"/>
      <c r="G14" s="410">
        <v>0</v>
      </c>
      <c r="H14" s="410">
        <v>0</v>
      </c>
      <c r="I14" s="440"/>
    </row>
    <row r="15" spans="1:9" ht="15.75" customHeight="1">
      <c r="A15" s="381"/>
      <c r="B15" s="795"/>
      <c r="C15" s="486"/>
      <c r="D15" s="381"/>
      <c r="E15" s="410"/>
      <c r="F15" s="410"/>
      <c r="G15" s="410">
        <v>0</v>
      </c>
      <c r="H15" s="410">
        <v>0</v>
      </c>
      <c r="I15" s="440"/>
    </row>
    <row r="16" spans="1:9" ht="15.75" customHeight="1">
      <c r="A16" s="381"/>
      <c r="B16" s="795"/>
      <c r="C16" s="486"/>
      <c r="D16" s="381"/>
      <c r="E16" s="410"/>
      <c r="F16" s="410"/>
      <c r="G16" s="410">
        <v>0</v>
      </c>
      <c r="H16" s="410">
        <v>0</v>
      </c>
      <c r="I16" s="440"/>
    </row>
    <row r="17" spans="1:9" ht="15.75" customHeight="1">
      <c r="A17" s="381"/>
      <c r="B17" s="795"/>
      <c r="C17" s="486"/>
      <c r="D17" s="381"/>
      <c r="E17" s="410"/>
      <c r="F17" s="410"/>
      <c r="G17" s="410">
        <v>0</v>
      </c>
      <c r="H17" s="410">
        <v>0</v>
      </c>
      <c r="I17" s="440"/>
    </row>
    <row r="18" spans="1:9" ht="15.75" customHeight="1">
      <c r="A18" s="381"/>
      <c r="B18" s="795"/>
      <c r="C18" s="486"/>
      <c r="D18" s="381"/>
      <c r="E18" s="410"/>
      <c r="F18" s="410"/>
      <c r="G18" s="410">
        <v>0</v>
      </c>
      <c r="H18" s="410">
        <v>0</v>
      </c>
      <c r="I18" s="440"/>
    </row>
    <row r="19" spans="1:9" ht="15.75" customHeight="1">
      <c r="A19" s="381"/>
      <c r="B19" s="795"/>
      <c r="C19" s="486"/>
      <c r="D19" s="381"/>
      <c r="E19" s="410"/>
      <c r="F19" s="410"/>
      <c r="G19" s="410">
        <v>0</v>
      </c>
      <c r="H19" s="410">
        <v>0</v>
      </c>
      <c r="I19" s="440"/>
    </row>
    <row r="20" spans="1:9" ht="15.75" customHeight="1">
      <c r="A20" s="381"/>
      <c r="B20" s="795"/>
      <c r="C20" s="486"/>
      <c r="D20" s="381"/>
      <c r="E20" s="410"/>
      <c r="F20" s="410"/>
      <c r="G20" s="410">
        <v>0</v>
      </c>
      <c r="H20" s="410">
        <v>0</v>
      </c>
      <c r="I20" s="440"/>
    </row>
    <row r="21" spans="1:9" ht="15.75" customHeight="1">
      <c r="A21" s="381"/>
      <c r="B21" s="795"/>
      <c r="C21" s="486"/>
      <c r="D21" s="381"/>
      <c r="E21" s="410"/>
      <c r="F21" s="410"/>
      <c r="G21" s="410">
        <v>0</v>
      </c>
      <c r="H21" s="410">
        <v>0</v>
      </c>
      <c r="I21" s="440"/>
    </row>
    <row r="22" spans="1:9" ht="15.75" customHeight="1">
      <c r="A22" s="381"/>
      <c r="B22" s="795"/>
      <c r="C22" s="486"/>
      <c r="D22" s="381"/>
      <c r="E22" s="410"/>
      <c r="F22" s="410"/>
      <c r="G22" s="410">
        <v>0</v>
      </c>
      <c r="H22" s="410">
        <v>0</v>
      </c>
      <c r="I22" s="440"/>
    </row>
    <row r="23" spans="1:9" ht="15.75" customHeight="1">
      <c r="A23" s="381"/>
      <c r="B23" s="795"/>
      <c r="C23" s="486"/>
      <c r="D23" s="381"/>
      <c r="E23" s="410"/>
      <c r="F23" s="410"/>
      <c r="G23" s="410">
        <v>0</v>
      </c>
      <c r="H23" s="410">
        <v>0</v>
      </c>
      <c r="I23" s="440"/>
    </row>
    <row r="24" spans="1:9" ht="15.75" customHeight="1">
      <c r="A24" s="381"/>
      <c r="B24" s="795"/>
      <c r="C24" s="486"/>
      <c r="D24" s="381"/>
      <c r="E24" s="410"/>
      <c r="F24" s="410"/>
      <c r="G24" s="410">
        <v>0</v>
      </c>
      <c r="H24" s="410">
        <v>0</v>
      </c>
      <c r="I24" s="440"/>
    </row>
    <row r="25" spans="1:9" ht="15.75" customHeight="1">
      <c r="A25" s="381"/>
      <c r="B25" s="795"/>
      <c r="C25" s="486"/>
      <c r="D25" s="381"/>
      <c r="E25" s="410"/>
      <c r="F25" s="410"/>
      <c r="G25" s="410">
        <v>0</v>
      </c>
      <c r="H25" s="410">
        <v>0</v>
      </c>
      <c r="I25" s="440"/>
    </row>
    <row r="26" spans="1:9" ht="15.75" customHeight="1">
      <c r="A26" s="381"/>
      <c r="B26" s="795"/>
      <c r="C26" s="486"/>
      <c r="D26" s="381"/>
      <c r="E26" s="410"/>
      <c r="F26" s="410"/>
      <c r="G26" s="410">
        <v>0</v>
      </c>
      <c r="H26" s="410">
        <v>0</v>
      </c>
      <c r="I26" s="440"/>
    </row>
    <row r="27" spans="1:9" ht="15.75" customHeight="1">
      <c r="A27" s="381"/>
      <c r="B27" s="795"/>
      <c r="C27" s="486"/>
      <c r="D27" s="381"/>
      <c r="E27" s="410"/>
      <c r="F27" s="410"/>
      <c r="G27" s="410">
        <v>0</v>
      </c>
      <c r="H27" s="410">
        <v>0</v>
      </c>
      <c r="I27" s="440"/>
    </row>
    <row r="28" spans="1:9" ht="15.75" customHeight="1">
      <c r="A28" s="1688" t="s">
        <v>2186</v>
      </c>
      <c r="B28" s="1689"/>
      <c r="C28" s="486"/>
      <c r="D28" s="381"/>
      <c r="E28" s="410">
        <v>0</v>
      </c>
      <c r="F28" s="410"/>
      <c r="G28" s="410">
        <v>0</v>
      </c>
      <c r="H28" s="410">
        <v>0</v>
      </c>
      <c r="I28" s="440"/>
    </row>
    <row r="29" spans="1:9" ht="15.75" customHeight="1">
      <c r="A29" s="4" t="s">
        <v>2098</v>
      </c>
      <c r="E29" s="388"/>
      <c r="F29" s="388"/>
      <c r="G29" s="388" t="s">
        <v>2099</v>
      </c>
      <c r="H29" s="388"/>
    </row>
    <row r="30" spans="1:9" ht="15.75" customHeight="1">
      <c r="A30" s="4" t="s">
        <v>2101</v>
      </c>
      <c r="E30" s="388"/>
      <c r="F30" s="388"/>
      <c r="G30" s="388"/>
      <c r="H30" s="388"/>
    </row>
  </sheetData>
  <sortState xmlns:xlrd2="http://schemas.microsoft.com/office/spreadsheetml/2017/richdata2" ref="A7:I27">
    <sortCondition ref="A7"/>
  </sortState>
  <mergeCells count="11">
    <mergeCell ref="A2:I2"/>
    <mergeCell ref="A28:B28"/>
    <mergeCell ref="A5:A6"/>
    <mergeCell ref="B5:B6"/>
    <mergeCell ref="C5:C6"/>
    <mergeCell ref="D5:D6"/>
    <mergeCell ref="E5:E6"/>
    <mergeCell ref="F5:F6"/>
    <mergeCell ref="G5:G6"/>
    <mergeCell ref="H5:H6"/>
    <mergeCell ref="I5:I6"/>
  </mergeCells>
  <phoneticPr fontId="30" type="noConversion"/>
  <printOptions horizontalCentered="1"/>
  <pageMargins left="0.35433070866141736" right="0.35433070866141736" top="0.98425196850393704" bottom="0.78740157480314965" header="0.39370078740157477" footer="0.51181102362204722"/>
  <pageSetup paperSize="9" scale="92" fitToHeight="0" orientation="landscape" r:id="rId1"/>
  <headerFooter alignWithMargins="0">
    <oddHeader>&amp;R&amp;"宋体,常规"&amp;10共&amp;"Times New Roman,常规"&amp;N&amp;"宋体,常规"页第&amp;"Times New Roman,常规"&amp;P&amp;"宋体,常规"页</oddHeader>
  </headerFooter>
</worksheet>
</file>

<file path=xl/worksheets/sheet1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32B059-01DE-4962-8A98-891382B1D3E8}">
  <sheetPr codeName="Sheet88">
    <tabColor indexed="10"/>
    <pageSetUpPr fitToPage="1"/>
  </sheetPr>
  <dimension ref="A1:G31"/>
  <sheetViews>
    <sheetView zoomScaleNormal="100" workbookViewId="0">
      <selection activeCell="B14" sqref="B14:M14"/>
    </sheetView>
  </sheetViews>
  <sheetFormatPr defaultColWidth="9" defaultRowHeight="15.75" customHeight="1"/>
  <cols>
    <col min="1" max="1" width="8.09765625" style="4" customWidth="1"/>
    <col min="2" max="2" width="25.5" style="4" customWidth="1"/>
    <col min="3" max="3" width="19.09765625" style="4" hidden="1" customWidth="1"/>
    <col min="4" max="4" width="25" style="4" customWidth="1" collapsed="1"/>
    <col min="5" max="6" width="25" style="4" customWidth="1"/>
    <col min="7" max="7" width="12.59765625" style="4" customWidth="1"/>
    <col min="8" max="16384" width="9" style="4"/>
  </cols>
  <sheetData>
    <row r="1" spans="1:7" ht="15.75" customHeight="1">
      <c r="A1" s="104"/>
      <c r="B1" s="61"/>
      <c r="C1" s="387"/>
      <c r="D1" s="387"/>
      <c r="E1" s="387"/>
      <c r="F1" s="387"/>
      <c r="G1" s="5"/>
    </row>
    <row r="2" spans="1:7" s="2" customFormat="1" ht="30" customHeight="1">
      <c r="A2" s="1643" t="s">
        <v>218</v>
      </c>
      <c r="B2" s="1644"/>
      <c r="C2" s="1644"/>
      <c r="D2" s="1644"/>
      <c r="E2" s="1644"/>
      <c r="F2" s="1644"/>
      <c r="G2" s="1644"/>
    </row>
    <row r="3" spans="1:7" ht="14.25" customHeight="1">
      <c r="A3" s="1645" t="str">
        <f>CONCATENATE(封面!D9,封面!F9,封面!G9,封面!H9,封面!I9,封面!J9,封面!K9)</f>
        <v>评估基准日：2024年12月31日</v>
      </c>
      <c r="B3" s="1645"/>
      <c r="C3" s="1645"/>
      <c r="D3" s="1645"/>
      <c r="E3" s="1645"/>
      <c r="F3" s="1645"/>
      <c r="G3" s="1645"/>
    </row>
    <row r="4" spans="1:7" ht="15.75" customHeight="1">
      <c r="A4" s="396" t="str">
        <f>封面!D7&amp;封面!F7</f>
        <v>被评估企业：海南中油深南石油技术开发有限公司澄迈分公司</v>
      </c>
      <c r="C4" s="388"/>
      <c r="D4" s="388"/>
      <c r="E4" s="388"/>
      <c r="F4" s="388"/>
      <c r="G4" s="797" t="s">
        <v>67</v>
      </c>
    </row>
    <row r="5" spans="1:7" s="7" customFormat="1" ht="15.75" customHeight="1">
      <c r="A5" s="439" t="s">
        <v>138</v>
      </c>
      <c r="B5" s="439" t="s">
        <v>90</v>
      </c>
      <c r="C5" s="479" t="s">
        <v>91</v>
      </c>
      <c r="D5" s="479" t="s">
        <v>92</v>
      </c>
      <c r="E5" s="479" t="s">
        <v>93</v>
      </c>
      <c r="F5" s="480" t="s">
        <v>80</v>
      </c>
      <c r="G5" s="381" t="s">
        <v>166</v>
      </c>
    </row>
    <row r="6" spans="1:7" ht="15.75" customHeight="1">
      <c r="A6" s="381" t="str">
        <f>$A$29&amp;"-"&amp;SUBTOTAL(103,$B$6:B6)</f>
        <v>6-1</v>
      </c>
      <c r="B6" s="1352" t="s">
        <v>38</v>
      </c>
      <c r="C6" s="410">
        <f>长期借款!F28</f>
        <v>0</v>
      </c>
      <c r="D6" s="410">
        <f>长期借款!J28</f>
        <v>0</v>
      </c>
      <c r="E6" s="410">
        <f>长期借款!L28</f>
        <v>0</v>
      </c>
      <c r="F6" s="410">
        <f t="shared" ref="F6:F14" si="0">E6-D6</f>
        <v>0</v>
      </c>
      <c r="G6" s="410" t="str">
        <f t="shared" ref="G6:G14" si="1">IF(D6=0,"",F6/D6*100)</f>
        <v/>
      </c>
    </row>
    <row r="7" spans="1:7" ht="15.75" customHeight="1">
      <c r="A7" s="381" t="str">
        <f>$A$29&amp;"-"&amp;SUBTOTAL(103,$B$6:B7)</f>
        <v>6-2</v>
      </c>
      <c r="B7" s="1352" t="s">
        <v>40</v>
      </c>
      <c r="C7" s="410">
        <f>应付债券!I28</f>
        <v>0</v>
      </c>
      <c r="D7" s="410">
        <f>应付债券!K28</f>
        <v>0</v>
      </c>
      <c r="E7" s="410">
        <f>应付债券!L28</f>
        <v>0</v>
      </c>
      <c r="F7" s="410">
        <f t="shared" si="0"/>
        <v>0</v>
      </c>
      <c r="G7" s="410" t="str">
        <f t="shared" si="1"/>
        <v/>
      </c>
    </row>
    <row r="8" spans="1:7" ht="15.75" customHeight="1">
      <c r="A8" s="381" t="str">
        <f>$A$29&amp;"-"&amp;SUBTOTAL(103,$B$6:B8)</f>
        <v>6-3</v>
      </c>
      <c r="B8" s="1352" t="s">
        <v>276</v>
      </c>
      <c r="C8" s="472">
        <f>租赁负债!K26</f>
        <v>0</v>
      </c>
      <c r="D8" s="472">
        <f>租赁负债!M26</f>
        <v>0</v>
      </c>
      <c r="E8" s="472">
        <f>租赁负债!N26</f>
        <v>0</v>
      </c>
      <c r="F8" s="410">
        <f>E8-D8</f>
        <v>0</v>
      </c>
      <c r="G8" s="410" t="str">
        <f>IF(D8=0,"",F8/D8*100)</f>
        <v/>
      </c>
    </row>
    <row r="9" spans="1:7" ht="15.75" customHeight="1">
      <c r="A9" s="381" t="str">
        <f>$A$29&amp;"-"&amp;SUBTOTAL(103,$B$6:B9)</f>
        <v>6-4</v>
      </c>
      <c r="B9" s="1352" t="s">
        <v>42</v>
      </c>
      <c r="C9" s="410">
        <f>长期应付款!G27</f>
        <v>0</v>
      </c>
      <c r="D9" s="410">
        <f>长期应付款!K27</f>
        <v>0</v>
      </c>
      <c r="E9" s="410">
        <f>长期应付款!L27</f>
        <v>0</v>
      </c>
      <c r="F9" s="410">
        <f>E9-D9</f>
        <v>0</v>
      </c>
      <c r="G9" s="410" t="str">
        <f>IF(D9=0,"",F9/D9*100)</f>
        <v/>
      </c>
    </row>
    <row r="10" spans="1:7" ht="15.75" customHeight="1">
      <c r="A10" s="381" t="str">
        <f>$A$29&amp;"-"&amp;SUBTOTAL(103,$B$6:B10)</f>
        <v>6-5</v>
      </c>
      <c r="B10" s="1353" t="s">
        <v>605</v>
      </c>
      <c r="C10" s="410">
        <f>专项应付款!D28</f>
        <v>0</v>
      </c>
      <c r="D10" s="410">
        <f>专项应付款!F28</f>
        <v>0</v>
      </c>
      <c r="E10" s="410">
        <f>专项应付款!G28</f>
        <v>0</v>
      </c>
      <c r="F10" s="410">
        <f>E10-D10</f>
        <v>0</v>
      </c>
      <c r="G10" s="410" t="str">
        <f>IF(D10=0,"",F10/D10*100)</f>
        <v/>
      </c>
    </row>
    <row r="11" spans="1:7" ht="15.75" customHeight="1">
      <c r="A11" s="381" t="str">
        <f>$A$29&amp;"-"&amp;SUBTOTAL(103,$B$6:B11)</f>
        <v>6-6</v>
      </c>
      <c r="B11" s="1352" t="s">
        <v>45</v>
      </c>
      <c r="C11" s="410">
        <f>预计负债!E28</f>
        <v>0</v>
      </c>
      <c r="D11" s="410">
        <f>预计负债!G28</f>
        <v>0</v>
      </c>
      <c r="E11" s="410">
        <f>预计负债!H28</f>
        <v>0</v>
      </c>
      <c r="F11" s="410">
        <f t="shared" si="0"/>
        <v>0</v>
      </c>
      <c r="G11" s="410" t="str">
        <f t="shared" si="1"/>
        <v/>
      </c>
    </row>
    <row r="12" spans="1:7" ht="15.75" customHeight="1">
      <c r="A12" s="381" t="str">
        <f>$A$29&amp;"-"&amp;SUBTOTAL(103,$B$6:B12)</f>
        <v>6-7</v>
      </c>
      <c r="B12" s="1353" t="s">
        <v>278</v>
      </c>
      <c r="C12" s="472">
        <f>递延收益!E28</f>
        <v>0</v>
      </c>
      <c r="D12" s="472">
        <f>递延收益!G28</f>
        <v>0</v>
      </c>
      <c r="E12" s="472">
        <f>递延收益!H28</f>
        <v>0</v>
      </c>
      <c r="F12" s="410">
        <f t="shared" si="0"/>
        <v>0</v>
      </c>
      <c r="G12" s="410" t="str">
        <f t="shared" si="1"/>
        <v/>
      </c>
    </row>
    <row r="13" spans="1:7" ht="15.75" customHeight="1">
      <c r="A13" s="381" t="str">
        <f>$A$29&amp;"-"&amp;SUBTOTAL(103,$B$6:B13)</f>
        <v>6-8</v>
      </c>
      <c r="B13" s="1352" t="s">
        <v>47</v>
      </c>
      <c r="C13" s="410">
        <f>递延所得税负债!D28</f>
        <v>0</v>
      </c>
      <c r="D13" s="410">
        <f>递延所得税负债!F28</f>
        <v>0</v>
      </c>
      <c r="E13" s="410">
        <f>递延所得税负债!G28</f>
        <v>0</v>
      </c>
      <c r="F13" s="410">
        <f t="shared" si="0"/>
        <v>0</v>
      </c>
      <c r="G13" s="410" t="str">
        <f t="shared" si="1"/>
        <v/>
      </c>
    </row>
    <row r="14" spans="1:7" ht="15.75" customHeight="1">
      <c r="A14" s="381" t="str">
        <f>$A$29&amp;"-"&amp;SUBTOTAL(103,$B$6:B14)</f>
        <v>6-9</v>
      </c>
      <c r="B14" s="1352" t="s">
        <v>48</v>
      </c>
      <c r="C14" s="410">
        <f>其他非流动负债!E28</f>
        <v>0</v>
      </c>
      <c r="D14" s="410">
        <f>其他非流动负债!G28</f>
        <v>0</v>
      </c>
      <c r="E14" s="410">
        <f>其他非流动负债!H28</f>
        <v>0</v>
      </c>
      <c r="F14" s="410">
        <f t="shared" si="0"/>
        <v>0</v>
      </c>
      <c r="G14" s="410" t="str">
        <f t="shared" si="1"/>
        <v/>
      </c>
    </row>
    <row r="15" spans="1:7" ht="15.75" customHeight="1">
      <c r="A15" s="381"/>
      <c r="B15" s="440"/>
      <c r="C15" s="410"/>
      <c r="D15" s="410"/>
      <c r="E15" s="410"/>
      <c r="F15" s="410"/>
      <c r="G15" s="410"/>
    </row>
    <row r="16" spans="1:7" ht="15.75" customHeight="1">
      <c r="A16" s="381"/>
      <c r="B16" s="440"/>
      <c r="C16" s="410"/>
      <c r="D16" s="410"/>
      <c r="E16" s="410"/>
      <c r="F16" s="410"/>
      <c r="G16" s="410"/>
    </row>
    <row r="17" spans="1:7" ht="15.75" customHeight="1">
      <c r="A17" s="381"/>
      <c r="B17" s="440"/>
      <c r="C17" s="410"/>
      <c r="D17" s="410"/>
      <c r="E17" s="410"/>
      <c r="F17" s="410"/>
      <c r="G17" s="410"/>
    </row>
    <row r="18" spans="1:7" ht="15.75" customHeight="1">
      <c r="A18" s="381"/>
      <c r="B18" s="440"/>
      <c r="C18" s="410"/>
      <c r="D18" s="410"/>
      <c r="E18" s="410"/>
      <c r="F18" s="410"/>
      <c r="G18" s="410"/>
    </row>
    <row r="19" spans="1:7" ht="15.75" customHeight="1">
      <c r="A19" s="381"/>
      <c r="B19" s="440"/>
      <c r="C19" s="410"/>
      <c r="D19" s="410"/>
      <c r="E19" s="410"/>
      <c r="F19" s="410"/>
      <c r="G19" s="410"/>
    </row>
    <row r="20" spans="1:7" ht="15.75" customHeight="1">
      <c r="A20" s="381"/>
      <c r="B20" s="440"/>
      <c r="C20" s="410"/>
      <c r="D20" s="410"/>
      <c r="E20" s="410"/>
      <c r="F20" s="410"/>
      <c r="G20" s="410"/>
    </row>
    <row r="21" spans="1:7" ht="15.75" customHeight="1">
      <c r="A21" s="381"/>
      <c r="B21" s="440"/>
      <c r="C21" s="410"/>
      <c r="D21" s="410"/>
      <c r="E21" s="410"/>
      <c r="F21" s="410"/>
      <c r="G21" s="410"/>
    </row>
    <row r="22" spans="1:7" ht="15.75" customHeight="1">
      <c r="A22" s="381"/>
      <c r="B22" s="440"/>
      <c r="C22" s="410"/>
      <c r="D22" s="410"/>
      <c r="E22" s="410"/>
      <c r="F22" s="410"/>
      <c r="G22" s="410"/>
    </row>
    <row r="23" spans="1:7" ht="15.75" customHeight="1">
      <c r="A23" s="381"/>
      <c r="B23" s="440"/>
      <c r="C23" s="410"/>
      <c r="D23" s="410"/>
      <c r="E23" s="410"/>
      <c r="F23" s="410"/>
      <c r="G23" s="410"/>
    </row>
    <row r="24" spans="1:7" ht="15.75" customHeight="1">
      <c r="A24" s="381"/>
      <c r="B24" s="440"/>
      <c r="C24" s="410"/>
      <c r="D24" s="410"/>
      <c r="E24" s="410"/>
      <c r="F24" s="410"/>
      <c r="G24" s="410"/>
    </row>
    <row r="25" spans="1:7" ht="15.75" customHeight="1">
      <c r="A25" s="381"/>
      <c r="B25" s="440"/>
      <c r="C25" s="410"/>
      <c r="D25" s="410"/>
      <c r="E25" s="410"/>
      <c r="F25" s="410"/>
      <c r="G25" s="410"/>
    </row>
    <row r="26" spans="1:7" ht="15.75" customHeight="1">
      <c r="A26" s="381"/>
      <c r="B26" s="440"/>
      <c r="C26" s="410"/>
      <c r="D26" s="410"/>
      <c r="E26" s="410"/>
      <c r="F26" s="410"/>
      <c r="G26" s="410"/>
    </row>
    <row r="27" spans="1:7" ht="15.75" customHeight="1">
      <c r="A27" s="439"/>
      <c r="B27" s="481"/>
      <c r="C27" s="410"/>
      <c r="D27" s="410"/>
      <c r="E27" s="410"/>
      <c r="F27" s="410"/>
      <c r="G27" s="410"/>
    </row>
    <row r="28" spans="1:7" ht="15.75" customHeight="1">
      <c r="A28" s="439"/>
      <c r="B28" s="481"/>
      <c r="C28" s="410"/>
      <c r="D28" s="410"/>
      <c r="E28" s="410"/>
      <c r="F28" s="410"/>
      <c r="G28" s="410"/>
    </row>
    <row r="29" spans="1:7" ht="15.75" customHeight="1">
      <c r="A29" s="439" t="s">
        <v>219</v>
      </c>
      <c r="B29" s="381" t="s">
        <v>79</v>
      </c>
      <c r="C29" s="410">
        <f>SUM(C6:C28)</f>
        <v>0</v>
      </c>
      <c r="D29" s="410">
        <f>SUM(D6:D28)</f>
        <v>0</v>
      </c>
      <c r="E29" s="410">
        <f>SUM(E6:E28)</f>
        <v>0</v>
      </c>
      <c r="F29" s="410">
        <f>SUM(F6:F28)</f>
        <v>0</v>
      </c>
      <c r="G29" s="410" t="str">
        <f>IF(D29=0,"",F29/D29*100)</f>
        <v/>
      </c>
    </row>
    <row r="30" spans="1:7" ht="15.75" customHeight="1">
      <c r="A30" s="4" t="str">
        <f>封面!D11&amp;封面!G11</f>
        <v>被评估企业填表人：郭一凡</v>
      </c>
      <c r="C30" s="388"/>
      <c r="D30" s="388"/>
      <c r="E30" s="388" t="str">
        <f>"评估人员："&amp;封面!G38</f>
        <v>评估人员：</v>
      </c>
      <c r="F30" s="388"/>
    </row>
    <row r="31" spans="1:7" ht="15.75" customHeight="1">
      <c r="A31" s="441" t="str">
        <f>CONCATENATE(封面!D13,封面!F13,封面!G13,封面!H13,封面!I13,封面!J13,封面!K13)</f>
        <v>填表日期：2025年1月22日</v>
      </c>
      <c r="C31" s="388"/>
      <c r="D31" s="388"/>
      <c r="E31" s="388"/>
      <c r="F31" s="388"/>
    </row>
  </sheetData>
  <mergeCells count="2">
    <mergeCell ref="A2:G2"/>
    <mergeCell ref="A3:G3"/>
  </mergeCells>
  <phoneticPr fontId="30" type="noConversion"/>
  <hyperlinks>
    <hyperlink ref="B6" location="长期借款!B1" display="长期借款" xr:uid="{00000000-0004-0000-5E00-000002000000}"/>
    <hyperlink ref="B7" location="应付债券!B1" display="应付债券" xr:uid="{00000000-0004-0000-5E00-000003000000}"/>
    <hyperlink ref="B9" location="长期应付款!B1" display="长期应付款" xr:uid="{00000000-0004-0000-5E00-000004000000}"/>
    <hyperlink ref="B11" location="预计负债!B1" display="预计负债" xr:uid="{00000000-0004-0000-5E00-000006000000}"/>
    <hyperlink ref="B13" location="递延所得税负债!B1" display="递延所得税负债" xr:uid="{00000000-0004-0000-5E00-000007000000}"/>
    <hyperlink ref="B14" location="其他非流动负债!B1" display="其他非流动负债" xr:uid="{00000000-0004-0000-5E00-000008000000}"/>
  </hyperlinks>
  <printOptions horizontalCentered="1"/>
  <pageMargins left="0.34930555555555598" right="0.34930555555555598" top="0.98425196850393704" bottom="0.78888888888888897" header="0.39370078740157477" footer="0.50902777777777797"/>
  <pageSetup paperSize="9" scale="93" fitToHeight="0" orientation="landscape" r:id="rId1"/>
  <headerFooter alignWithMargins="0">
    <oddHeader>&amp;R&amp;"宋体,常规"&amp;10共&amp;"Times New Roman,常规"&amp;N&amp;"宋体,常规"页第&amp;"Times New Roman,常规"&amp;P&amp;"宋体,常规"页</oddHeader>
  </headerFooter>
</worksheet>
</file>

<file path=xl/worksheets/sheet1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683C3E-9133-4717-84E9-0A4F8B41583B}">
  <sheetPr codeName="Sheet89">
    <pageSetUpPr fitToPage="1"/>
  </sheetPr>
  <dimension ref="A1:M30"/>
  <sheetViews>
    <sheetView zoomScaleNormal="100" workbookViewId="0">
      <pane ySplit="6" topLeftCell="A7" activePane="bottomLeft" state="frozen"/>
      <selection pane="bottomLeft"/>
    </sheetView>
  </sheetViews>
  <sheetFormatPr defaultColWidth="9" defaultRowHeight="15.75" customHeight="1"/>
  <cols>
    <col min="1" max="1" width="5.5" style="4" customWidth="1"/>
    <col min="2" max="2" width="22.59765625" style="4" customWidth="1"/>
    <col min="3" max="4" width="10.09765625" style="53" customWidth="1"/>
    <col min="5" max="5" width="8.09765625" style="4" customWidth="1"/>
    <col min="6" max="9" width="13.09765625" style="4" hidden="1" customWidth="1"/>
    <col min="10" max="10" width="14.296875" style="4" customWidth="1"/>
    <col min="11" max="11" width="13.796875" style="4" customWidth="1"/>
    <col min="12" max="12" width="14.296875" style="4" customWidth="1"/>
    <col min="13" max="13" width="10.59765625" style="4" customWidth="1"/>
    <col min="14" max="16384" width="9" style="4"/>
  </cols>
  <sheetData>
    <row r="1" spans="1:13" ht="15.75" customHeight="1">
      <c r="A1" s="506"/>
      <c r="B1" s="61"/>
      <c r="C1" s="488"/>
      <c r="D1" s="488"/>
      <c r="E1" s="5"/>
      <c r="F1" s="387"/>
      <c r="G1" s="387"/>
      <c r="H1" s="387"/>
      <c r="I1" s="387"/>
      <c r="J1" s="387"/>
      <c r="K1" s="387"/>
      <c r="L1" s="387"/>
      <c r="M1" s="5"/>
    </row>
    <row r="2" spans="1:13" s="2" customFormat="1" ht="30" customHeight="1">
      <c r="A2" s="1643" t="s">
        <v>2782</v>
      </c>
      <c r="B2" s="1643"/>
      <c r="C2" s="1643"/>
      <c r="D2" s="1643"/>
      <c r="E2" s="1643"/>
      <c r="F2" s="1643"/>
      <c r="G2" s="1643"/>
      <c r="H2" s="1643"/>
      <c r="I2" s="1643"/>
      <c r="J2" s="1643"/>
      <c r="K2" s="1643"/>
      <c r="L2" s="1643"/>
      <c r="M2" s="1643"/>
    </row>
    <row r="3" spans="1:13" ht="14.25" customHeight="1">
      <c r="A3" s="4" t="s">
        <v>1968</v>
      </c>
      <c r="C3" s="4"/>
      <c r="D3" s="4"/>
    </row>
    <row r="4" spans="1:13" ht="15.75" customHeight="1">
      <c r="A4" s="4" t="s">
        <v>2086</v>
      </c>
      <c r="F4" s="388"/>
      <c r="G4" s="388"/>
      <c r="H4" s="388"/>
      <c r="I4" s="388"/>
      <c r="J4" s="388"/>
      <c r="K4" s="388"/>
      <c r="L4" s="388"/>
      <c r="M4" s="458" t="s">
        <v>1970</v>
      </c>
    </row>
    <row r="5" spans="1:13" s="3" customFormat="1" ht="15.75" customHeight="1">
      <c r="A5" s="1683" t="s">
        <v>1101</v>
      </c>
      <c r="B5" s="1683" t="s">
        <v>2760</v>
      </c>
      <c r="C5" s="1683" t="s">
        <v>2184</v>
      </c>
      <c r="D5" s="1683" t="s">
        <v>2160</v>
      </c>
      <c r="E5" s="1683" t="s">
        <v>2761</v>
      </c>
      <c r="F5" s="1700" t="s">
        <v>2088</v>
      </c>
      <c r="G5" s="1700"/>
      <c r="H5" s="1700"/>
      <c r="I5" s="1683" t="s">
        <v>2089</v>
      </c>
      <c r="J5" s="1683" t="s">
        <v>1647</v>
      </c>
      <c r="K5" s="1858" t="s">
        <v>2762</v>
      </c>
      <c r="L5" s="1683" t="s">
        <v>2090</v>
      </c>
      <c r="M5" s="1683" t="s">
        <v>1100</v>
      </c>
    </row>
    <row r="6" spans="1:13" s="3" customFormat="1" ht="15.75" customHeight="1">
      <c r="A6" s="1684"/>
      <c r="B6" s="1684"/>
      <c r="C6" s="1684"/>
      <c r="D6" s="1684"/>
      <c r="E6" s="1684"/>
      <c r="F6" s="393" t="s">
        <v>2093</v>
      </c>
      <c r="G6" s="1046" t="s">
        <v>2207</v>
      </c>
      <c r="H6" s="1046" t="s">
        <v>2095</v>
      </c>
      <c r="I6" s="1684"/>
      <c r="J6" s="1684"/>
      <c r="K6" s="1860"/>
      <c r="L6" s="1684"/>
      <c r="M6" s="1684"/>
    </row>
    <row r="7" spans="1:13" ht="15.75" customHeight="1">
      <c r="A7" s="381"/>
      <c r="B7" s="1333"/>
      <c r="C7" s="486"/>
      <c r="D7" s="486"/>
      <c r="E7" s="381"/>
      <c r="F7" s="410"/>
      <c r="G7" s="463"/>
      <c r="H7" s="452"/>
      <c r="I7" s="410"/>
      <c r="J7" s="410">
        <v>0</v>
      </c>
      <c r="K7" s="410"/>
      <c r="L7" s="410">
        <v>0</v>
      </c>
      <c r="M7" s="440"/>
    </row>
    <row r="8" spans="1:13" ht="15.75" customHeight="1">
      <c r="A8" s="381"/>
      <c r="B8" s="795"/>
      <c r="C8" s="486"/>
      <c r="D8" s="486"/>
      <c r="E8" s="381"/>
      <c r="F8" s="410"/>
      <c r="G8" s="463"/>
      <c r="H8" s="452"/>
      <c r="I8" s="410"/>
      <c r="J8" s="410">
        <v>0</v>
      </c>
      <c r="K8" s="410"/>
      <c r="L8" s="410">
        <v>0</v>
      </c>
      <c r="M8" s="440"/>
    </row>
    <row r="9" spans="1:13" ht="15.75" customHeight="1">
      <c r="A9" s="381"/>
      <c r="B9" s="795"/>
      <c r="C9" s="486"/>
      <c r="D9" s="486"/>
      <c r="E9" s="381"/>
      <c r="F9" s="410"/>
      <c r="G9" s="463"/>
      <c r="H9" s="452"/>
      <c r="I9" s="410"/>
      <c r="J9" s="410">
        <v>0</v>
      </c>
      <c r="K9" s="410"/>
      <c r="L9" s="410">
        <v>0</v>
      </c>
      <c r="M9" s="440"/>
    </row>
    <row r="10" spans="1:13" ht="15.75" customHeight="1">
      <c r="A10" s="381"/>
      <c r="B10" s="795"/>
      <c r="C10" s="486"/>
      <c r="D10" s="486"/>
      <c r="E10" s="381"/>
      <c r="F10" s="410"/>
      <c r="G10" s="463"/>
      <c r="H10" s="452"/>
      <c r="I10" s="410"/>
      <c r="J10" s="410">
        <v>0</v>
      </c>
      <c r="K10" s="410"/>
      <c r="L10" s="410">
        <v>0</v>
      </c>
      <c r="M10" s="440"/>
    </row>
    <row r="11" spans="1:13" ht="15.75" customHeight="1">
      <c r="A11" s="381"/>
      <c r="B11" s="795"/>
      <c r="C11" s="486"/>
      <c r="D11" s="486"/>
      <c r="E11" s="381"/>
      <c r="F11" s="410"/>
      <c r="G11" s="463"/>
      <c r="H11" s="452"/>
      <c r="I11" s="410"/>
      <c r="J11" s="410">
        <v>0</v>
      </c>
      <c r="K11" s="410"/>
      <c r="L11" s="410">
        <v>0</v>
      </c>
      <c r="M11" s="440"/>
    </row>
    <row r="12" spans="1:13" ht="15.75" customHeight="1">
      <c r="A12" s="381"/>
      <c r="B12" s="795"/>
      <c r="C12" s="486"/>
      <c r="D12" s="486"/>
      <c r="E12" s="381"/>
      <c r="F12" s="410"/>
      <c r="G12" s="463"/>
      <c r="H12" s="452"/>
      <c r="I12" s="410"/>
      <c r="J12" s="410">
        <v>0</v>
      </c>
      <c r="K12" s="410"/>
      <c r="L12" s="410">
        <v>0</v>
      </c>
      <c r="M12" s="440"/>
    </row>
    <row r="13" spans="1:13" ht="15.75" customHeight="1">
      <c r="A13" s="381"/>
      <c r="B13" s="795"/>
      <c r="C13" s="486"/>
      <c r="D13" s="486"/>
      <c r="E13" s="381"/>
      <c r="F13" s="410"/>
      <c r="G13" s="463"/>
      <c r="H13" s="452"/>
      <c r="I13" s="410"/>
      <c r="J13" s="410">
        <v>0</v>
      </c>
      <c r="K13" s="410"/>
      <c r="L13" s="410">
        <v>0</v>
      </c>
      <c r="M13" s="440"/>
    </row>
    <row r="14" spans="1:13" ht="15.75" customHeight="1">
      <c r="A14" s="381"/>
      <c r="B14" s="795"/>
      <c r="C14" s="486"/>
      <c r="D14" s="486"/>
      <c r="E14" s="381"/>
      <c r="F14" s="410"/>
      <c r="G14" s="463"/>
      <c r="H14" s="452"/>
      <c r="I14" s="410"/>
      <c r="J14" s="410">
        <v>0</v>
      </c>
      <c r="K14" s="410"/>
      <c r="L14" s="410">
        <v>0</v>
      </c>
      <c r="M14" s="440"/>
    </row>
    <row r="15" spans="1:13" ht="15.75" customHeight="1">
      <c r="A15" s="381"/>
      <c r="B15" s="795"/>
      <c r="C15" s="486"/>
      <c r="D15" s="486"/>
      <c r="E15" s="381"/>
      <c r="F15" s="410"/>
      <c r="G15" s="463"/>
      <c r="H15" s="452"/>
      <c r="I15" s="410"/>
      <c r="J15" s="410">
        <v>0</v>
      </c>
      <c r="K15" s="410"/>
      <c r="L15" s="410">
        <v>0</v>
      </c>
      <c r="M15" s="440"/>
    </row>
    <row r="16" spans="1:13" ht="15.75" customHeight="1">
      <c r="A16" s="381"/>
      <c r="B16" s="795"/>
      <c r="C16" s="486"/>
      <c r="D16" s="486"/>
      <c r="E16" s="381"/>
      <c r="F16" s="410"/>
      <c r="G16" s="463"/>
      <c r="H16" s="452"/>
      <c r="I16" s="410"/>
      <c r="J16" s="410">
        <v>0</v>
      </c>
      <c r="K16" s="410"/>
      <c r="L16" s="410">
        <v>0</v>
      </c>
      <c r="M16" s="440"/>
    </row>
    <row r="17" spans="1:13" ht="15.75" customHeight="1">
      <c r="A17" s="381"/>
      <c r="B17" s="795"/>
      <c r="C17" s="486"/>
      <c r="D17" s="486"/>
      <c r="E17" s="381"/>
      <c r="F17" s="410"/>
      <c r="G17" s="463"/>
      <c r="H17" s="452"/>
      <c r="I17" s="410"/>
      <c r="J17" s="410">
        <v>0</v>
      </c>
      <c r="K17" s="410"/>
      <c r="L17" s="410">
        <v>0</v>
      </c>
      <c r="M17" s="440"/>
    </row>
    <row r="18" spans="1:13" ht="15.75" customHeight="1">
      <c r="A18" s="381"/>
      <c r="B18" s="795"/>
      <c r="C18" s="486"/>
      <c r="D18" s="486"/>
      <c r="E18" s="381"/>
      <c r="F18" s="410"/>
      <c r="G18" s="463"/>
      <c r="H18" s="452"/>
      <c r="I18" s="410"/>
      <c r="J18" s="410">
        <v>0</v>
      </c>
      <c r="K18" s="410"/>
      <c r="L18" s="410">
        <v>0</v>
      </c>
      <c r="M18" s="440"/>
    </row>
    <row r="19" spans="1:13" ht="15.75" customHeight="1">
      <c r="A19" s="381"/>
      <c r="B19" s="795"/>
      <c r="C19" s="486"/>
      <c r="D19" s="486"/>
      <c r="E19" s="381"/>
      <c r="F19" s="410"/>
      <c r="G19" s="463"/>
      <c r="H19" s="452"/>
      <c r="I19" s="410"/>
      <c r="J19" s="410">
        <v>0</v>
      </c>
      <c r="K19" s="410"/>
      <c r="L19" s="410">
        <v>0</v>
      </c>
      <c r="M19" s="440"/>
    </row>
    <row r="20" spans="1:13" ht="15.75" customHeight="1">
      <c r="A20" s="381"/>
      <c r="B20" s="795"/>
      <c r="C20" s="486"/>
      <c r="D20" s="486"/>
      <c r="E20" s="381"/>
      <c r="F20" s="410"/>
      <c r="G20" s="463"/>
      <c r="H20" s="452"/>
      <c r="I20" s="410"/>
      <c r="J20" s="410">
        <v>0</v>
      </c>
      <c r="K20" s="410"/>
      <c r="L20" s="410">
        <v>0</v>
      </c>
      <c r="M20" s="440"/>
    </row>
    <row r="21" spans="1:13" ht="15.75" customHeight="1">
      <c r="A21" s="381"/>
      <c r="B21" s="795"/>
      <c r="C21" s="486"/>
      <c r="D21" s="486"/>
      <c r="E21" s="381"/>
      <c r="F21" s="410"/>
      <c r="G21" s="463"/>
      <c r="H21" s="452"/>
      <c r="I21" s="410"/>
      <c r="J21" s="410">
        <v>0</v>
      </c>
      <c r="K21" s="410"/>
      <c r="L21" s="410">
        <v>0</v>
      </c>
      <c r="M21" s="440"/>
    </row>
    <row r="22" spans="1:13" ht="15.75" customHeight="1">
      <c r="A22" s="381"/>
      <c r="B22" s="795"/>
      <c r="C22" s="486"/>
      <c r="D22" s="486"/>
      <c r="E22" s="381"/>
      <c r="F22" s="410"/>
      <c r="G22" s="463"/>
      <c r="H22" s="452"/>
      <c r="I22" s="410"/>
      <c r="J22" s="410">
        <v>0</v>
      </c>
      <c r="K22" s="410"/>
      <c r="L22" s="410">
        <v>0</v>
      </c>
      <c r="M22" s="440"/>
    </row>
    <row r="23" spans="1:13" ht="15.75" customHeight="1">
      <c r="A23" s="381"/>
      <c r="B23" s="795"/>
      <c r="C23" s="486"/>
      <c r="D23" s="486"/>
      <c r="E23" s="381"/>
      <c r="F23" s="410"/>
      <c r="G23" s="463"/>
      <c r="H23" s="452"/>
      <c r="I23" s="410"/>
      <c r="J23" s="410">
        <v>0</v>
      </c>
      <c r="K23" s="410"/>
      <c r="L23" s="410">
        <v>0</v>
      </c>
      <c r="M23" s="440"/>
    </row>
    <row r="24" spans="1:13" ht="15.75" customHeight="1">
      <c r="A24" s="381"/>
      <c r="B24" s="795"/>
      <c r="C24" s="486"/>
      <c r="D24" s="486"/>
      <c r="E24" s="381"/>
      <c r="F24" s="410"/>
      <c r="G24" s="463"/>
      <c r="H24" s="452"/>
      <c r="I24" s="410"/>
      <c r="J24" s="410">
        <v>0</v>
      </c>
      <c r="K24" s="410"/>
      <c r="L24" s="410">
        <v>0</v>
      </c>
      <c r="M24" s="440"/>
    </row>
    <row r="25" spans="1:13" ht="15.75" customHeight="1">
      <c r="A25" s="381"/>
      <c r="B25" s="795"/>
      <c r="C25" s="486"/>
      <c r="D25" s="486"/>
      <c r="E25" s="381"/>
      <c r="F25" s="410"/>
      <c r="G25" s="463"/>
      <c r="H25" s="452"/>
      <c r="I25" s="410"/>
      <c r="J25" s="410">
        <v>0</v>
      </c>
      <c r="K25" s="410"/>
      <c r="L25" s="410">
        <v>0</v>
      </c>
      <c r="M25" s="440"/>
    </row>
    <row r="26" spans="1:13" ht="15.75" customHeight="1">
      <c r="A26" s="381"/>
      <c r="B26" s="795"/>
      <c r="C26" s="486"/>
      <c r="D26" s="486"/>
      <c r="E26" s="381"/>
      <c r="F26" s="410"/>
      <c r="G26" s="463"/>
      <c r="H26" s="452"/>
      <c r="I26" s="410"/>
      <c r="J26" s="410">
        <v>0</v>
      </c>
      <c r="K26" s="410"/>
      <c r="L26" s="410">
        <v>0</v>
      </c>
      <c r="M26" s="440"/>
    </row>
    <row r="27" spans="1:13" ht="15.75" customHeight="1">
      <c r="A27" s="381"/>
      <c r="B27" s="795"/>
      <c r="C27" s="486"/>
      <c r="D27" s="486"/>
      <c r="E27" s="381"/>
      <c r="F27" s="410"/>
      <c r="G27" s="463"/>
      <c r="H27" s="452"/>
      <c r="I27" s="410"/>
      <c r="J27" s="410">
        <v>0</v>
      </c>
      <c r="K27" s="410"/>
      <c r="L27" s="410">
        <v>0</v>
      </c>
      <c r="M27" s="440"/>
    </row>
    <row r="28" spans="1:13" ht="15.75" customHeight="1">
      <c r="A28" s="1688" t="s">
        <v>2186</v>
      </c>
      <c r="B28" s="1689"/>
      <c r="C28" s="486"/>
      <c r="D28" s="486"/>
      <c r="E28" s="381"/>
      <c r="F28" s="410">
        <v>0</v>
      </c>
      <c r="G28" s="472"/>
      <c r="H28" s="472"/>
      <c r="I28" s="410"/>
      <c r="J28" s="410">
        <v>0</v>
      </c>
      <c r="K28" s="410"/>
      <c r="L28" s="410">
        <v>0</v>
      </c>
      <c r="M28" s="440"/>
    </row>
    <row r="29" spans="1:13" ht="15.75" customHeight="1">
      <c r="A29" s="4" t="s">
        <v>2098</v>
      </c>
      <c r="F29" s="388"/>
      <c r="G29" s="388"/>
      <c r="H29" s="388"/>
      <c r="I29" s="388"/>
      <c r="J29" s="388" t="s">
        <v>2099</v>
      </c>
      <c r="K29" s="388"/>
      <c r="L29" s="388"/>
    </row>
    <row r="30" spans="1:13" ht="15.75" customHeight="1">
      <c r="A30" s="4" t="s">
        <v>2101</v>
      </c>
      <c r="F30" s="388"/>
      <c r="G30" s="388"/>
      <c r="H30" s="388"/>
      <c r="I30" s="388"/>
      <c r="J30" s="388"/>
      <c r="K30" s="388"/>
      <c r="L30" s="388"/>
    </row>
  </sheetData>
  <sortState xmlns:xlrd2="http://schemas.microsoft.com/office/spreadsheetml/2017/richdata2" ref="A7:M27">
    <sortCondition ref="A7"/>
  </sortState>
  <mergeCells count="13">
    <mergeCell ref="A28:B28"/>
    <mergeCell ref="A5:A6"/>
    <mergeCell ref="B5:B6"/>
    <mergeCell ref="C5:C6"/>
    <mergeCell ref="D5:D6"/>
    <mergeCell ref="A2:M2"/>
    <mergeCell ref="F5:H5"/>
    <mergeCell ref="E5:E6"/>
    <mergeCell ref="I5:I6"/>
    <mergeCell ref="J5:J6"/>
    <mergeCell ref="K5:K6"/>
    <mergeCell ref="L5:L6"/>
    <mergeCell ref="M5:M6"/>
  </mergeCells>
  <phoneticPr fontId="30" type="noConversion"/>
  <dataValidations count="1">
    <dataValidation type="list" allowBlank="1" showInputMessage="1" showErrorMessage="1" sqref="H7:H27" xr:uid="{31AF16C8-7659-4456-8471-EF897CDCBFCF}">
      <formula1>"美元,欧元,港元,日元,英镑,澳元,加元,新西兰元,新加坡元,瑞郎"</formula1>
    </dataValidation>
  </dataValidations>
  <printOptions horizontalCentered="1"/>
  <pageMargins left="0.35433070866141736" right="0.35433070866141736" top="0.98425196850393704" bottom="0.78740157480314965" header="0.39370078740157477" footer="0.51181102362204722"/>
  <pageSetup paperSize="9" scale="83" fitToHeight="0" orientation="landscape" r:id="rId1"/>
  <headerFooter alignWithMargins="0">
    <oddHeader>&amp;R&amp;"宋体,常规"&amp;10共&amp;"Times New Roman,常规"&amp;N&amp;"宋体,常规"页第&amp;"Times New Roman,常规"&amp;P&amp;"宋体,常规"页</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70AC3B-EC7F-4F70-A061-ED91530728CB}">
  <sheetPr codeName="Sheet11">
    <tabColor indexed="10"/>
    <pageSetUpPr fitToPage="1"/>
  </sheetPr>
  <dimension ref="A1:I31"/>
  <sheetViews>
    <sheetView zoomScaleNormal="100" zoomScaleSheetLayoutView="85" workbookViewId="0">
      <selection activeCell="B16" sqref="B16:D16"/>
    </sheetView>
  </sheetViews>
  <sheetFormatPr defaultColWidth="9" defaultRowHeight="15.75" customHeight="1"/>
  <cols>
    <col min="1" max="1" width="7.59765625" style="4" customWidth="1"/>
    <col min="2" max="2" width="13.59765625" style="4" customWidth="1"/>
    <col min="3" max="3" width="6.59765625" style="4" customWidth="1"/>
    <col min="4" max="4" width="7.5" style="4" customWidth="1"/>
    <col min="5" max="5" width="19.09765625" style="4" hidden="1" customWidth="1"/>
    <col min="6" max="6" width="20.59765625" style="4" customWidth="1" collapsed="1"/>
    <col min="7" max="9" width="20.59765625" style="4" customWidth="1"/>
    <col min="10" max="16384" width="9" style="4"/>
  </cols>
  <sheetData>
    <row r="1" spans="1:9" ht="12" customHeight="1">
      <c r="A1" s="386"/>
      <c r="B1" s="61"/>
      <c r="C1" s="61"/>
      <c r="D1" s="61"/>
      <c r="E1" s="387"/>
      <c r="F1" s="387"/>
      <c r="G1" s="387"/>
      <c r="H1" s="387"/>
      <c r="I1" s="387"/>
    </row>
    <row r="2" spans="1:9" s="2" customFormat="1" ht="30" customHeight="1">
      <c r="A2" s="1643" t="s">
        <v>137</v>
      </c>
      <c r="B2" s="1644"/>
      <c r="C2" s="1644"/>
      <c r="D2" s="1644"/>
      <c r="E2" s="1644"/>
      <c r="F2" s="1644"/>
      <c r="G2" s="1644"/>
      <c r="H2" s="1644"/>
      <c r="I2" s="1644"/>
    </row>
    <row r="3" spans="1:9" ht="14.25" customHeight="1">
      <c r="A3" s="1645" t="str">
        <f>CONCATENATE(封面!D9,封面!F9,封面!G9,封面!H9,封面!I9,封面!J9,封面!K9)</f>
        <v>评估基准日：2024年12月31日</v>
      </c>
      <c r="B3" s="1645"/>
      <c r="C3" s="1645"/>
      <c r="D3" s="1645"/>
      <c r="E3" s="1645"/>
      <c r="F3" s="1645"/>
      <c r="G3" s="1645"/>
      <c r="H3" s="1645"/>
      <c r="I3" s="1645"/>
    </row>
    <row r="4" spans="1:9" s="11" customFormat="1" ht="15.75" customHeight="1">
      <c r="A4" s="430" t="str">
        <f>封面!D7&amp;封面!F7</f>
        <v>被评估企业：海南中油深南石油技术开发有限公司澄迈分公司</v>
      </c>
      <c r="E4" s="431"/>
      <c r="F4" s="431"/>
      <c r="G4" s="431"/>
      <c r="H4" s="431"/>
      <c r="I4" s="432" t="s">
        <v>67</v>
      </c>
    </row>
    <row r="5" spans="1:9" s="3" customFormat="1" ht="15.75" customHeight="1">
      <c r="A5" s="380" t="s">
        <v>138</v>
      </c>
      <c r="B5" s="1656" t="s">
        <v>90</v>
      </c>
      <c r="C5" s="1657"/>
      <c r="D5" s="1658"/>
      <c r="E5" s="433" t="s">
        <v>843</v>
      </c>
      <c r="F5" s="434" t="s">
        <v>92</v>
      </c>
      <c r="G5" s="434" t="s">
        <v>93</v>
      </c>
      <c r="H5" s="434" t="s">
        <v>80</v>
      </c>
      <c r="I5" s="434" t="s">
        <v>139</v>
      </c>
    </row>
    <row r="6" spans="1:9" ht="15.75" customHeight="1">
      <c r="A6" s="435" t="s">
        <v>140</v>
      </c>
      <c r="B6" s="436" t="s">
        <v>141</v>
      </c>
      <c r="C6" s="437" t="s">
        <v>142</v>
      </c>
      <c r="D6" s="438" t="s">
        <v>143</v>
      </c>
      <c r="E6" s="410">
        <f>SUM(现金!F24,银行存款!G28,其他货币资金!E28)</f>
        <v>0</v>
      </c>
      <c r="F6" s="410">
        <f>SUM(现金!G24,银行存款!H28,其他货币资金!I28)</f>
        <v>0</v>
      </c>
      <c r="G6" s="410">
        <f>SUM(现金!H24,银行存款!I28,其他货币资金!J28)</f>
        <v>0</v>
      </c>
      <c r="H6" s="410">
        <f>G6-F6</f>
        <v>0</v>
      </c>
      <c r="I6" s="410" t="str">
        <f>IF(F6=0,"",H6/F6*100)</f>
        <v/>
      </c>
    </row>
    <row r="7" spans="1:9" ht="15.75" customHeight="1">
      <c r="A7" s="435" t="s">
        <v>144</v>
      </c>
      <c r="B7" s="1650" t="s">
        <v>962</v>
      </c>
      <c r="C7" s="1651"/>
      <c r="D7" s="1652"/>
      <c r="E7" s="410">
        <f>交易性金融资产汇总!C27</f>
        <v>0</v>
      </c>
      <c r="F7" s="410">
        <f>交易性金融资产汇总!D27</f>
        <v>0</v>
      </c>
      <c r="G7" s="410">
        <f>交易性金融资产汇总!E27</f>
        <v>0</v>
      </c>
      <c r="H7" s="410">
        <f t="shared" ref="H7:H18" si="0">G7-F7</f>
        <v>0</v>
      </c>
      <c r="I7" s="410" t="str">
        <f t="shared" ref="I7:I18" si="1">IF(F7=0,"",H7/F7*100)</f>
        <v/>
      </c>
    </row>
    <row r="8" spans="1:9" ht="15.75" customHeight="1">
      <c r="A8" s="435" t="s">
        <v>145</v>
      </c>
      <c r="B8" s="1653" t="s">
        <v>548</v>
      </c>
      <c r="C8" s="1651"/>
      <c r="D8" s="1659"/>
      <c r="E8" s="410">
        <f>衍生金融资产!F27</f>
        <v>0</v>
      </c>
      <c r="F8" s="410">
        <f>衍生金融资产!H27</f>
        <v>0</v>
      </c>
      <c r="G8" s="410">
        <f>衍生金融资产!I27</f>
        <v>0</v>
      </c>
      <c r="H8" s="410">
        <f t="shared" si="0"/>
        <v>0</v>
      </c>
      <c r="I8" s="410" t="str">
        <f t="shared" si="1"/>
        <v/>
      </c>
    </row>
    <row r="9" spans="1:9" ht="15.75" customHeight="1">
      <c r="A9" s="435" t="s">
        <v>146</v>
      </c>
      <c r="B9" s="1650" t="s">
        <v>960</v>
      </c>
      <c r="C9" s="1651"/>
      <c r="D9" s="1652"/>
      <c r="E9" s="410">
        <f>应收票据!N28</f>
        <v>0</v>
      </c>
      <c r="F9" s="410">
        <f>应收票据!P28</f>
        <v>0</v>
      </c>
      <c r="G9" s="410">
        <f>应收票据!Q28</f>
        <v>0</v>
      </c>
      <c r="H9" s="410">
        <f t="shared" si="0"/>
        <v>0</v>
      </c>
      <c r="I9" s="410" t="str">
        <f t="shared" si="1"/>
        <v/>
      </c>
    </row>
    <row r="10" spans="1:9" ht="15.75" customHeight="1">
      <c r="A10" s="435" t="s">
        <v>147</v>
      </c>
      <c r="B10" s="1650" t="s">
        <v>961</v>
      </c>
      <c r="C10" s="1651"/>
      <c r="D10" s="1652"/>
      <c r="E10" s="410">
        <f>应收账款!E32</f>
        <v>0</v>
      </c>
      <c r="F10" s="410">
        <f>应收账款!T32</f>
        <v>0</v>
      </c>
      <c r="G10" s="410">
        <f>应收账款!U32</f>
        <v>0</v>
      </c>
      <c r="H10" s="410">
        <f>G10-F10</f>
        <v>0</v>
      </c>
      <c r="I10" s="410" t="str">
        <f t="shared" si="1"/>
        <v/>
      </c>
    </row>
    <row r="11" spans="1:9" ht="15.75" customHeight="1">
      <c r="A11" s="435" t="s">
        <v>148</v>
      </c>
      <c r="B11" s="1653" t="s">
        <v>549</v>
      </c>
      <c r="C11" s="1654"/>
      <c r="D11" s="1655"/>
      <c r="E11" s="410">
        <f>应收款项融资汇总!C27</f>
        <v>0</v>
      </c>
      <c r="F11" s="410">
        <f>应收款项融资汇总!D27</f>
        <v>0</v>
      </c>
      <c r="G11" s="410">
        <f>应收款项融资汇总!E27</f>
        <v>0</v>
      </c>
      <c r="H11" s="410">
        <f t="shared" si="0"/>
        <v>0</v>
      </c>
      <c r="I11" s="410" t="str">
        <f t="shared" si="1"/>
        <v/>
      </c>
    </row>
    <row r="12" spans="1:9" ht="15.75" customHeight="1">
      <c r="A12" s="435" t="s">
        <v>149</v>
      </c>
      <c r="B12" s="1650" t="s">
        <v>844</v>
      </c>
      <c r="C12" s="1651"/>
      <c r="D12" s="1652"/>
      <c r="E12" s="410">
        <f>预付账款!E32</f>
        <v>0</v>
      </c>
      <c r="F12" s="410">
        <f>预付账款!S32</f>
        <v>0</v>
      </c>
      <c r="G12" s="410">
        <f>预付账款!T32</f>
        <v>0</v>
      </c>
      <c r="H12" s="410">
        <f t="shared" si="0"/>
        <v>0</v>
      </c>
      <c r="I12" s="410" t="str">
        <f t="shared" si="1"/>
        <v/>
      </c>
    </row>
    <row r="13" spans="1:9" ht="15.75" customHeight="1">
      <c r="A13" s="435" t="s">
        <v>150</v>
      </c>
      <c r="B13" s="1650" t="s">
        <v>845</v>
      </c>
      <c r="C13" s="1651"/>
      <c r="D13" s="1652"/>
      <c r="E13" s="410">
        <f>其他应收款汇总!C27</f>
        <v>0</v>
      </c>
      <c r="F13" s="410">
        <f>其他应收款汇总!D27</f>
        <v>0</v>
      </c>
      <c r="G13" s="410">
        <f>其他应收款汇总!E27</f>
        <v>0</v>
      </c>
      <c r="H13" s="410">
        <f t="shared" si="0"/>
        <v>0</v>
      </c>
      <c r="I13" s="410" t="str">
        <f t="shared" si="1"/>
        <v/>
      </c>
    </row>
    <row r="14" spans="1:9" ht="15.75" customHeight="1">
      <c r="A14" s="435" t="s">
        <v>151</v>
      </c>
      <c r="B14" s="1650" t="s">
        <v>846</v>
      </c>
      <c r="C14" s="1651"/>
      <c r="D14" s="1652"/>
      <c r="E14" s="410">
        <f>存货汇总!C27</f>
        <v>0</v>
      </c>
      <c r="F14" s="410">
        <f>存货汇总!F27</f>
        <v>0</v>
      </c>
      <c r="G14" s="410">
        <f>存货汇总!G27</f>
        <v>0</v>
      </c>
      <c r="H14" s="410">
        <f t="shared" si="0"/>
        <v>0</v>
      </c>
      <c r="I14" s="410" t="str">
        <f t="shared" si="1"/>
        <v/>
      </c>
    </row>
    <row r="15" spans="1:9" ht="15.75" customHeight="1">
      <c r="A15" s="435" t="s">
        <v>152</v>
      </c>
      <c r="B15" s="1664" t="s">
        <v>550</v>
      </c>
      <c r="C15" s="1651"/>
      <c r="D15" s="1652"/>
      <c r="E15" s="410">
        <f>合同资产!E32</f>
        <v>0</v>
      </c>
      <c r="F15" s="410">
        <f>合同资产!I32</f>
        <v>0</v>
      </c>
      <c r="G15" s="410">
        <f>合同资产!J32</f>
        <v>0</v>
      </c>
      <c r="H15" s="410">
        <f t="shared" si="0"/>
        <v>0</v>
      </c>
      <c r="I15" s="410" t="str">
        <f t="shared" si="1"/>
        <v/>
      </c>
    </row>
    <row r="16" spans="1:9" ht="15.75" customHeight="1">
      <c r="A16" s="435" t="s">
        <v>153</v>
      </c>
      <c r="B16" s="1664" t="s">
        <v>551</v>
      </c>
      <c r="C16" s="1651"/>
      <c r="D16" s="1652"/>
      <c r="E16" s="410">
        <f>持有待售资产!E26</f>
        <v>0</v>
      </c>
      <c r="F16" s="410">
        <f>持有待售资产!G26</f>
        <v>0</v>
      </c>
      <c r="G16" s="410">
        <f>持有待售资产!H26</f>
        <v>0</v>
      </c>
      <c r="H16" s="410">
        <f t="shared" si="0"/>
        <v>0</v>
      </c>
      <c r="I16" s="410" t="str">
        <f t="shared" si="1"/>
        <v/>
      </c>
    </row>
    <row r="17" spans="1:9" ht="15.75" customHeight="1">
      <c r="A17" s="435" t="s">
        <v>280</v>
      </c>
      <c r="B17" s="1660" t="s">
        <v>76</v>
      </c>
      <c r="C17" s="1651"/>
      <c r="D17" s="1652"/>
      <c r="E17" s="410">
        <f>一年到期非流动资产!E28</f>
        <v>0</v>
      </c>
      <c r="F17" s="410">
        <f>一年到期非流动资产!G28</f>
        <v>0</v>
      </c>
      <c r="G17" s="410">
        <f>一年到期非流动资产!H28</f>
        <v>0</v>
      </c>
      <c r="H17" s="410">
        <f t="shared" si="0"/>
        <v>0</v>
      </c>
      <c r="I17" s="410" t="str">
        <f t="shared" si="1"/>
        <v/>
      </c>
    </row>
    <row r="18" spans="1:9" ht="15.75" customHeight="1">
      <c r="A18" s="435" t="s">
        <v>281</v>
      </c>
      <c r="B18" s="1660" t="s">
        <v>49</v>
      </c>
      <c r="C18" s="1651"/>
      <c r="D18" s="1652"/>
      <c r="E18" s="410">
        <f>其他流动资产!E28</f>
        <v>0</v>
      </c>
      <c r="F18" s="410">
        <f>其他流动资产!G28</f>
        <v>0</v>
      </c>
      <c r="G18" s="410">
        <f>其他流动资产!H28</f>
        <v>0</v>
      </c>
      <c r="H18" s="410">
        <f t="shared" si="0"/>
        <v>0</v>
      </c>
      <c r="I18" s="410" t="str">
        <f t="shared" si="1"/>
        <v/>
      </c>
    </row>
    <row r="19" spans="1:9" ht="15.75" customHeight="1">
      <c r="A19" s="439"/>
      <c r="B19" s="1661"/>
      <c r="C19" s="1662"/>
      <c r="D19" s="1663"/>
      <c r="E19" s="410"/>
      <c r="F19" s="410"/>
      <c r="G19" s="410"/>
      <c r="H19" s="410"/>
      <c r="I19" s="410" t="str">
        <f t="shared" ref="I19:I27" si="2">IF(F19=0,"",H19/F19*100)</f>
        <v/>
      </c>
    </row>
    <row r="20" spans="1:9" ht="15.75" customHeight="1">
      <c r="A20" s="439"/>
      <c r="B20" s="1661"/>
      <c r="C20" s="1662"/>
      <c r="D20" s="1663"/>
      <c r="E20" s="410"/>
      <c r="F20" s="410"/>
      <c r="G20" s="410"/>
      <c r="H20" s="410"/>
      <c r="I20" s="410" t="str">
        <f t="shared" si="2"/>
        <v/>
      </c>
    </row>
    <row r="21" spans="1:9" ht="15.75" customHeight="1">
      <c r="A21" s="439"/>
      <c r="B21" s="1661"/>
      <c r="C21" s="1662"/>
      <c r="D21" s="1663"/>
      <c r="E21" s="410"/>
      <c r="F21" s="410"/>
      <c r="G21" s="410"/>
      <c r="H21" s="410"/>
      <c r="I21" s="410" t="str">
        <f t="shared" si="2"/>
        <v/>
      </c>
    </row>
    <row r="22" spans="1:9" ht="15.75" customHeight="1">
      <c r="A22" s="439"/>
      <c r="B22" s="1661"/>
      <c r="C22" s="1662"/>
      <c r="D22" s="1663"/>
      <c r="E22" s="410"/>
      <c r="F22" s="410"/>
      <c r="G22" s="410"/>
      <c r="H22" s="410"/>
      <c r="I22" s="410" t="str">
        <f t="shared" si="2"/>
        <v/>
      </c>
    </row>
    <row r="23" spans="1:9" ht="15.75" customHeight="1">
      <c r="A23" s="439"/>
      <c r="B23" s="1661"/>
      <c r="C23" s="1662"/>
      <c r="D23" s="1663"/>
      <c r="E23" s="410"/>
      <c r="F23" s="410"/>
      <c r="G23" s="410"/>
      <c r="H23" s="410"/>
      <c r="I23" s="410" t="str">
        <f t="shared" si="2"/>
        <v/>
      </c>
    </row>
    <row r="24" spans="1:9" ht="15.75" customHeight="1">
      <c r="A24" s="439"/>
      <c r="B24" s="1661"/>
      <c r="C24" s="1662"/>
      <c r="D24" s="1663"/>
      <c r="E24" s="410"/>
      <c r="F24" s="410"/>
      <c r="G24" s="410"/>
      <c r="H24" s="410"/>
      <c r="I24" s="410" t="str">
        <f t="shared" si="2"/>
        <v/>
      </c>
    </row>
    <row r="25" spans="1:9" ht="15.75" customHeight="1">
      <c r="A25" s="439"/>
      <c r="B25" s="1661"/>
      <c r="C25" s="1662"/>
      <c r="D25" s="1663"/>
      <c r="E25" s="410"/>
      <c r="F25" s="410"/>
      <c r="G25" s="410"/>
      <c r="H25" s="410"/>
      <c r="I25" s="410" t="str">
        <f t="shared" si="2"/>
        <v/>
      </c>
    </row>
    <row r="26" spans="1:9" ht="15.75" customHeight="1">
      <c r="A26" s="439"/>
      <c r="B26" s="1661"/>
      <c r="C26" s="1662"/>
      <c r="D26" s="1663"/>
      <c r="E26" s="410"/>
      <c r="F26" s="410"/>
      <c r="G26" s="410"/>
      <c r="H26" s="410"/>
      <c r="I26" s="410" t="str">
        <f t="shared" si="2"/>
        <v/>
      </c>
    </row>
    <row r="27" spans="1:9" ht="15.75" customHeight="1">
      <c r="A27" s="439"/>
      <c r="B27" s="1661"/>
      <c r="C27" s="1662"/>
      <c r="D27" s="1663"/>
      <c r="E27" s="410"/>
      <c r="F27" s="410"/>
      <c r="G27" s="410"/>
      <c r="H27" s="410"/>
      <c r="I27" s="410" t="str">
        <f t="shared" si="2"/>
        <v/>
      </c>
    </row>
    <row r="28" spans="1:9" ht="15.75" customHeight="1">
      <c r="A28" s="440"/>
      <c r="B28" s="1661"/>
      <c r="C28" s="1662"/>
      <c r="D28" s="1663"/>
      <c r="E28" s="410"/>
      <c r="F28" s="410"/>
      <c r="G28" s="410"/>
      <c r="H28" s="410"/>
      <c r="I28" s="410"/>
    </row>
    <row r="29" spans="1:9" ht="15.75" customHeight="1">
      <c r="A29" s="381">
        <v>3</v>
      </c>
      <c r="B29" s="1661" t="s">
        <v>77</v>
      </c>
      <c r="C29" s="1662"/>
      <c r="D29" s="1663"/>
      <c r="E29" s="410">
        <f>SUM(E6:E28)</f>
        <v>0</v>
      </c>
      <c r="F29" s="410">
        <f>SUM(F6:F28)</f>
        <v>0</v>
      </c>
      <c r="G29" s="410">
        <f>SUM(G6:G28)</f>
        <v>0</v>
      </c>
      <c r="H29" s="410">
        <f>SUM(H6:H28)</f>
        <v>0</v>
      </c>
      <c r="I29" s="410" t="str">
        <f>IF(F29=0,"",H29/F29*100)</f>
        <v/>
      </c>
    </row>
    <row r="30" spans="1:9" ht="15.75" customHeight="1">
      <c r="A30" s="441" t="str">
        <f>封面!D11&amp;封面!G11</f>
        <v>被评估企业填表人：郭一凡</v>
      </c>
      <c r="E30" s="388"/>
      <c r="F30" s="388"/>
      <c r="G30" s="388" t="str">
        <f>"评估人员："&amp;封面!G20</f>
        <v>评估人员：</v>
      </c>
      <c r="H30" s="388"/>
      <c r="I30" s="388"/>
    </row>
    <row r="31" spans="1:9" ht="15.75" customHeight="1">
      <c r="A31" s="4" t="str">
        <f>CONCATENATE(封面!D13,封面!F13,封面!G13,封面!H13,封面!I13,封面!J13,封面!K13)</f>
        <v>填表日期：2025年1月22日</v>
      </c>
      <c r="E31" s="388"/>
      <c r="F31" s="388"/>
      <c r="G31" s="388"/>
      <c r="H31" s="388"/>
      <c r="I31" s="388"/>
    </row>
  </sheetData>
  <mergeCells count="26">
    <mergeCell ref="B26:D26"/>
    <mergeCell ref="B27:D27"/>
    <mergeCell ref="B28:D28"/>
    <mergeCell ref="B29:D29"/>
    <mergeCell ref="B21:D21"/>
    <mergeCell ref="B22:D22"/>
    <mergeCell ref="B23:D23"/>
    <mergeCell ref="B24:D24"/>
    <mergeCell ref="B25:D25"/>
    <mergeCell ref="B14:D14"/>
    <mergeCell ref="B17:D17"/>
    <mergeCell ref="B18:D18"/>
    <mergeCell ref="B19:D19"/>
    <mergeCell ref="B20:D20"/>
    <mergeCell ref="B15:D15"/>
    <mergeCell ref="B16:D16"/>
    <mergeCell ref="B10:D10"/>
    <mergeCell ref="B12:D12"/>
    <mergeCell ref="B13:D13"/>
    <mergeCell ref="B11:D11"/>
    <mergeCell ref="A2:I2"/>
    <mergeCell ref="A3:I3"/>
    <mergeCell ref="B5:D5"/>
    <mergeCell ref="B7:D7"/>
    <mergeCell ref="B9:D9"/>
    <mergeCell ref="B8:D8"/>
  </mergeCells>
  <phoneticPr fontId="30" type="noConversion"/>
  <hyperlinks>
    <hyperlink ref="B7" location="短期投资汇总!A1" display="交易性金融资产" xr:uid="{00000000-0004-0000-0D00-000001000000}"/>
    <hyperlink ref="B9" location="应收票据!A1" display="应收票据" xr:uid="{00000000-0004-0000-0D00-000002000000}"/>
    <hyperlink ref="B12" location="'应收股利（利润）'!A1" display="预付账款" xr:uid="{00000000-0004-0000-0D00-000003000000}"/>
    <hyperlink ref="B17" location="存货汇总!A1" display="一年内到期的非流动资产" xr:uid="{00000000-0004-0000-0D00-000004000000}"/>
    <hyperlink ref="B18" location="待摊费用!A1" display="其他流动资产" xr:uid="{00000000-0004-0000-0D00-000005000000}"/>
    <hyperlink ref="B6" location="现金!A1" display="货币资金（现金" xr:uid="{00000000-0004-0000-0D00-000006000000}"/>
    <hyperlink ref="C6" location="银行存款!A1" display="存款" xr:uid="{00000000-0004-0000-0D00-000007000000}"/>
    <hyperlink ref="D6" location="其他货币资金!A1" display="他币）" xr:uid="{00000000-0004-0000-0D00-000008000000}"/>
    <hyperlink ref="B7:D7" location="交易性金融资产汇总!B1" display="交易性金融资产" xr:uid="{00000000-0004-0000-0D00-00000B000000}"/>
    <hyperlink ref="B10:D10" location="应收账款!B1" display="应收账款" xr:uid="{00000000-0004-0000-0D00-00000C000000}"/>
    <hyperlink ref="B12:D12" location="预付账款!B1" display="预付账款" xr:uid="{00000000-0004-0000-0D00-00000D000000}"/>
    <hyperlink ref="B13:D13" location="其他应收款!B1" display="其他应收款" xr:uid="{00000000-0004-0000-0D00-000010000000}"/>
    <hyperlink ref="B14:D14" location="存货汇总!B1" display="存货" xr:uid="{00000000-0004-0000-0D00-000011000000}"/>
    <hyperlink ref="B17:D17" location="一年到期非流动资产!B1" display="一年内到期的非流动资产" xr:uid="{00000000-0004-0000-0D00-000012000000}"/>
    <hyperlink ref="B18:D18" location="其他流动资产!B1" display="其他流动资产" xr:uid="{00000000-0004-0000-0D00-000013000000}"/>
    <hyperlink ref="B15:D16" location="存货汇总!B1" display="存货" xr:uid="{1A6AEBAA-1553-429F-AEAC-0120084C26AA}"/>
  </hyperlinks>
  <printOptions horizontalCentered="1"/>
  <pageMargins left="0.34930555555555598" right="0.34930555555555598" top="0.98425196850393704" bottom="0.34930555555555598" header="0.39370078740157477" footer="0.23888888888888901"/>
  <pageSetup paperSize="9" scale="96" fitToHeight="0" orientation="landscape" r:id="rId1"/>
  <headerFooter alignWithMargins="0">
    <oddHeader>&amp;R&amp;"宋体,常规"&amp;10共&amp;"Times New Roman,常规"&amp;N&amp;"宋体,常规"页第&amp;"Times New Roman,常规"&amp;P&amp;"宋体,常规"页</oddHeader>
  </headerFooter>
</worksheet>
</file>

<file path=xl/worksheets/sheet1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958E88-FC57-499D-89C5-52643A6A1C5B}">
  <sheetPr codeName="Sheet90">
    <pageSetUpPr fitToPage="1"/>
  </sheetPr>
  <dimension ref="A1:M30"/>
  <sheetViews>
    <sheetView zoomScaleNormal="100" workbookViewId="0">
      <pane ySplit="6" topLeftCell="A7" activePane="bottomLeft" state="frozen"/>
      <selection pane="bottomLeft"/>
    </sheetView>
  </sheetViews>
  <sheetFormatPr defaultColWidth="8.59765625" defaultRowHeight="13.2" outlineLevelCol="1"/>
  <cols>
    <col min="1" max="1" width="4.5" style="4" customWidth="1"/>
    <col min="2" max="2" width="23.09765625" style="4" customWidth="1"/>
    <col min="3" max="5" width="9.09765625" style="4" customWidth="1"/>
    <col min="6" max="6" width="11.59765625" style="53" customWidth="1"/>
    <col min="7" max="7" width="11.59765625" style="53" hidden="1" customWidth="1" outlineLevel="1"/>
    <col min="8" max="8" width="11.09765625" style="4" hidden="1" customWidth="1" outlineLevel="1" collapsed="1"/>
    <col min="9" max="9" width="17.09765625" style="4" hidden="1" customWidth="1" collapsed="1"/>
    <col min="10" max="10" width="17.09765625" style="4" hidden="1" customWidth="1"/>
    <col min="11" max="12" width="17.296875" style="4" customWidth="1"/>
    <col min="13" max="13" width="11.09765625" style="4" customWidth="1"/>
    <col min="14" max="16384" width="8.59765625" style="4"/>
  </cols>
  <sheetData>
    <row r="1" spans="1:13" ht="15.6">
      <c r="A1" s="506"/>
      <c r="B1" s="61"/>
      <c r="C1" s="5"/>
      <c r="D1" s="5"/>
      <c r="E1" s="5"/>
      <c r="F1" s="488"/>
      <c r="G1" s="488"/>
      <c r="H1" s="5"/>
      <c r="I1" s="387"/>
      <c r="J1" s="387"/>
      <c r="K1" s="387"/>
      <c r="L1" s="387"/>
      <c r="M1" s="5"/>
    </row>
    <row r="2" spans="1:13" s="2" customFormat="1" ht="21" customHeight="1">
      <c r="A2" s="2046" t="s">
        <v>2180</v>
      </c>
      <c r="B2" s="2046"/>
      <c r="C2" s="2046"/>
      <c r="D2" s="2046"/>
      <c r="E2" s="2046"/>
      <c r="F2" s="2046"/>
      <c r="G2" s="2046"/>
      <c r="H2" s="2046"/>
      <c r="I2" s="2046"/>
      <c r="J2" s="2046"/>
      <c r="K2" s="2046"/>
      <c r="L2" s="2046"/>
      <c r="M2" s="2046"/>
    </row>
    <row r="3" spans="1:13" ht="14.25" customHeight="1">
      <c r="A3" s="4" t="s">
        <v>1968</v>
      </c>
      <c r="F3" s="4"/>
      <c r="G3" s="4"/>
    </row>
    <row r="4" spans="1:13" ht="15.75" customHeight="1">
      <c r="A4" s="4" t="s">
        <v>2086</v>
      </c>
      <c r="I4" s="388"/>
      <c r="J4" s="388"/>
      <c r="K4" s="388"/>
      <c r="L4" s="388"/>
      <c r="M4" s="458" t="s">
        <v>1970</v>
      </c>
    </row>
    <row r="5" spans="1:13" ht="15.75" customHeight="1">
      <c r="A5" s="1683" t="s">
        <v>1101</v>
      </c>
      <c r="B5" s="1683" t="s">
        <v>2181</v>
      </c>
      <c r="C5" s="1683" t="s">
        <v>2182</v>
      </c>
      <c r="D5" s="1683" t="s">
        <v>2115</v>
      </c>
      <c r="E5" s="1683" t="s">
        <v>2183</v>
      </c>
      <c r="F5" s="1683" t="s">
        <v>2184</v>
      </c>
      <c r="G5" s="1683" t="s">
        <v>2160</v>
      </c>
      <c r="H5" s="1683" t="s">
        <v>2158</v>
      </c>
      <c r="I5" s="1683" t="s">
        <v>2088</v>
      </c>
      <c r="J5" s="1683" t="s">
        <v>2089</v>
      </c>
      <c r="K5" s="1683" t="s">
        <v>1647</v>
      </c>
      <c r="L5" s="1683" t="s">
        <v>2090</v>
      </c>
      <c r="M5" s="1683" t="s">
        <v>2185</v>
      </c>
    </row>
    <row r="6" spans="1:13" ht="15.75" customHeight="1">
      <c r="A6" s="1684"/>
      <c r="B6" s="1684"/>
      <c r="C6" s="1684"/>
      <c r="D6" s="1684"/>
      <c r="E6" s="1684"/>
      <c r="F6" s="1684"/>
      <c r="G6" s="1684"/>
      <c r="H6" s="1684"/>
      <c r="I6" s="1684"/>
      <c r="J6" s="1684"/>
      <c r="K6" s="1684"/>
      <c r="L6" s="1684"/>
      <c r="M6" s="1684"/>
    </row>
    <row r="7" spans="1:13" ht="15.75" customHeight="1">
      <c r="A7" s="381"/>
      <c r="B7" s="795"/>
      <c r="C7" s="381"/>
      <c r="D7" s="392"/>
      <c r="E7" s="392"/>
      <c r="F7" s="486"/>
      <c r="G7" s="486"/>
      <c r="H7" s="381"/>
      <c r="I7" s="410"/>
      <c r="J7" s="410"/>
      <c r="K7" s="410">
        <v>0</v>
      </c>
      <c r="L7" s="410">
        <v>0</v>
      </c>
      <c r="M7" s="440"/>
    </row>
    <row r="8" spans="1:13" ht="15.75" customHeight="1">
      <c r="A8" s="381"/>
      <c r="B8" s="795"/>
      <c r="C8" s="381"/>
      <c r="D8" s="392"/>
      <c r="E8" s="392"/>
      <c r="F8" s="486"/>
      <c r="G8" s="486"/>
      <c r="H8" s="381"/>
      <c r="I8" s="410"/>
      <c r="J8" s="410"/>
      <c r="K8" s="410">
        <v>0</v>
      </c>
      <c r="L8" s="410">
        <v>0</v>
      </c>
      <c r="M8" s="440"/>
    </row>
    <row r="9" spans="1:13" ht="15.75" customHeight="1">
      <c r="A9" s="381"/>
      <c r="B9" s="795"/>
      <c r="C9" s="381"/>
      <c r="D9" s="392"/>
      <c r="E9" s="392"/>
      <c r="F9" s="486"/>
      <c r="G9" s="486"/>
      <c r="H9" s="381"/>
      <c r="I9" s="410"/>
      <c r="J9" s="410"/>
      <c r="K9" s="410">
        <v>0</v>
      </c>
      <c r="L9" s="410">
        <v>0</v>
      </c>
      <c r="M9" s="440"/>
    </row>
    <row r="10" spans="1:13" ht="15.75" customHeight="1">
      <c r="A10" s="381"/>
      <c r="B10" s="795"/>
      <c r="C10" s="381"/>
      <c r="D10" s="392"/>
      <c r="E10" s="392"/>
      <c r="F10" s="486"/>
      <c r="G10" s="486"/>
      <c r="H10" s="381"/>
      <c r="I10" s="410"/>
      <c r="J10" s="410"/>
      <c r="K10" s="410">
        <v>0</v>
      </c>
      <c r="L10" s="410">
        <v>0</v>
      </c>
      <c r="M10" s="440"/>
    </row>
    <row r="11" spans="1:13" ht="15.75" customHeight="1">
      <c r="A11" s="381"/>
      <c r="B11" s="795"/>
      <c r="C11" s="381"/>
      <c r="D11" s="392"/>
      <c r="E11" s="392"/>
      <c r="F11" s="486"/>
      <c r="G11" s="486"/>
      <c r="H11" s="381"/>
      <c r="I11" s="410"/>
      <c r="J11" s="410"/>
      <c r="K11" s="410">
        <v>0</v>
      </c>
      <c r="L11" s="410">
        <v>0</v>
      </c>
      <c r="M11" s="440"/>
    </row>
    <row r="12" spans="1:13" ht="15.75" customHeight="1">
      <c r="A12" s="381"/>
      <c r="B12" s="795"/>
      <c r="C12" s="381"/>
      <c r="D12" s="392"/>
      <c r="E12" s="392"/>
      <c r="F12" s="486"/>
      <c r="G12" s="486"/>
      <c r="H12" s="381"/>
      <c r="I12" s="410"/>
      <c r="J12" s="410"/>
      <c r="K12" s="410">
        <v>0</v>
      </c>
      <c r="L12" s="410">
        <v>0</v>
      </c>
      <c r="M12" s="440"/>
    </row>
    <row r="13" spans="1:13" ht="15.75" customHeight="1">
      <c r="A13" s="381"/>
      <c r="B13" s="795"/>
      <c r="C13" s="381"/>
      <c r="D13" s="392"/>
      <c r="E13" s="392"/>
      <c r="F13" s="486"/>
      <c r="G13" s="486"/>
      <c r="H13" s="381"/>
      <c r="I13" s="410"/>
      <c r="J13" s="410"/>
      <c r="K13" s="410">
        <v>0</v>
      </c>
      <c r="L13" s="410">
        <v>0</v>
      </c>
      <c r="M13" s="440"/>
    </row>
    <row r="14" spans="1:13" ht="15.75" customHeight="1">
      <c r="A14" s="381"/>
      <c r="B14" s="795"/>
      <c r="C14" s="381"/>
      <c r="D14" s="392"/>
      <c r="E14" s="392"/>
      <c r="F14" s="486"/>
      <c r="G14" s="486"/>
      <c r="H14" s="381"/>
      <c r="I14" s="410"/>
      <c r="J14" s="410"/>
      <c r="K14" s="410">
        <v>0</v>
      </c>
      <c r="L14" s="410">
        <v>0</v>
      </c>
      <c r="M14" s="440"/>
    </row>
    <row r="15" spans="1:13" ht="15.75" customHeight="1">
      <c r="A15" s="381"/>
      <c r="B15" s="795"/>
      <c r="C15" s="381"/>
      <c r="D15" s="392"/>
      <c r="E15" s="392"/>
      <c r="F15" s="486"/>
      <c r="G15" s="486"/>
      <c r="H15" s="381"/>
      <c r="I15" s="410"/>
      <c r="J15" s="410"/>
      <c r="K15" s="410">
        <v>0</v>
      </c>
      <c r="L15" s="410">
        <v>0</v>
      </c>
      <c r="M15" s="440"/>
    </row>
    <row r="16" spans="1:13" ht="15.75" customHeight="1">
      <c r="A16" s="381"/>
      <c r="B16" s="795"/>
      <c r="C16" s="381"/>
      <c r="D16" s="392"/>
      <c r="E16" s="392"/>
      <c r="F16" s="486"/>
      <c r="G16" s="486"/>
      <c r="H16" s="381"/>
      <c r="I16" s="410"/>
      <c r="J16" s="410"/>
      <c r="K16" s="410">
        <v>0</v>
      </c>
      <c r="L16" s="410">
        <v>0</v>
      </c>
      <c r="M16" s="440"/>
    </row>
    <row r="17" spans="1:13" ht="15.75" customHeight="1">
      <c r="A17" s="381"/>
      <c r="B17" s="795"/>
      <c r="C17" s="381"/>
      <c r="D17" s="392"/>
      <c r="E17" s="392"/>
      <c r="F17" s="486"/>
      <c r="G17" s="486"/>
      <c r="H17" s="381"/>
      <c r="I17" s="410"/>
      <c r="J17" s="410"/>
      <c r="K17" s="410">
        <v>0</v>
      </c>
      <c r="L17" s="410">
        <v>0</v>
      </c>
      <c r="M17" s="440"/>
    </row>
    <row r="18" spans="1:13" ht="15.75" customHeight="1">
      <c r="A18" s="381"/>
      <c r="B18" s="795"/>
      <c r="C18" s="381"/>
      <c r="D18" s="392"/>
      <c r="E18" s="392"/>
      <c r="F18" s="486"/>
      <c r="G18" s="486"/>
      <c r="H18" s="381"/>
      <c r="I18" s="410"/>
      <c r="J18" s="410"/>
      <c r="K18" s="410">
        <v>0</v>
      </c>
      <c r="L18" s="410">
        <v>0</v>
      </c>
      <c r="M18" s="440"/>
    </row>
    <row r="19" spans="1:13" ht="15.75" customHeight="1">
      <c r="A19" s="381"/>
      <c r="B19" s="795"/>
      <c r="C19" s="381"/>
      <c r="D19" s="392"/>
      <c r="E19" s="392"/>
      <c r="F19" s="486"/>
      <c r="G19" s="486"/>
      <c r="H19" s="381"/>
      <c r="I19" s="410"/>
      <c r="J19" s="410"/>
      <c r="K19" s="410">
        <v>0</v>
      </c>
      <c r="L19" s="410">
        <v>0</v>
      </c>
      <c r="M19" s="440"/>
    </row>
    <row r="20" spans="1:13" ht="15.75" customHeight="1">
      <c r="A20" s="381"/>
      <c r="B20" s="795"/>
      <c r="C20" s="381"/>
      <c r="D20" s="392"/>
      <c r="E20" s="392"/>
      <c r="F20" s="486"/>
      <c r="G20" s="486"/>
      <c r="H20" s="381"/>
      <c r="I20" s="410"/>
      <c r="J20" s="410"/>
      <c r="K20" s="410">
        <v>0</v>
      </c>
      <c r="L20" s="410">
        <v>0</v>
      </c>
      <c r="M20" s="440"/>
    </row>
    <row r="21" spans="1:13" ht="15.75" customHeight="1">
      <c r="A21" s="381"/>
      <c r="B21" s="795"/>
      <c r="C21" s="381"/>
      <c r="D21" s="392"/>
      <c r="E21" s="392"/>
      <c r="F21" s="486"/>
      <c r="G21" s="486"/>
      <c r="H21" s="381"/>
      <c r="I21" s="410"/>
      <c r="J21" s="410"/>
      <c r="K21" s="410">
        <v>0</v>
      </c>
      <c r="L21" s="410">
        <v>0</v>
      </c>
      <c r="M21" s="440"/>
    </row>
    <row r="22" spans="1:13" ht="15.75" customHeight="1">
      <c r="A22" s="381"/>
      <c r="B22" s="795"/>
      <c r="C22" s="381"/>
      <c r="D22" s="392"/>
      <c r="E22" s="392"/>
      <c r="F22" s="486"/>
      <c r="G22" s="486"/>
      <c r="H22" s="381"/>
      <c r="I22" s="410"/>
      <c r="J22" s="410"/>
      <c r="K22" s="410">
        <v>0</v>
      </c>
      <c r="L22" s="410">
        <v>0</v>
      </c>
      <c r="M22" s="440"/>
    </row>
    <row r="23" spans="1:13" ht="15.75" customHeight="1">
      <c r="A23" s="381"/>
      <c r="B23" s="795"/>
      <c r="C23" s="381"/>
      <c r="D23" s="392"/>
      <c r="E23" s="392"/>
      <c r="F23" s="486"/>
      <c r="G23" s="486"/>
      <c r="H23" s="381"/>
      <c r="I23" s="410"/>
      <c r="J23" s="410"/>
      <c r="K23" s="410">
        <v>0</v>
      </c>
      <c r="L23" s="410">
        <v>0</v>
      </c>
      <c r="M23" s="440"/>
    </row>
    <row r="24" spans="1:13" ht="15.75" customHeight="1">
      <c r="A24" s="381"/>
      <c r="B24" s="795"/>
      <c r="C24" s="381"/>
      <c r="D24" s="392"/>
      <c r="E24" s="392"/>
      <c r="F24" s="486"/>
      <c r="G24" s="486"/>
      <c r="H24" s="381"/>
      <c r="I24" s="410"/>
      <c r="J24" s="410"/>
      <c r="K24" s="410">
        <v>0</v>
      </c>
      <c r="L24" s="410">
        <v>0</v>
      </c>
      <c r="M24" s="440"/>
    </row>
    <row r="25" spans="1:13" ht="15.75" customHeight="1">
      <c r="A25" s="381"/>
      <c r="B25" s="795"/>
      <c r="C25" s="381"/>
      <c r="D25" s="392"/>
      <c r="E25" s="392"/>
      <c r="F25" s="486"/>
      <c r="G25" s="486"/>
      <c r="H25" s="381"/>
      <c r="I25" s="410"/>
      <c r="J25" s="410"/>
      <c r="K25" s="410">
        <v>0</v>
      </c>
      <c r="L25" s="410">
        <v>0</v>
      </c>
      <c r="M25" s="440"/>
    </row>
    <row r="26" spans="1:13" ht="15.75" customHeight="1">
      <c r="A26" s="381"/>
      <c r="B26" s="795"/>
      <c r="C26" s="381"/>
      <c r="D26" s="392"/>
      <c r="E26" s="392"/>
      <c r="F26" s="486"/>
      <c r="G26" s="486"/>
      <c r="H26" s="381"/>
      <c r="I26" s="410"/>
      <c r="J26" s="410"/>
      <c r="K26" s="410">
        <v>0</v>
      </c>
      <c r="L26" s="410">
        <v>0</v>
      </c>
      <c r="M26" s="440"/>
    </row>
    <row r="27" spans="1:13" ht="15.75" customHeight="1">
      <c r="A27" s="381"/>
      <c r="B27" s="795"/>
      <c r="C27" s="381"/>
      <c r="D27" s="392"/>
      <c r="E27" s="392"/>
      <c r="F27" s="486"/>
      <c r="G27" s="486"/>
      <c r="H27" s="381"/>
      <c r="I27" s="410"/>
      <c r="J27" s="410"/>
      <c r="K27" s="410">
        <v>0</v>
      </c>
      <c r="L27" s="410">
        <v>0</v>
      </c>
      <c r="M27" s="440"/>
    </row>
    <row r="28" spans="1:13" ht="15.75" customHeight="1">
      <c r="A28" s="1688" t="s">
        <v>2186</v>
      </c>
      <c r="B28" s="1689"/>
      <c r="C28" s="381"/>
      <c r="D28" s="392"/>
      <c r="E28" s="392"/>
      <c r="F28" s="486"/>
      <c r="G28" s="486"/>
      <c r="H28" s="381"/>
      <c r="I28" s="410">
        <v>0</v>
      </c>
      <c r="J28" s="410"/>
      <c r="K28" s="410">
        <v>0</v>
      </c>
      <c r="L28" s="410">
        <v>0</v>
      </c>
      <c r="M28" s="1354"/>
    </row>
    <row r="29" spans="1:13" ht="15.75" customHeight="1">
      <c r="A29" s="4" t="s">
        <v>2098</v>
      </c>
      <c r="I29" s="388"/>
      <c r="J29" s="388"/>
      <c r="K29" s="388" t="s">
        <v>2099</v>
      </c>
      <c r="L29" s="388"/>
    </row>
    <row r="30" spans="1:13" ht="15.75" customHeight="1">
      <c r="A30" s="4" t="s">
        <v>2101</v>
      </c>
      <c r="I30" s="388"/>
      <c r="J30" s="388"/>
      <c r="K30" s="388"/>
      <c r="L30" s="388"/>
    </row>
  </sheetData>
  <sortState xmlns:xlrd2="http://schemas.microsoft.com/office/spreadsheetml/2017/richdata2" ref="A7:M27">
    <sortCondition ref="A7"/>
  </sortState>
  <mergeCells count="15">
    <mergeCell ref="A28:B28"/>
    <mergeCell ref="A5:A6"/>
    <mergeCell ref="B5:B6"/>
    <mergeCell ref="C5:C6"/>
    <mergeCell ref="F5:F6"/>
    <mergeCell ref="A2:M2"/>
    <mergeCell ref="L5:L6"/>
    <mergeCell ref="M5:M6"/>
    <mergeCell ref="G5:G6"/>
    <mergeCell ref="H5:H6"/>
    <mergeCell ref="I5:I6"/>
    <mergeCell ref="J5:J6"/>
    <mergeCell ref="K5:K6"/>
    <mergeCell ref="D5:D6"/>
    <mergeCell ref="E5:E6"/>
  </mergeCells>
  <phoneticPr fontId="30" type="noConversion"/>
  <printOptions horizontalCentered="1"/>
  <pageMargins left="0.35433070866141736" right="0.35433070866141736" top="0.98425196850393704" bottom="0.78740157480314965" header="0.39370078740157477" footer="0.51181102362204722"/>
  <pageSetup paperSize="9" scale="78" fitToHeight="0" orientation="landscape" r:id="rId1"/>
  <headerFooter alignWithMargins="0">
    <oddHeader>&amp;R&amp;"宋体,常规"&amp;10共&amp;"Times New Roman,常规"&amp;N&amp;"宋体,常规"页第&amp;"Times New Roman,常规"&amp;P&amp;"宋体,常规"页</oddHeader>
  </headerFooter>
</worksheet>
</file>

<file path=xl/worksheets/sheet1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799759-E28D-4029-9208-BCEF76094836}">
  <sheetPr codeName="Sheet168">
    <pageSetUpPr fitToPage="1"/>
  </sheetPr>
  <dimension ref="A1:P35"/>
  <sheetViews>
    <sheetView zoomScaleNormal="100" workbookViewId="0">
      <pane ySplit="6" topLeftCell="A7" activePane="bottomLeft" state="frozen"/>
      <selection pane="bottomLeft"/>
    </sheetView>
  </sheetViews>
  <sheetFormatPr defaultColWidth="9" defaultRowHeight="15.6"/>
  <cols>
    <col min="1" max="1" width="5.59765625" style="83" customWidth="1"/>
    <col min="2" max="2" width="14.59765625" style="82" customWidth="1"/>
    <col min="3" max="3" width="7.59765625" style="82" customWidth="1"/>
    <col min="4" max="4" width="5.09765625" style="82" customWidth="1"/>
    <col min="5" max="5" width="8.59765625" style="82" customWidth="1"/>
    <col min="6" max="8" width="10.09765625" style="82" customWidth="1"/>
    <col min="9" max="9" width="12.796875" style="82" customWidth="1"/>
    <col min="10" max="10" width="10.09765625" style="82" customWidth="1"/>
    <col min="11" max="11" width="13.59765625" style="82" hidden="1" customWidth="1"/>
    <col min="12" max="12" width="12.59765625" style="84" hidden="1" customWidth="1"/>
    <col min="13" max="14" width="13.296875" style="82" customWidth="1"/>
    <col min="15" max="15" width="8.09765625" style="82" customWidth="1"/>
    <col min="16" max="16" width="9.09765625" style="82" customWidth="1"/>
  </cols>
  <sheetData>
    <row r="1" spans="1:16">
      <c r="A1" s="79"/>
      <c r="B1" s="80"/>
      <c r="C1" s="813"/>
      <c r="D1" s="813"/>
      <c r="E1" s="813"/>
      <c r="F1" s="813"/>
      <c r="G1" s="813"/>
      <c r="H1" s="813"/>
      <c r="I1" s="813"/>
      <c r="J1" s="813"/>
      <c r="K1" s="813"/>
      <c r="L1" s="1355"/>
      <c r="M1" s="813"/>
      <c r="N1" s="813"/>
      <c r="O1" s="813"/>
      <c r="P1" s="813"/>
    </row>
    <row r="2" spans="1:16" ht="22.8">
      <c r="A2" s="1944" t="s">
        <v>2247</v>
      </c>
      <c r="B2" s="1944"/>
      <c r="C2" s="1944"/>
      <c r="D2" s="1944"/>
      <c r="E2" s="1944"/>
      <c r="F2" s="1944"/>
      <c r="G2" s="1944"/>
      <c r="H2" s="1944"/>
      <c r="I2" s="1944"/>
      <c r="J2" s="1944"/>
      <c r="K2" s="1944"/>
      <c r="L2" s="1944"/>
      <c r="M2" s="1944"/>
      <c r="N2" s="1944"/>
      <c r="O2" s="1944"/>
      <c r="P2" s="1944"/>
    </row>
    <row r="3" spans="1:16">
      <c r="A3" s="814" t="s">
        <v>1968</v>
      </c>
      <c r="B3" s="814"/>
      <c r="C3" s="814"/>
      <c r="D3" s="814"/>
      <c r="E3" s="814"/>
      <c r="F3" s="814"/>
      <c r="G3" s="814"/>
      <c r="H3" s="814"/>
      <c r="I3" s="814"/>
      <c r="J3" s="814"/>
      <c r="L3" s="82"/>
    </row>
    <row r="4" spans="1:16">
      <c r="A4" s="83" t="s">
        <v>2086</v>
      </c>
      <c r="P4" s="817" t="s">
        <v>1970</v>
      </c>
    </row>
    <row r="5" spans="1:16">
      <c r="A5" s="2213" t="s">
        <v>1101</v>
      </c>
      <c r="B5" s="2213" t="s">
        <v>2231</v>
      </c>
      <c r="C5" s="2213" t="s">
        <v>2232</v>
      </c>
      <c r="D5" s="2213" t="s">
        <v>2234</v>
      </c>
      <c r="E5" s="2213" t="s">
        <v>2235</v>
      </c>
      <c r="F5" s="2213" t="s">
        <v>2236</v>
      </c>
      <c r="G5" s="2213" t="s">
        <v>2237</v>
      </c>
      <c r="H5" s="2213" t="s">
        <v>2238</v>
      </c>
      <c r="I5" s="2213" t="s">
        <v>2239</v>
      </c>
      <c r="J5" s="2213" t="s">
        <v>2240</v>
      </c>
      <c r="K5" s="2215" t="s">
        <v>2088</v>
      </c>
      <c r="L5" s="2213" t="s">
        <v>2089</v>
      </c>
      <c r="M5" s="2213" t="s">
        <v>1647</v>
      </c>
      <c r="N5" s="2213" t="s">
        <v>2090</v>
      </c>
      <c r="O5" s="2213" t="s">
        <v>2091</v>
      </c>
      <c r="P5" s="2213" t="s">
        <v>1100</v>
      </c>
    </row>
    <row r="6" spans="1:16">
      <c r="A6" s="2214"/>
      <c r="B6" s="2214"/>
      <c r="C6" s="2214"/>
      <c r="D6" s="2214"/>
      <c r="E6" s="2214"/>
      <c r="F6" s="2214"/>
      <c r="G6" s="2214"/>
      <c r="H6" s="2214"/>
      <c r="I6" s="2214"/>
      <c r="J6" s="2214"/>
      <c r="K6" s="2214"/>
      <c r="L6" s="2214"/>
      <c r="M6" s="2214"/>
      <c r="N6" s="2214"/>
      <c r="O6" s="2214"/>
      <c r="P6" s="2214"/>
    </row>
    <row r="7" spans="1:16">
      <c r="A7" s="800"/>
      <c r="B7" s="833"/>
      <c r="C7" s="833"/>
      <c r="D7" s="1255"/>
      <c r="E7" s="833"/>
      <c r="F7" s="1256"/>
      <c r="G7" s="1257"/>
      <c r="H7" s="1258"/>
      <c r="I7" s="1356"/>
      <c r="J7" s="1255"/>
      <c r="K7" s="824"/>
      <c r="L7" s="1338"/>
      <c r="M7" s="824"/>
      <c r="N7" s="824"/>
      <c r="O7" s="824"/>
      <c r="P7" s="869"/>
    </row>
    <row r="8" spans="1:16">
      <c r="A8" s="800"/>
      <c r="B8" s="833"/>
      <c r="C8" s="833"/>
      <c r="D8" s="1255"/>
      <c r="E8" s="833"/>
      <c r="F8" s="1256"/>
      <c r="G8" s="1257"/>
      <c r="H8" s="1258"/>
      <c r="I8" s="1356"/>
      <c r="J8" s="1255"/>
      <c r="K8" s="824"/>
      <c r="L8" s="1338"/>
      <c r="M8" s="824"/>
      <c r="N8" s="824"/>
      <c r="O8" s="824"/>
      <c r="P8" s="869"/>
    </row>
    <row r="9" spans="1:16">
      <c r="A9" s="800"/>
      <c r="B9" s="833"/>
      <c r="C9" s="833"/>
      <c r="D9" s="1255"/>
      <c r="E9" s="833"/>
      <c r="F9" s="1256"/>
      <c r="G9" s="1257"/>
      <c r="H9" s="1258"/>
      <c r="I9" s="1356"/>
      <c r="J9" s="1255"/>
      <c r="K9" s="824"/>
      <c r="L9" s="1338"/>
      <c r="M9" s="824"/>
      <c r="N9" s="824"/>
      <c r="O9" s="824"/>
      <c r="P9" s="869"/>
    </row>
    <row r="10" spans="1:16">
      <c r="A10" s="800"/>
      <c r="B10" s="833"/>
      <c r="C10" s="833"/>
      <c r="D10" s="1255"/>
      <c r="E10" s="833"/>
      <c r="F10" s="1256"/>
      <c r="G10" s="1257"/>
      <c r="H10" s="1258"/>
      <c r="I10" s="1356"/>
      <c r="J10" s="1255"/>
      <c r="K10" s="824"/>
      <c r="L10" s="1338"/>
      <c r="M10" s="824"/>
      <c r="N10" s="824"/>
      <c r="O10" s="824"/>
      <c r="P10" s="869"/>
    </row>
    <row r="11" spans="1:16">
      <c r="A11" s="800"/>
      <c r="B11" s="833"/>
      <c r="C11" s="833"/>
      <c r="D11" s="1255"/>
      <c r="E11" s="833"/>
      <c r="F11" s="1256"/>
      <c r="G11" s="1257"/>
      <c r="H11" s="1258"/>
      <c r="I11" s="1356"/>
      <c r="J11" s="1255"/>
      <c r="K11" s="824"/>
      <c r="L11" s="1338"/>
      <c r="M11" s="824"/>
      <c r="N11" s="824"/>
      <c r="O11" s="824"/>
      <c r="P11" s="869"/>
    </row>
    <row r="12" spans="1:16">
      <c r="A12" s="800"/>
      <c r="B12" s="833"/>
      <c r="C12" s="833"/>
      <c r="D12" s="1255"/>
      <c r="E12" s="833"/>
      <c r="F12" s="1256"/>
      <c r="G12" s="1257"/>
      <c r="H12" s="1258"/>
      <c r="I12" s="1356"/>
      <c r="J12" s="1255"/>
      <c r="K12" s="824"/>
      <c r="L12" s="1338"/>
      <c r="M12" s="824"/>
      <c r="N12" s="824"/>
      <c r="O12" s="824"/>
      <c r="P12" s="869"/>
    </row>
    <row r="13" spans="1:16">
      <c r="A13" s="800"/>
      <c r="B13" s="833"/>
      <c r="C13" s="833"/>
      <c r="D13" s="1255"/>
      <c r="E13" s="833"/>
      <c r="F13" s="1256"/>
      <c r="G13" s="1257"/>
      <c r="H13" s="1258"/>
      <c r="I13" s="1356"/>
      <c r="J13" s="1255"/>
      <c r="K13" s="824"/>
      <c r="L13" s="1338"/>
      <c r="M13" s="824"/>
      <c r="N13" s="824"/>
      <c r="O13" s="824"/>
      <c r="P13" s="869"/>
    </row>
    <row r="14" spans="1:16">
      <c r="A14" s="800"/>
      <c r="B14" s="833"/>
      <c r="C14" s="833"/>
      <c r="D14" s="1255"/>
      <c r="E14" s="833"/>
      <c r="F14" s="1256"/>
      <c r="G14" s="1257"/>
      <c r="H14" s="1258"/>
      <c r="I14" s="1356"/>
      <c r="J14" s="1255"/>
      <c r="K14" s="824"/>
      <c r="L14" s="1338"/>
      <c r="M14" s="824"/>
      <c r="N14" s="824"/>
      <c r="O14" s="824"/>
      <c r="P14" s="869"/>
    </row>
    <row r="15" spans="1:16">
      <c r="A15" s="800"/>
      <c r="B15" s="833"/>
      <c r="C15" s="833"/>
      <c r="D15" s="1255"/>
      <c r="E15" s="833"/>
      <c r="F15" s="1256"/>
      <c r="G15" s="1257"/>
      <c r="H15" s="1258"/>
      <c r="I15" s="1356"/>
      <c r="J15" s="1255"/>
      <c r="K15" s="824"/>
      <c r="L15" s="1338"/>
      <c r="M15" s="824"/>
      <c r="N15" s="824"/>
      <c r="O15" s="824"/>
      <c r="P15" s="869"/>
    </row>
    <row r="16" spans="1:16">
      <c r="A16" s="800"/>
      <c r="B16" s="833"/>
      <c r="C16" s="833"/>
      <c r="D16" s="1255"/>
      <c r="E16" s="833"/>
      <c r="F16" s="1256"/>
      <c r="G16" s="1257"/>
      <c r="H16" s="1258"/>
      <c r="I16" s="1356"/>
      <c r="J16" s="1255"/>
      <c r="K16" s="824"/>
      <c r="L16" s="1338"/>
      <c r="M16" s="824"/>
      <c r="N16" s="824"/>
      <c r="O16" s="824"/>
      <c r="P16" s="869"/>
    </row>
    <row r="17" spans="1:16">
      <c r="A17" s="800"/>
      <c r="B17" s="833"/>
      <c r="C17" s="833"/>
      <c r="D17" s="1255"/>
      <c r="E17" s="833"/>
      <c r="F17" s="1256"/>
      <c r="G17" s="1257"/>
      <c r="H17" s="1258"/>
      <c r="I17" s="1356"/>
      <c r="J17" s="1255"/>
      <c r="K17" s="824"/>
      <c r="L17" s="1338"/>
      <c r="M17" s="824"/>
      <c r="N17" s="824"/>
      <c r="O17" s="824"/>
      <c r="P17" s="869"/>
    </row>
    <row r="18" spans="1:16">
      <c r="A18" s="800"/>
      <c r="B18" s="833"/>
      <c r="C18" s="833"/>
      <c r="D18" s="1255"/>
      <c r="E18" s="833"/>
      <c r="F18" s="1256"/>
      <c r="G18" s="1257"/>
      <c r="H18" s="1258"/>
      <c r="I18" s="1356"/>
      <c r="J18" s="1255"/>
      <c r="K18" s="824"/>
      <c r="L18" s="1338"/>
      <c r="M18" s="824"/>
      <c r="N18" s="824"/>
      <c r="O18" s="824"/>
      <c r="P18" s="869"/>
    </row>
    <row r="19" spans="1:16">
      <c r="A19" s="800"/>
      <c r="B19" s="833"/>
      <c r="C19" s="833"/>
      <c r="D19" s="1255"/>
      <c r="E19" s="833"/>
      <c r="F19" s="1256"/>
      <c r="G19" s="1257"/>
      <c r="H19" s="1258"/>
      <c r="I19" s="1356"/>
      <c r="J19" s="1255"/>
      <c r="K19" s="824"/>
      <c r="L19" s="1338"/>
      <c r="M19" s="824"/>
      <c r="N19" s="824"/>
      <c r="O19" s="824"/>
      <c r="P19" s="869"/>
    </row>
    <row r="20" spans="1:16">
      <c r="A20" s="800"/>
      <c r="B20" s="833"/>
      <c r="C20" s="833"/>
      <c r="D20" s="1255"/>
      <c r="E20" s="833"/>
      <c r="F20" s="1256"/>
      <c r="G20" s="1257"/>
      <c r="H20" s="1258"/>
      <c r="I20" s="1356"/>
      <c r="J20" s="1255"/>
      <c r="K20" s="824"/>
      <c r="L20" s="1338"/>
      <c r="M20" s="824"/>
      <c r="N20" s="824"/>
      <c r="O20" s="824"/>
      <c r="P20" s="869"/>
    </row>
    <row r="21" spans="1:16">
      <c r="A21" s="800"/>
      <c r="B21" s="833"/>
      <c r="C21" s="833"/>
      <c r="D21" s="1255"/>
      <c r="E21" s="833"/>
      <c r="F21" s="1256"/>
      <c r="G21" s="1257"/>
      <c r="H21" s="1258"/>
      <c r="I21" s="1356"/>
      <c r="J21" s="1255"/>
      <c r="K21" s="824"/>
      <c r="L21" s="1338"/>
      <c r="M21" s="824"/>
      <c r="N21" s="824"/>
      <c r="O21" s="824"/>
      <c r="P21" s="869"/>
    </row>
    <row r="22" spans="1:16">
      <c r="A22" s="800"/>
      <c r="B22" s="833"/>
      <c r="C22" s="833"/>
      <c r="D22" s="1255"/>
      <c r="E22" s="833"/>
      <c r="F22" s="1256"/>
      <c r="G22" s="1257"/>
      <c r="H22" s="1258"/>
      <c r="I22" s="1356"/>
      <c r="J22" s="1255"/>
      <c r="K22" s="824"/>
      <c r="L22" s="1338"/>
      <c r="M22" s="824"/>
      <c r="N22" s="824"/>
      <c r="O22" s="824"/>
      <c r="P22" s="869"/>
    </row>
    <row r="23" spans="1:16">
      <c r="A23" s="800"/>
      <c r="B23" s="833"/>
      <c r="C23" s="833"/>
      <c r="D23" s="1255"/>
      <c r="E23" s="833"/>
      <c r="F23" s="1256"/>
      <c r="G23" s="1257"/>
      <c r="H23" s="1258"/>
      <c r="I23" s="1356"/>
      <c r="J23" s="1255"/>
      <c r="K23" s="824"/>
      <c r="L23" s="1338"/>
      <c r="M23" s="824"/>
      <c r="N23" s="824"/>
      <c r="O23" s="824"/>
      <c r="P23" s="869"/>
    </row>
    <row r="24" spans="1:16">
      <c r="A24" s="800"/>
      <c r="B24" s="833"/>
      <c r="C24" s="833"/>
      <c r="D24" s="1255"/>
      <c r="E24" s="833"/>
      <c r="F24" s="1256"/>
      <c r="G24" s="1257"/>
      <c r="H24" s="1258"/>
      <c r="I24" s="1356"/>
      <c r="J24" s="1255"/>
      <c r="K24" s="824"/>
      <c r="L24" s="1338"/>
      <c r="M24" s="824"/>
      <c r="N24" s="824"/>
      <c r="O24" s="824"/>
      <c r="P24" s="869"/>
    </row>
    <row r="25" spans="1:16">
      <c r="A25" s="800"/>
      <c r="B25" s="833"/>
      <c r="C25" s="833"/>
      <c r="D25" s="1255"/>
      <c r="E25" s="833"/>
      <c r="F25" s="1256"/>
      <c r="G25" s="1257"/>
      <c r="H25" s="1258"/>
      <c r="I25" s="1356"/>
      <c r="J25" s="1255"/>
      <c r="K25" s="150"/>
      <c r="L25" s="152"/>
      <c r="M25" s="150"/>
      <c r="N25" s="824"/>
      <c r="O25" s="824"/>
      <c r="P25" s="869"/>
    </row>
    <row r="26" spans="1:16">
      <c r="A26" s="2216" t="s">
        <v>2248</v>
      </c>
      <c r="B26" s="2217"/>
      <c r="C26" s="2217"/>
      <c r="D26" s="1255"/>
      <c r="E26" s="833"/>
      <c r="F26" s="833"/>
      <c r="G26" s="1255"/>
      <c r="H26" s="1255"/>
      <c r="I26" s="1356"/>
      <c r="J26" s="1255"/>
      <c r="K26" s="150">
        <v>0</v>
      </c>
      <c r="L26" s="152"/>
      <c r="M26" s="150">
        <v>0</v>
      </c>
      <c r="N26" s="150">
        <v>0</v>
      </c>
      <c r="O26" s="824"/>
      <c r="P26" s="869"/>
    </row>
    <row r="27" spans="1:16">
      <c r="A27" s="83" t="s">
        <v>2098</v>
      </c>
      <c r="B27" s="836"/>
      <c r="C27" s="836"/>
      <c r="D27" s="836"/>
      <c r="E27" s="836"/>
      <c r="F27" s="836"/>
      <c r="N27" s="89" t="s">
        <v>2099</v>
      </c>
    </row>
    <row r="28" spans="1:16">
      <c r="A28" s="83" t="s">
        <v>2101</v>
      </c>
      <c r="B28" s="836"/>
      <c r="C28" s="836"/>
      <c r="D28" s="836"/>
      <c r="E28" s="836"/>
      <c r="F28" s="836"/>
    </row>
    <row r="29" spans="1:16">
      <c r="A29" s="829"/>
      <c r="B29" s="798"/>
      <c r="C29" s="836"/>
      <c r="D29" s="836"/>
      <c r="E29" s="836"/>
      <c r="F29" s="836"/>
      <c r="H29" s="1260"/>
      <c r="K29" s="85"/>
      <c r="L29" s="1357"/>
      <c r="M29" s="85"/>
      <c r="N29" s="85"/>
    </row>
    <row r="30" spans="1:16">
      <c r="A30" s="829"/>
      <c r="B30" s="798"/>
      <c r="C30" s="836"/>
      <c r="D30" s="836"/>
      <c r="E30" s="836"/>
      <c r="F30" s="836"/>
      <c r="H30" s="1260"/>
      <c r="K30" s="85"/>
      <c r="L30" s="1357"/>
      <c r="M30" s="85"/>
      <c r="N30" s="85"/>
    </row>
    <row r="31" spans="1:16">
      <c r="A31" s="829"/>
      <c r="B31" s="836"/>
      <c r="C31" s="836"/>
      <c r="D31" s="836"/>
      <c r="E31" s="836"/>
      <c r="F31" s="836"/>
      <c r="H31" s="1260"/>
    </row>
    <row r="32" spans="1:16">
      <c r="A32" s="829"/>
      <c r="B32" s="836"/>
      <c r="C32" s="836"/>
      <c r="D32" s="836"/>
      <c r="E32" s="836"/>
      <c r="F32" s="836"/>
      <c r="H32" s="1260"/>
    </row>
    <row r="33" spans="1:8">
      <c r="A33" s="829"/>
      <c r="B33" s="836"/>
      <c r="C33" s="836"/>
      <c r="D33" s="836"/>
      <c r="E33" s="836"/>
      <c r="F33" s="836"/>
      <c r="H33" s="1260"/>
    </row>
    <row r="34" spans="1:8">
      <c r="A34" s="829"/>
      <c r="B34" s="836"/>
      <c r="C34" s="836"/>
      <c r="D34" s="836"/>
      <c r="E34" s="836"/>
      <c r="F34" s="836"/>
    </row>
    <row r="35" spans="1:8">
      <c r="A35" s="829"/>
      <c r="B35" s="836"/>
      <c r="C35" s="836"/>
      <c r="D35" s="836"/>
      <c r="E35" s="836"/>
      <c r="F35" s="836"/>
    </row>
  </sheetData>
  <sortState xmlns:xlrd2="http://schemas.microsoft.com/office/spreadsheetml/2017/richdata2" ref="A7:P25">
    <sortCondition ref="A7"/>
  </sortState>
  <mergeCells count="18">
    <mergeCell ref="A26:C26"/>
    <mergeCell ref="A5:A6"/>
    <mergeCell ref="B5:B6"/>
    <mergeCell ref="C5:C6"/>
    <mergeCell ref="D5:D6"/>
    <mergeCell ref="O5:O6"/>
    <mergeCell ref="P5:P6"/>
    <mergeCell ref="A2:P2"/>
    <mergeCell ref="E5:E6"/>
    <mergeCell ref="F5:F6"/>
    <mergeCell ref="G5:G6"/>
    <mergeCell ref="H5:H6"/>
    <mergeCell ref="I5:I6"/>
    <mergeCell ref="J5:J6"/>
    <mergeCell ref="K5:K6"/>
    <mergeCell ref="L5:L6"/>
    <mergeCell ref="M5:M6"/>
    <mergeCell ref="N5:N6"/>
  </mergeCells>
  <phoneticPr fontId="30" type="noConversion"/>
  <dataValidations count="1">
    <dataValidation type="list" allowBlank="1" showInputMessage="1" showErrorMessage="1" sqref="H6:H25" xr:uid="{3EB418D6-0F81-4E20-ABC1-9542879977AF}">
      <formula1>"年,季,月,周,日"</formula1>
    </dataValidation>
  </dataValidations>
  <printOptions horizontalCentered="1"/>
  <pageMargins left="0.70866141732283472" right="0.70866141732283472" top="0.98425196850393704" bottom="0.74803149606299213" header="0.39370078740157477" footer="0.31496062992125984"/>
  <pageSetup paperSize="9" scale="75" fitToHeight="0" orientation="landscape" r:id="rId1"/>
  <headerFooter>
    <oddHeader>&amp;R&amp;"宋体,常规"&amp;10共&amp;"Times New Roman,常规"&amp;N&amp;"宋体,常规"页第&amp;"Times New Roman,常规"&amp;P&amp;"宋体,常规"页</oddHeader>
  </headerFooter>
</worksheet>
</file>

<file path=xl/worksheets/sheet1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EA4116-9C28-4371-913A-0A1BC78918A3}">
  <sheetPr codeName="Sheet91">
    <pageSetUpPr fitToPage="1"/>
  </sheetPr>
  <dimension ref="A1:M29"/>
  <sheetViews>
    <sheetView zoomScaleNormal="100" workbookViewId="0">
      <pane ySplit="6" topLeftCell="A7" activePane="bottomLeft" state="frozen"/>
      <selection pane="bottomLeft"/>
    </sheetView>
  </sheetViews>
  <sheetFormatPr defaultColWidth="9" defaultRowHeight="15.75" customHeight="1"/>
  <cols>
    <col min="1" max="1" width="4.09765625" style="4" customWidth="1"/>
    <col min="2" max="2" width="22.59765625" style="4" customWidth="1"/>
    <col min="3" max="3" width="10.5" style="53" customWidth="1"/>
    <col min="4" max="4" width="15.5" style="4" customWidth="1"/>
    <col min="5" max="5" width="11.09765625" style="4" hidden="1" customWidth="1"/>
    <col min="6" max="6" width="12.09765625" style="4" hidden="1" customWidth="1"/>
    <col min="7" max="8" width="11.09765625" style="4" hidden="1" customWidth="1"/>
    <col min="9" max="9" width="14.296875" style="4" customWidth="1"/>
    <col min="10" max="10" width="12.296875" style="4" customWidth="1"/>
    <col min="11" max="12" width="14.296875" style="4" customWidth="1"/>
    <col min="13" max="13" width="10.09765625" style="4" customWidth="1"/>
    <col min="14" max="16384" width="9" style="4"/>
  </cols>
  <sheetData>
    <row r="1" spans="1:13" ht="15.75" customHeight="1">
      <c r="A1" s="506"/>
      <c r="B1" s="61"/>
      <c r="C1" s="488"/>
      <c r="D1" s="5"/>
      <c r="E1" s="387"/>
      <c r="F1" s="387"/>
      <c r="G1" s="387"/>
      <c r="H1" s="387"/>
      <c r="I1" s="387"/>
      <c r="J1" s="387"/>
      <c r="K1" s="387"/>
      <c r="L1" s="387"/>
      <c r="M1" s="5"/>
    </row>
    <row r="2" spans="1:13" s="2" customFormat="1" ht="30" customHeight="1">
      <c r="A2" s="1643" t="s">
        <v>2784</v>
      </c>
      <c r="B2" s="1643"/>
      <c r="C2" s="1643"/>
      <c r="D2" s="1643"/>
      <c r="E2" s="1643"/>
      <c r="F2" s="1643"/>
      <c r="G2" s="1643"/>
      <c r="H2" s="1643"/>
      <c r="I2" s="1643"/>
      <c r="J2" s="1643"/>
      <c r="K2" s="1643"/>
      <c r="L2" s="1643"/>
      <c r="M2" s="1643"/>
    </row>
    <row r="3" spans="1:13" ht="14.25" customHeight="1">
      <c r="A3" s="4" t="s">
        <v>1968</v>
      </c>
      <c r="C3" s="4"/>
    </row>
    <row r="4" spans="1:13" ht="15.75" customHeight="1">
      <c r="A4" s="4" t="s">
        <v>2086</v>
      </c>
      <c r="E4" s="388"/>
      <c r="F4" s="388"/>
      <c r="G4" s="388"/>
      <c r="H4" s="388"/>
      <c r="I4" s="388"/>
      <c r="J4" s="388"/>
      <c r="K4" s="388"/>
      <c r="L4" s="388"/>
      <c r="M4" s="458" t="s">
        <v>1970</v>
      </c>
    </row>
    <row r="5" spans="1:13" s="3" customFormat="1" ht="15.75" customHeight="1">
      <c r="A5" s="1922" t="s">
        <v>1101</v>
      </c>
      <c r="B5" s="1922" t="s">
        <v>2188</v>
      </c>
      <c r="C5" s="2219" t="s">
        <v>2184</v>
      </c>
      <c r="D5" s="1922" t="s">
        <v>2175</v>
      </c>
      <c r="E5" s="1916" t="s">
        <v>2088</v>
      </c>
      <c r="F5" s="1916"/>
      <c r="G5" s="1916"/>
      <c r="H5" s="1685" t="s">
        <v>2089</v>
      </c>
      <c r="I5" s="2218" t="s">
        <v>1647</v>
      </c>
      <c r="J5" s="1920"/>
      <c r="K5" s="1921"/>
      <c r="L5" s="1916" t="s">
        <v>2090</v>
      </c>
      <c r="M5" s="1922" t="s">
        <v>1100</v>
      </c>
    </row>
    <row r="6" spans="1:13" s="3" customFormat="1" ht="26.1" customHeight="1">
      <c r="A6" s="1923"/>
      <c r="B6" s="1923"/>
      <c r="C6" s="2039"/>
      <c r="D6" s="1923"/>
      <c r="E6" s="400" t="s">
        <v>2785</v>
      </c>
      <c r="F6" s="1332" t="s">
        <v>2786</v>
      </c>
      <c r="G6" s="400" t="s">
        <v>1185</v>
      </c>
      <c r="H6" s="1686"/>
      <c r="I6" s="400" t="s">
        <v>2785</v>
      </c>
      <c r="J6" s="1332" t="s">
        <v>2786</v>
      </c>
      <c r="K6" s="400" t="s">
        <v>1185</v>
      </c>
      <c r="L6" s="1917"/>
      <c r="M6" s="1923"/>
    </row>
    <row r="7" spans="1:13" ht="15.75" customHeight="1">
      <c r="A7" s="381"/>
      <c r="B7" s="795"/>
      <c r="C7" s="493"/>
      <c r="D7" s="1047"/>
      <c r="E7" s="410"/>
      <c r="F7" s="410"/>
      <c r="G7" s="410"/>
      <c r="H7" s="410"/>
      <c r="I7" s="410"/>
      <c r="J7" s="410"/>
      <c r="K7" s="410">
        <v>0</v>
      </c>
      <c r="L7" s="410">
        <v>0</v>
      </c>
      <c r="M7" s="440"/>
    </row>
    <row r="8" spans="1:13" ht="15.75" customHeight="1">
      <c r="A8" s="381"/>
      <c r="B8" s="795"/>
      <c r="C8" s="493"/>
      <c r="D8" s="1047"/>
      <c r="E8" s="410"/>
      <c r="F8" s="410"/>
      <c r="G8" s="410"/>
      <c r="H8" s="410"/>
      <c r="I8" s="410"/>
      <c r="J8" s="410"/>
      <c r="K8" s="410">
        <v>0</v>
      </c>
      <c r="L8" s="410">
        <v>0</v>
      </c>
      <c r="M8" s="440"/>
    </row>
    <row r="9" spans="1:13" ht="15.75" customHeight="1">
      <c r="A9" s="381"/>
      <c r="B9" s="795"/>
      <c r="C9" s="493"/>
      <c r="D9" s="1047"/>
      <c r="E9" s="410"/>
      <c r="F9" s="410"/>
      <c r="G9" s="410"/>
      <c r="H9" s="410"/>
      <c r="I9" s="410"/>
      <c r="J9" s="410"/>
      <c r="K9" s="410">
        <v>0</v>
      </c>
      <c r="L9" s="410">
        <v>0</v>
      </c>
      <c r="M9" s="440"/>
    </row>
    <row r="10" spans="1:13" ht="15.75" customHeight="1">
      <c r="A10" s="381"/>
      <c r="B10" s="795"/>
      <c r="C10" s="493"/>
      <c r="D10" s="1047"/>
      <c r="E10" s="410"/>
      <c r="F10" s="410"/>
      <c r="G10" s="410"/>
      <c r="H10" s="410"/>
      <c r="I10" s="410"/>
      <c r="J10" s="410"/>
      <c r="K10" s="410">
        <v>0</v>
      </c>
      <c r="L10" s="410">
        <v>0</v>
      </c>
      <c r="M10" s="440"/>
    </row>
    <row r="11" spans="1:13" ht="15.75" customHeight="1">
      <c r="A11" s="381"/>
      <c r="B11" s="795"/>
      <c r="C11" s="493"/>
      <c r="D11" s="1047"/>
      <c r="E11" s="410"/>
      <c r="F11" s="410"/>
      <c r="G11" s="410"/>
      <c r="H11" s="410"/>
      <c r="I11" s="410"/>
      <c r="J11" s="410"/>
      <c r="K11" s="410">
        <v>0</v>
      </c>
      <c r="L11" s="410">
        <v>0</v>
      </c>
      <c r="M11" s="440"/>
    </row>
    <row r="12" spans="1:13" ht="15.75" customHeight="1">
      <c r="A12" s="381"/>
      <c r="B12" s="795"/>
      <c r="C12" s="493"/>
      <c r="D12" s="1047"/>
      <c r="E12" s="410"/>
      <c r="F12" s="410"/>
      <c r="G12" s="410"/>
      <c r="H12" s="410"/>
      <c r="I12" s="410"/>
      <c r="J12" s="410"/>
      <c r="K12" s="410">
        <v>0</v>
      </c>
      <c r="L12" s="410">
        <v>0</v>
      </c>
      <c r="M12" s="440"/>
    </row>
    <row r="13" spans="1:13" ht="15.75" customHeight="1">
      <c r="A13" s="381"/>
      <c r="B13" s="795"/>
      <c r="C13" s="493"/>
      <c r="D13" s="1047"/>
      <c r="E13" s="410"/>
      <c r="F13" s="410"/>
      <c r="G13" s="410"/>
      <c r="H13" s="410"/>
      <c r="I13" s="410"/>
      <c r="J13" s="410"/>
      <c r="K13" s="410">
        <v>0</v>
      </c>
      <c r="L13" s="410">
        <v>0</v>
      </c>
      <c r="M13" s="440"/>
    </row>
    <row r="14" spans="1:13" ht="15.75" customHeight="1">
      <c r="A14" s="381"/>
      <c r="B14" s="795"/>
      <c r="C14" s="493"/>
      <c r="D14" s="1047"/>
      <c r="E14" s="410"/>
      <c r="F14" s="410"/>
      <c r="G14" s="410"/>
      <c r="H14" s="410"/>
      <c r="I14" s="410"/>
      <c r="J14" s="410"/>
      <c r="K14" s="410">
        <v>0</v>
      </c>
      <c r="L14" s="410">
        <v>0</v>
      </c>
      <c r="M14" s="440"/>
    </row>
    <row r="15" spans="1:13" ht="15.75" customHeight="1">
      <c r="A15" s="381"/>
      <c r="B15" s="795"/>
      <c r="C15" s="493"/>
      <c r="D15" s="1047"/>
      <c r="E15" s="410"/>
      <c r="F15" s="410"/>
      <c r="G15" s="410"/>
      <c r="H15" s="410"/>
      <c r="I15" s="410"/>
      <c r="J15" s="410"/>
      <c r="K15" s="410">
        <v>0</v>
      </c>
      <c r="L15" s="410">
        <v>0</v>
      </c>
      <c r="M15" s="440"/>
    </row>
    <row r="16" spans="1:13" ht="15.75" customHeight="1">
      <c r="A16" s="381"/>
      <c r="B16" s="795"/>
      <c r="C16" s="493"/>
      <c r="D16" s="1047"/>
      <c r="E16" s="410"/>
      <c r="F16" s="410"/>
      <c r="G16" s="410"/>
      <c r="H16" s="410"/>
      <c r="I16" s="410"/>
      <c r="J16" s="410"/>
      <c r="K16" s="410">
        <v>0</v>
      </c>
      <c r="L16" s="410">
        <v>0</v>
      </c>
      <c r="M16" s="440"/>
    </row>
    <row r="17" spans="1:13" ht="15.75" customHeight="1">
      <c r="A17" s="381"/>
      <c r="B17" s="795"/>
      <c r="C17" s="493"/>
      <c r="D17" s="1047"/>
      <c r="E17" s="410"/>
      <c r="F17" s="410"/>
      <c r="G17" s="410"/>
      <c r="H17" s="410"/>
      <c r="I17" s="410"/>
      <c r="J17" s="410"/>
      <c r="K17" s="410">
        <v>0</v>
      </c>
      <c r="L17" s="410">
        <v>0</v>
      </c>
      <c r="M17" s="440"/>
    </row>
    <row r="18" spans="1:13" ht="15.75" customHeight="1">
      <c r="A18" s="381"/>
      <c r="B18" s="795"/>
      <c r="C18" s="493"/>
      <c r="D18" s="1047"/>
      <c r="E18" s="410"/>
      <c r="F18" s="410"/>
      <c r="G18" s="410"/>
      <c r="H18" s="410"/>
      <c r="I18" s="410"/>
      <c r="J18" s="410"/>
      <c r="K18" s="410">
        <v>0</v>
      </c>
      <c r="L18" s="410">
        <v>0</v>
      </c>
      <c r="M18" s="440"/>
    </row>
    <row r="19" spans="1:13" ht="15.75" customHeight="1">
      <c r="A19" s="381"/>
      <c r="B19" s="795"/>
      <c r="C19" s="493"/>
      <c r="D19" s="1047"/>
      <c r="E19" s="410"/>
      <c r="F19" s="410"/>
      <c r="G19" s="410"/>
      <c r="H19" s="410"/>
      <c r="I19" s="410"/>
      <c r="J19" s="410"/>
      <c r="K19" s="410">
        <v>0</v>
      </c>
      <c r="L19" s="410">
        <v>0</v>
      </c>
      <c r="M19" s="440"/>
    </row>
    <row r="20" spans="1:13" ht="15.75" customHeight="1">
      <c r="A20" s="381"/>
      <c r="B20" s="795"/>
      <c r="C20" s="493"/>
      <c r="D20" s="1047"/>
      <c r="E20" s="410"/>
      <c r="F20" s="410"/>
      <c r="G20" s="410"/>
      <c r="H20" s="410"/>
      <c r="I20" s="410"/>
      <c r="J20" s="410"/>
      <c r="K20" s="410">
        <v>0</v>
      </c>
      <c r="L20" s="410">
        <v>0</v>
      </c>
      <c r="M20" s="440"/>
    </row>
    <row r="21" spans="1:13" ht="15.75" customHeight="1">
      <c r="A21" s="381"/>
      <c r="B21" s="795"/>
      <c r="C21" s="493"/>
      <c r="D21" s="1047"/>
      <c r="E21" s="410"/>
      <c r="F21" s="410"/>
      <c r="G21" s="410"/>
      <c r="H21" s="410"/>
      <c r="I21" s="410"/>
      <c r="J21" s="410"/>
      <c r="K21" s="410">
        <v>0</v>
      </c>
      <c r="L21" s="410">
        <v>0</v>
      </c>
      <c r="M21" s="440"/>
    </row>
    <row r="22" spans="1:13" ht="15.75" customHeight="1">
      <c r="A22" s="381"/>
      <c r="B22" s="795"/>
      <c r="C22" s="493"/>
      <c r="D22" s="1047"/>
      <c r="E22" s="410"/>
      <c r="F22" s="410"/>
      <c r="G22" s="410"/>
      <c r="H22" s="410"/>
      <c r="I22" s="410"/>
      <c r="J22" s="410"/>
      <c r="K22" s="410">
        <v>0</v>
      </c>
      <c r="L22" s="410">
        <v>0</v>
      </c>
      <c r="M22" s="440"/>
    </row>
    <row r="23" spans="1:13" ht="15.75" customHeight="1">
      <c r="A23" s="381"/>
      <c r="B23" s="795"/>
      <c r="C23" s="493"/>
      <c r="D23" s="1047"/>
      <c r="E23" s="410"/>
      <c r="F23" s="410"/>
      <c r="G23" s="410"/>
      <c r="H23" s="410"/>
      <c r="I23" s="410"/>
      <c r="J23" s="410"/>
      <c r="K23" s="410">
        <v>0</v>
      </c>
      <c r="L23" s="410">
        <v>0</v>
      </c>
      <c r="M23" s="440"/>
    </row>
    <row r="24" spans="1:13" ht="15.75" customHeight="1">
      <c r="A24" s="381"/>
      <c r="B24" s="795"/>
      <c r="C24" s="493"/>
      <c r="D24" s="1047"/>
      <c r="E24" s="410"/>
      <c r="F24" s="410"/>
      <c r="G24" s="410"/>
      <c r="H24" s="410"/>
      <c r="I24" s="410"/>
      <c r="J24" s="410"/>
      <c r="K24" s="410">
        <v>0</v>
      </c>
      <c r="L24" s="410">
        <v>0</v>
      </c>
      <c r="M24" s="440"/>
    </row>
    <row r="25" spans="1:13" ht="15.75" customHeight="1">
      <c r="A25" s="381"/>
      <c r="B25" s="795"/>
      <c r="C25" s="493"/>
      <c r="D25" s="1047"/>
      <c r="E25" s="410"/>
      <c r="F25" s="410"/>
      <c r="G25" s="410"/>
      <c r="H25" s="410"/>
      <c r="I25" s="410"/>
      <c r="J25" s="410"/>
      <c r="K25" s="410">
        <v>0</v>
      </c>
      <c r="L25" s="410">
        <v>0</v>
      </c>
      <c r="M25" s="440"/>
    </row>
    <row r="26" spans="1:13" ht="15.75" customHeight="1">
      <c r="A26" s="381"/>
      <c r="B26" s="795"/>
      <c r="C26" s="493"/>
      <c r="D26" s="1047"/>
      <c r="E26" s="410"/>
      <c r="F26" s="410"/>
      <c r="G26" s="410"/>
      <c r="H26" s="410"/>
      <c r="I26" s="410"/>
      <c r="J26" s="410"/>
      <c r="K26" s="410">
        <v>0</v>
      </c>
      <c r="L26" s="410">
        <v>0</v>
      </c>
      <c r="M26" s="440"/>
    </row>
    <row r="27" spans="1:13" ht="15.75" customHeight="1">
      <c r="A27" s="1688" t="s">
        <v>2252</v>
      </c>
      <c r="B27" s="1934"/>
      <c r="C27" s="493"/>
      <c r="D27" s="1358"/>
      <c r="E27" s="410"/>
      <c r="F27" s="410"/>
      <c r="G27" s="410">
        <v>0</v>
      </c>
      <c r="H27" s="410"/>
      <c r="I27" s="410"/>
      <c r="J27" s="410"/>
      <c r="K27" s="410">
        <v>0</v>
      </c>
      <c r="L27" s="410">
        <v>0</v>
      </c>
      <c r="M27" s="440"/>
    </row>
    <row r="28" spans="1:13" ht="15.75" customHeight="1">
      <c r="A28" s="4" t="s">
        <v>2098</v>
      </c>
      <c r="E28" s="388"/>
      <c r="F28" s="388"/>
      <c r="G28" s="388"/>
      <c r="H28" s="388"/>
      <c r="I28" s="388"/>
      <c r="J28" s="388"/>
      <c r="K28" s="388" t="s">
        <v>2099</v>
      </c>
      <c r="L28" s="388"/>
    </row>
    <row r="29" spans="1:13" ht="15.75" customHeight="1">
      <c r="A29" s="4" t="s">
        <v>2101</v>
      </c>
      <c r="E29" s="388"/>
      <c r="F29" s="388"/>
      <c r="G29" s="388"/>
      <c r="H29" s="388"/>
      <c r="I29" s="388"/>
      <c r="J29" s="388"/>
      <c r="K29" s="388"/>
      <c r="L29" s="388"/>
    </row>
  </sheetData>
  <sortState xmlns:xlrd2="http://schemas.microsoft.com/office/spreadsheetml/2017/richdata2" ref="A7:M26">
    <sortCondition ref="A7"/>
  </sortState>
  <mergeCells count="11">
    <mergeCell ref="A27:B27"/>
    <mergeCell ref="A5:A6"/>
    <mergeCell ref="B5:B6"/>
    <mergeCell ref="C5:C6"/>
    <mergeCell ref="D5:D6"/>
    <mergeCell ref="A2:M2"/>
    <mergeCell ref="E5:G5"/>
    <mergeCell ref="I5:K5"/>
    <mergeCell ref="H5:H6"/>
    <mergeCell ref="L5:L6"/>
    <mergeCell ref="M5:M6"/>
  </mergeCells>
  <phoneticPr fontId="30" type="noConversion"/>
  <printOptions horizontalCentered="1"/>
  <pageMargins left="0.35433070866141736" right="0.35433070866141736" top="0.98425196850393704" bottom="0.78740157480314965" header="0.39370078740157477" footer="0.51181102362204722"/>
  <pageSetup paperSize="9" scale="81" fitToHeight="0" orientation="landscape" r:id="rId1"/>
  <headerFooter alignWithMargins="0">
    <oddHeader>&amp;R&amp;"宋体,常规"&amp;10共&amp;"Times New Roman,常规"&amp;N&amp;"宋体,常规"页第&amp;"Times New Roman,常规"&amp;P&amp;"宋体,常规"页</oddHeader>
  </headerFooter>
</worksheet>
</file>

<file path=xl/worksheets/sheet1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DE1CEB-C8CB-4B5E-9A1C-CD25CF0E83D8}">
  <sheetPr codeName="Sheet111">
    <pageSetUpPr fitToPage="1"/>
  </sheetPr>
  <dimension ref="A1:H30"/>
  <sheetViews>
    <sheetView zoomScaleNormal="100" workbookViewId="0">
      <pane ySplit="6" topLeftCell="A7" activePane="bottomLeft" state="frozen"/>
      <selection pane="bottomLeft"/>
    </sheetView>
  </sheetViews>
  <sheetFormatPr defaultColWidth="9" defaultRowHeight="15.75" customHeight="1"/>
  <cols>
    <col min="1" max="1" width="6.59765625" style="142" customWidth="1"/>
    <col min="2" max="2" width="23.296875" style="133" customWidth="1"/>
    <col min="3" max="3" width="15.09765625" style="133" customWidth="1"/>
    <col min="4" max="5" width="16.59765625" style="133" hidden="1" customWidth="1"/>
    <col min="6" max="6" width="18.296875" style="133" customWidth="1"/>
    <col min="7" max="7" width="16.796875" style="133" customWidth="1"/>
    <col min="8" max="8" width="19.3984375" style="133" customWidth="1"/>
    <col min="9" max="16384" width="9" style="133"/>
  </cols>
  <sheetData>
    <row r="1" spans="1:8" ht="15.75" customHeight="1">
      <c r="A1" s="1359"/>
      <c r="B1" s="1242"/>
      <c r="C1" s="660"/>
      <c r="D1" s="660"/>
      <c r="E1" s="660"/>
      <c r="F1" s="660"/>
      <c r="G1" s="660"/>
      <c r="H1" s="660"/>
    </row>
    <row r="2" spans="1:8" s="136" customFormat="1" ht="30" customHeight="1">
      <c r="A2" s="1850" t="s">
        <v>2783</v>
      </c>
      <c r="B2" s="1850"/>
      <c r="C2" s="1850"/>
      <c r="D2" s="1850"/>
      <c r="E2" s="1850"/>
      <c r="F2" s="1850"/>
      <c r="G2" s="1850"/>
      <c r="H2" s="1850"/>
    </row>
    <row r="3" spans="1:8" ht="14.25" customHeight="1">
      <c r="A3" s="4" t="s">
        <v>1968</v>
      </c>
    </row>
    <row r="4" spans="1:8" ht="15.75" customHeight="1">
      <c r="A4" s="4" t="s">
        <v>2086</v>
      </c>
      <c r="G4" s="662"/>
      <c r="H4" s="662" t="s">
        <v>1970</v>
      </c>
    </row>
    <row r="5" spans="1:8" s="140" customFormat="1" ht="15.75" customHeight="1">
      <c r="A5" s="2225" t="s">
        <v>1101</v>
      </c>
      <c r="B5" s="1820" t="s">
        <v>2188</v>
      </c>
      <c r="C5" s="2220" t="s">
        <v>2184</v>
      </c>
      <c r="D5" s="1825" t="s">
        <v>2088</v>
      </c>
      <c r="E5" s="1825" t="s">
        <v>2089</v>
      </c>
      <c r="F5" s="2220" t="s">
        <v>1647</v>
      </c>
      <c r="G5" s="2220" t="s">
        <v>2090</v>
      </c>
      <c r="H5" s="2222" t="s">
        <v>1100</v>
      </c>
    </row>
    <row r="6" spans="1:8" ht="15.75" customHeight="1">
      <c r="A6" s="2226"/>
      <c r="B6" s="1821"/>
      <c r="C6" s="2221"/>
      <c r="D6" s="2223"/>
      <c r="E6" s="2223"/>
      <c r="F6" s="2221"/>
      <c r="G6" s="2221"/>
      <c r="H6" s="2222"/>
    </row>
    <row r="7" spans="1:8" ht="15.75" customHeight="1">
      <c r="A7" s="664"/>
      <c r="B7" s="1360"/>
      <c r="C7" s="1200"/>
      <c r="D7" s="617"/>
      <c r="E7" s="617"/>
      <c r="F7" s="617">
        <v>0</v>
      </c>
      <c r="G7" s="617">
        <v>0</v>
      </c>
      <c r="H7" s="617"/>
    </row>
    <row r="8" spans="1:8" ht="15.75" customHeight="1">
      <c r="A8" s="664"/>
      <c r="B8" s="1360"/>
      <c r="C8" s="1200"/>
      <c r="D8" s="617"/>
      <c r="E8" s="617"/>
      <c r="F8" s="617">
        <v>0</v>
      </c>
      <c r="G8" s="617">
        <v>0</v>
      </c>
      <c r="H8" s="617"/>
    </row>
    <row r="9" spans="1:8" ht="15.75" customHeight="1">
      <c r="A9" s="664"/>
      <c r="B9" s="1360"/>
      <c r="C9" s="1200"/>
      <c r="D9" s="617"/>
      <c r="E9" s="617"/>
      <c r="F9" s="617">
        <v>0</v>
      </c>
      <c r="G9" s="617">
        <v>0</v>
      </c>
      <c r="H9" s="617"/>
    </row>
    <row r="10" spans="1:8" ht="15.75" customHeight="1">
      <c r="A10" s="664"/>
      <c r="B10" s="1360"/>
      <c r="C10" s="1200"/>
      <c r="D10" s="617"/>
      <c r="E10" s="617"/>
      <c r="F10" s="617">
        <v>0</v>
      </c>
      <c r="G10" s="617">
        <v>0</v>
      </c>
      <c r="H10" s="617"/>
    </row>
    <row r="11" spans="1:8" ht="15.75" customHeight="1">
      <c r="A11" s="664"/>
      <c r="B11" s="1360"/>
      <c r="C11" s="1200"/>
      <c r="D11" s="617"/>
      <c r="E11" s="617"/>
      <c r="F11" s="617">
        <v>0</v>
      </c>
      <c r="G11" s="617">
        <v>0</v>
      </c>
      <c r="H11" s="617"/>
    </row>
    <row r="12" spans="1:8" ht="15.75" customHeight="1">
      <c r="A12" s="664"/>
      <c r="B12" s="1360"/>
      <c r="C12" s="1200"/>
      <c r="D12" s="617"/>
      <c r="E12" s="617"/>
      <c r="F12" s="617">
        <v>0</v>
      </c>
      <c r="G12" s="617">
        <v>0</v>
      </c>
      <c r="H12" s="617"/>
    </row>
    <row r="13" spans="1:8" ht="15.75" customHeight="1">
      <c r="A13" s="664"/>
      <c r="B13" s="1360"/>
      <c r="C13" s="1200"/>
      <c r="D13" s="617"/>
      <c r="E13" s="617"/>
      <c r="F13" s="617">
        <v>0</v>
      </c>
      <c r="G13" s="617">
        <v>0</v>
      </c>
      <c r="H13" s="617"/>
    </row>
    <row r="14" spans="1:8" ht="15.75" customHeight="1">
      <c r="A14" s="664"/>
      <c r="B14" s="1360"/>
      <c r="C14" s="1200"/>
      <c r="D14" s="617"/>
      <c r="E14" s="617"/>
      <c r="F14" s="617">
        <v>0</v>
      </c>
      <c r="G14" s="617">
        <v>0</v>
      </c>
      <c r="H14" s="617"/>
    </row>
    <row r="15" spans="1:8" ht="15.75" customHeight="1">
      <c r="A15" s="664"/>
      <c r="B15" s="1360"/>
      <c r="C15" s="1200"/>
      <c r="D15" s="617"/>
      <c r="E15" s="617"/>
      <c r="F15" s="617">
        <v>0</v>
      </c>
      <c r="G15" s="617">
        <v>0</v>
      </c>
      <c r="H15" s="617"/>
    </row>
    <row r="16" spans="1:8" ht="15.75" customHeight="1">
      <c r="A16" s="664"/>
      <c r="B16" s="1360"/>
      <c r="C16" s="1200"/>
      <c r="D16" s="617"/>
      <c r="E16" s="617"/>
      <c r="F16" s="617">
        <v>0</v>
      </c>
      <c r="G16" s="617">
        <v>0</v>
      </c>
      <c r="H16" s="617"/>
    </row>
    <row r="17" spans="1:8" ht="15.75" customHeight="1">
      <c r="A17" s="664"/>
      <c r="B17" s="1360"/>
      <c r="C17" s="1200"/>
      <c r="D17" s="617"/>
      <c r="E17" s="617"/>
      <c r="F17" s="617">
        <v>0</v>
      </c>
      <c r="G17" s="617">
        <v>0</v>
      </c>
      <c r="H17" s="1361"/>
    </row>
    <row r="18" spans="1:8" ht="15.75" customHeight="1">
      <c r="A18" s="664"/>
      <c r="B18" s="1360"/>
      <c r="C18" s="1200"/>
      <c r="D18" s="617"/>
      <c r="E18" s="617"/>
      <c r="F18" s="617">
        <v>0</v>
      </c>
      <c r="G18" s="617">
        <v>0</v>
      </c>
      <c r="H18" s="1361"/>
    </row>
    <row r="19" spans="1:8" ht="15.75" customHeight="1">
      <c r="A19" s="664"/>
      <c r="B19" s="1360"/>
      <c r="C19" s="1200"/>
      <c r="D19" s="617"/>
      <c r="E19" s="617"/>
      <c r="F19" s="617">
        <v>0</v>
      </c>
      <c r="G19" s="617">
        <v>0</v>
      </c>
      <c r="H19" s="1361"/>
    </row>
    <row r="20" spans="1:8" ht="15.75" customHeight="1">
      <c r="A20" s="664"/>
      <c r="B20" s="1360"/>
      <c r="C20" s="1200"/>
      <c r="D20" s="617"/>
      <c r="E20" s="617"/>
      <c r="F20" s="617">
        <v>0</v>
      </c>
      <c r="G20" s="617">
        <v>0</v>
      </c>
      <c r="H20" s="1361"/>
    </row>
    <row r="21" spans="1:8" ht="15.75" customHeight="1">
      <c r="A21" s="664"/>
      <c r="B21" s="1360"/>
      <c r="C21" s="1200"/>
      <c r="D21" s="617"/>
      <c r="E21" s="617"/>
      <c r="F21" s="617">
        <v>0</v>
      </c>
      <c r="G21" s="617">
        <v>0</v>
      </c>
      <c r="H21" s="617"/>
    </row>
    <row r="22" spans="1:8" ht="15.75" customHeight="1">
      <c r="A22" s="664"/>
      <c r="B22" s="1360"/>
      <c r="C22" s="1200"/>
      <c r="D22" s="617"/>
      <c r="E22" s="617"/>
      <c r="F22" s="617">
        <v>0</v>
      </c>
      <c r="G22" s="617">
        <v>0</v>
      </c>
      <c r="H22" s="617"/>
    </row>
    <row r="23" spans="1:8" ht="15.75" customHeight="1">
      <c r="A23" s="664"/>
      <c r="B23" s="1360"/>
      <c r="C23" s="1200"/>
      <c r="D23" s="617"/>
      <c r="E23" s="617"/>
      <c r="F23" s="617">
        <v>0</v>
      </c>
      <c r="G23" s="617">
        <v>0</v>
      </c>
      <c r="H23" s="617"/>
    </row>
    <row r="24" spans="1:8" ht="15.75" customHeight="1">
      <c r="A24" s="664"/>
      <c r="B24" s="1360"/>
      <c r="C24" s="1200"/>
      <c r="D24" s="617"/>
      <c r="E24" s="617"/>
      <c r="F24" s="617">
        <v>0</v>
      </c>
      <c r="G24" s="617">
        <v>0</v>
      </c>
      <c r="H24" s="617"/>
    </row>
    <row r="25" spans="1:8" ht="15.75" customHeight="1">
      <c r="A25" s="664"/>
      <c r="B25" s="1360"/>
      <c r="C25" s="1200"/>
      <c r="D25" s="617"/>
      <c r="E25" s="617"/>
      <c r="F25" s="617">
        <v>0</v>
      </c>
      <c r="G25" s="617">
        <v>0</v>
      </c>
      <c r="H25" s="617"/>
    </row>
    <row r="26" spans="1:8" ht="15.75" customHeight="1">
      <c r="A26" s="664"/>
      <c r="B26" s="1360"/>
      <c r="C26" s="1200"/>
      <c r="D26" s="617"/>
      <c r="E26" s="617"/>
      <c r="F26" s="617">
        <v>0</v>
      </c>
      <c r="G26" s="617">
        <v>0</v>
      </c>
      <c r="H26" s="617"/>
    </row>
    <row r="27" spans="1:8" ht="15.75" customHeight="1">
      <c r="A27" s="664"/>
      <c r="B27" s="1360"/>
      <c r="C27" s="1200"/>
      <c r="D27" s="617"/>
      <c r="E27" s="617"/>
      <c r="F27" s="617">
        <v>0</v>
      </c>
      <c r="G27" s="617">
        <v>0</v>
      </c>
      <c r="H27" s="617"/>
    </row>
    <row r="28" spans="1:8" ht="15.75" customHeight="1">
      <c r="A28" s="1851" t="s">
        <v>1185</v>
      </c>
      <c r="B28" s="2224"/>
      <c r="C28" s="671"/>
      <c r="D28" s="617">
        <v>0</v>
      </c>
      <c r="E28" s="617"/>
      <c r="F28" s="617">
        <v>0</v>
      </c>
      <c r="G28" s="617">
        <v>0</v>
      </c>
      <c r="H28" s="617"/>
    </row>
    <row r="29" spans="1:8" ht="15.75" customHeight="1">
      <c r="A29" s="4" t="s">
        <v>2098</v>
      </c>
      <c r="F29" s="388" t="s">
        <v>2099</v>
      </c>
    </row>
    <row r="30" spans="1:8" ht="15.75" customHeight="1">
      <c r="A30" s="4" t="s">
        <v>2101</v>
      </c>
    </row>
  </sheetData>
  <sortState xmlns:xlrd2="http://schemas.microsoft.com/office/spreadsheetml/2017/richdata2" ref="A7:H27">
    <sortCondition ref="A7"/>
  </sortState>
  <mergeCells count="10">
    <mergeCell ref="A28:B28"/>
    <mergeCell ref="A5:A6"/>
    <mergeCell ref="B5:B6"/>
    <mergeCell ref="C5:C6"/>
    <mergeCell ref="D5:D6"/>
    <mergeCell ref="A2:H2"/>
    <mergeCell ref="F5:F6"/>
    <mergeCell ref="G5:G6"/>
    <mergeCell ref="H5:H6"/>
    <mergeCell ref="E5:E6"/>
  </mergeCells>
  <phoneticPr fontId="30" type="noConversion"/>
  <printOptions horizontalCentered="1"/>
  <pageMargins left="0.35433070866141736" right="0.35433070866141736" top="0.98425196850393704" bottom="0.78740157480314965" header="0.39370078740157477" footer="0.51181102362204722"/>
  <pageSetup paperSize="9" scale="67" fitToHeight="0" orientation="landscape" horizontalDpi="300" verticalDpi="300" r:id="rId1"/>
  <headerFooter alignWithMargins="0">
    <oddHeader>&amp;R&amp;"宋体,常规"&amp;10共&amp;"Times New Roman,常规"&amp;N&amp;"宋体,常规"页第&amp;"Times New Roman,常规"&amp;P&amp;"宋体,常规"页</oddHeader>
  </headerFooter>
</worksheet>
</file>

<file path=xl/worksheets/sheet1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E684EB-3685-4FDE-AF76-764BA8114DA4}">
  <sheetPr codeName="Sheet93">
    <pageSetUpPr fitToPage="1"/>
  </sheetPr>
  <dimension ref="A1:I30"/>
  <sheetViews>
    <sheetView zoomScaleNormal="100" workbookViewId="0">
      <pane ySplit="6" topLeftCell="A7" activePane="bottomLeft" state="frozen"/>
      <selection pane="bottomLeft"/>
    </sheetView>
  </sheetViews>
  <sheetFormatPr defaultColWidth="9" defaultRowHeight="15.75" customHeight="1"/>
  <cols>
    <col min="1" max="1" width="5.59765625" style="4" customWidth="1"/>
    <col min="2" max="2" width="26.5" style="4" customWidth="1"/>
    <col min="3" max="3" width="12.09765625" style="53" customWidth="1"/>
    <col min="4" max="4" width="20.59765625" style="4" customWidth="1"/>
    <col min="5" max="6" width="17.09765625" style="4" hidden="1" customWidth="1"/>
    <col min="7" max="8" width="20.296875" style="4" customWidth="1"/>
    <col min="9" max="9" width="10.5" style="4" customWidth="1"/>
    <col min="10" max="16384" width="9" style="4"/>
  </cols>
  <sheetData>
    <row r="1" spans="1:9" ht="15.75" customHeight="1">
      <c r="A1" s="506"/>
      <c r="B1" s="61"/>
      <c r="C1" s="488"/>
      <c r="D1" s="5"/>
      <c r="E1" s="387"/>
      <c r="F1" s="387"/>
      <c r="G1" s="387"/>
      <c r="H1" s="387"/>
      <c r="I1" s="5"/>
    </row>
    <row r="2" spans="1:9" s="2" customFormat="1" ht="30" customHeight="1">
      <c r="A2" s="1643" t="s">
        <v>2787</v>
      </c>
      <c r="B2" s="1643"/>
      <c r="C2" s="1643"/>
      <c r="D2" s="1643"/>
      <c r="E2" s="1643"/>
      <c r="F2" s="1643"/>
      <c r="G2" s="1643"/>
      <c r="H2" s="1643"/>
      <c r="I2" s="1643"/>
    </row>
    <row r="3" spans="1:9" ht="14.25" customHeight="1">
      <c r="A3" s="4" t="s">
        <v>1968</v>
      </c>
      <c r="C3" s="4"/>
    </row>
    <row r="4" spans="1:9" ht="15.75" customHeight="1">
      <c r="A4" s="4" t="s">
        <v>2086</v>
      </c>
      <c r="E4" s="388"/>
      <c r="F4" s="388"/>
      <c r="G4" s="388"/>
      <c r="H4" s="388"/>
      <c r="I4" s="458" t="s">
        <v>1970</v>
      </c>
    </row>
    <row r="5" spans="1:9" s="3" customFormat="1" ht="15.75" customHeight="1">
      <c r="A5" s="1683" t="s">
        <v>1101</v>
      </c>
      <c r="B5" s="1683" t="s">
        <v>2188</v>
      </c>
      <c r="C5" s="1683" t="s">
        <v>2184</v>
      </c>
      <c r="D5" s="1683" t="s">
        <v>2367</v>
      </c>
      <c r="E5" s="1683" t="s">
        <v>2088</v>
      </c>
      <c r="F5" s="1683" t="s">
        <v>2089</v>
      </c>
      <c r="G5" s="1683" t="s">
        <v>1647</v>
      </c>
      <c r="H5" s="1683" t="s">
        <v>2090</v>
      </c>
      <c r="I5" s="1683" t="s">
        <v>1100</v>
      </c>
    </row>
    <row r="6" spans="1:9" s="3" customFormat="1" ht="15.75" customHeight="1">
      <c r="A6" s="1684"/>
      <c r="B6" s="1684"/>
      <c r="C6" s="1684"/>
      <c r="D6" s="1684"/>
      <c r="E6" s="1684"/>
      <c r="F6" s="1684"/>
      <c r="G6" s="1684"/>
      <c r="H6" s="1684"/>
      <c r="I6" s="1684"/>
    </row>
    <row r="7" spans="1:9" ht="15.75" customHeight="1">
      <c r="A7" s="381"/>
      <c r="B7" s="795"/>
      <c r="C7" s="486"/>
      <c r="D7" s="381"/>
      <c r="E7" s="410"/>
      <c r="F7" s="410"/>
      <c r="G7" s="410">
        <v>0</v>
      </c>
      <c r="H7" s="410">
        <v>0</v>
      </c>
      <c r="I7" s="440"/>
    </row>
    <row r="8" spans="1:9" ht="15.75" customHeight="1">
      <c r="A8" s="381"/>
      <c r="B8" s="795"/>
      <c r="C8" s="486"/>
      <c r="D8" s="381"/>
      <c r="E8" s="410"/>
      <c r="F8" s="410"/>
      <c r="G8" s="410">
        <v>0</v>
      </c>
      <c r="H8" s="410">
        <v>0</v>
      </c>
      <c r="I8" s="440"/>
    </row>
    <row r="9" spans="1:9" ht="15.75" customHeight="1">
      <c r="A9" s="381"/>
      <c r="B9" s="795"/>
      <c r="C9" s="486"/>
      <c r="D9" s="381"/>
      <c r="E9" s="410"/>
      <c r="F9" s="410"/>
      <c r="G9" s="410">
        <v>0</v>
      </c>
      <c r="H9" s="410">
        <v>0</v>
      </c>
      <c r="I9" s="440"/>
    </row>
    <row r="10" spans="1:9" ht="15.75" customHeight="1">
      <c r="A10" s="381"/>
      <c r="B10" s="795"/>
      <c r="C10" s="486"/>
      <c r="D10" s="381"/>
      <c r="E10" s="410"/>
      <c r="F10" s="410"/>
      <c r="G10" s="410">
        <v>0</v>
      </c>
      <c r="H10" s="410">
        <v>0</v>
      </c>
      <c r="I10" s="440"/>
    </row>
    <row r="11" spans="1:9" ht="15.75" customHeight="1">
      <c r="A11" s="381"/>
      <c r="B11" s="795"/>
      <c r="C11" s="486"/>
      <c r="D11" s="381"/>
      <c r="E11" s="410"/>
      <c r="F11" s="410"/>
      <c r="G11" s="410">
        <v>0</v>
      </c>
      <c r="H11" s="410">
        <v>0</v>
      </c>
      <c r="I11" s="440"/>
    </row>
    <row r="12" spans="1:9" ht="15.75" customHeight="1">
      <c r="A12" s="381"/>
      <c r="B12" s="795"/>
      <c r="C12" s="486"/>
      <c r="D12" s="381"/>
      <c r="E12" s="410"/>
      <c r="F12" s="410"/>
      <c r="G12" s="410">
        <v>0</v>
      </c>
      <c r="H12" s="410">
        <v>0</v>
      </c>
      <c r="I12" s="440"/>
    </row>
    <row r="13" spans="1:9" ht="15.75" customHeight="1">
      <c r="A13" s="381"/>
      <c r="B13" s="795"/>
      <c r="C13" s="486"/>
      <c r="D13" s="381"/>
      <c r="E13" s="410"/>
      <c r="F13" s="410"/>
      <c r="G13" s="410">
        <v>0</v>
      </c>
      <c r="H13" s="410">
        <v>0</v>
      </c>
      <c r="I13" s="440"/>
    </row>
    <row r="14" spans="1:9" ht="15.75" customHeight="1">
      <c r="A14" s="381"/>
      <c r="B14" s="795"/>
      <c r="C14" s="486"/>
      <c r="D14" s="381"/>
      <c r="E14" s="410"/>
      <c r="F14" s="410"/>
      <c r="G14" s="410">
        <v>0</v>
      </c>
      <c r="H14" s="410">
        <v>0</v>
      </c>
      <c r="I14" s="440"/>
    </row>
    <row r="15" spans="1:9" ht="15.75" customHeight="1">
      <c r="A15" s="381"/>
      <c r="B15" s="795"/>
      <c r="C15" s="486"/>
      <c r="D15" s="381"/>
      <c r="E15" s="410"/>
      <c r="F15" s="410"/>
      <c r="G15" s="410">
        <v>0</v>
      </c>
      <c r="H15" s="410">
        <v>0</v>
      </c>
      <c r="I15" s="440"/>
    </row>
    <row r="16" spans="1:9" ht="15.75" customHeight="1">
      <c r="A16" s="381"/>
      <c r="B16" s="795"/>
      <c r="C16" s="486"/>
      <c r="D16" s="381"/>
      <c r="E16" s="410"/>
      <c r="F16" s="410"/>
      <c r="G16" s="410">
        <v>0</v>
      </c>
      <c r="H16" s="410">
        <v>0</v>
      </c>
      <c r="I16" s="440"/>
    </row>
    <row r="17" spans="1:9" ht="15.75" customHeight="1">
      <c r="A17" s="381"/>
      <c r="B17" s="795"/>
      <c r="C17" s="486"/>
      <c r="D17" s="381"/>
      <c r="E17" s="410"/>
      <c r="F17" s="410"/>
      <c r="G17" s="410">
        <v>0</v>
      </c>
      <c r="H17" s="410">
        <v>0</v>
      </c>
      <c r="I17" s="440"/>
    </row>
    <row r="18" spans="1:9" ht="15.75" customHeight="1">
      <c r="A18" s="381"/>
      <c r="B18" s="795"/>
      <c r="C18" s="486"/>
      <c r="D18" s="381"/>
      <c r="E18" s="410"/>
      <c r="F18" s="410"/>
      <c r="G18" s="410">
        <v>0</v>
      </c>
      <c r="H18" s="410">
        <v>0</v>
      </c>
      <c r="I18" s="440"/>
    </row>
    <row r="19" spans="1:9" ht="15.75" customHeight="1">
      <c r="A19" s="381"/>
      <c r="B19" s="795"/>
      <c r="C19" s="486"/>
      <c r="D19" s="381"/>
      <c r="E19" s="410"/>
      <c r="F19" s="410"/>
      <c r="G19" s="410">
        <v>0</v>
      </c>
      <c r="H19" s="410">
        <v>0</v>
      </c>
      <c r="I19" s="440"/>
    </row>
    <row r="20" spans="1:9" ht="15.75" customHeight="1">
      <c r="A20" s="381"/>
      <c r="B20" s="795"/>
      <c r="C20" s="486"/>
      <c r="D20" s="381"/>
      <c r="E20" s="410"/>
      <c r="F20" s="410"/>
      <c r="G20" s="410">
        <v>0</v>
      </c>
      <c r="H20" s="410">
        <v>0</v>
      </c>
      <c r="I20" s="440"/>
    </row>
    <row r="21" spans="1:9" ht="15.75" customHeight="1">
      <c r="A21" s="381"/>
      <c r="B21" s="795"/>
      <c r="C21" s="486"/>
      <c r="D21" s="381"/>
      <c r="E21" s="410"/>
      <c r="F21" s="410"/>
      <c r="G21" s="410">
        <v>0</v>
      </c>
      <c r="H21" s="410">
        <v>0</v>
      </c>
      <c r="I21" s="440"/>
    </row>
    <row r="22" spans="1:9" ht="15.75" customHeight="1">
      <c r="A22" s="381"/>
      <c r="B22" s="795"/>
      <c r="C22" s="486"/>
      <c r="D22" s="381"/>
      <c r="E22" s="410"/>
      <c r="F22" s="410"/>
      <c r="G22" s="410">
        <v>0</v>
      </c>
      <c r="H22" s="410">
        <v>0</v>
      </c>
      <c r="I22" s="440"/>
    </row>
    <row r="23" spans="1:9" ht="15.75" customHeight="1">
      <c r="A23" s="381"/>
      <c r="B23" s="795"/>
      <c r="C23" s="486"/>
      <c r="D23" s="381"/>
      <c r="E23" s="410"/>
      <c r="F23" s="410"/>
      <c r="G23" s="410">
        <v>0</v>
      </c>
      <c r="H23" s="410">
        <v>0</v>
      </c>
      <c r="I23" s="440"/>
    </row>
    <row r="24" spans="1:9" ht="15.75" customHeight="1">
      <c r="A24" s="381"/>
      <c r="B24" s="795"/>
      <c r="C24" s="486"/>
      <c r="D24" s="381"/>
      <c r="E24" s="410"/>
      <c r="F24" s="410"/>
      <c r="G24" s="410">
        <v>0</v>
      </c>
      <c r="H24" s="410">
        <v>0</v>
      </c>
      <c r="I24" s="440"/>
    </row>
    <row r="25" spans="1:9" ht="15.75" customHeight="1">
      <c r="A25" s="381"/>
      <c r="B25" s="795"/>
      <c r="C25" s="486"/>
      <c r="D25" s="381"/>
      <c r="E25" s="410"/>
      <c r="F25" s="410"/>
      <c r="G25" s="410">
        <v>0</v>
      </c>
      <c r="H25" s="410">
        <v>0</v>
      </c>
      <c r="I25" s="440"/>
    </row>
    <row r="26" spans="1:9" ht="15.75" customHeight="1">
      <c r="A26" s="381"/>
      <c r="B26" s="795"/>
      <c r="C26" s="486"/>
      <c r="D26" s="381"/>
      <c r="E26" s="410"/>
      <c r="F26" s="410"/>
      <c r="G26" s="410">
        <v>0</v>
      </c>
      <c r="H26" s="410">
        <v>0</v>
      </c>
      <c r="I26" s="440"/>
    </row>
    <row r="27" spans="1:9" ht="15.75" customHeight="1">
      <c r="A27" s="381"/>
      <c r="B27" s="795"/>
      <c r="C27" s="486"/>
      <c r="D27" s="381"/>
      <c r="E27" s="410"/>
      <c r="F27" s="410"/>
      <c r="G27" s="410">
        <v>0</v>
      </c>
      <c r="H27" s="410">
        <v>0</v>
      </c>
      <c r="I27" s="440"/>
    </row>
    <row r="28" spans="1:9" ht="15.75" customHeight="1">
      <c r="A28" s="1688" t="s">
        <v>2252</v>
      </c>
      <c r="B28" s="1934"/>
      <c r="C28" s="486"/>
      <c r="D28" s="381"/>
      <c r="E28" s="410">
        <v>0</v>
      </c>
      <c r="F28" s="410"/>
      <c r="G28" s="410">
        <v>0</v>
      </c>
      <c r="H28" s="410">
        <v>0</v>
      </c>
      <c r="I28" s="440"/>
    </row>
    <row r="29" spans="1:9" ht="15.75" customHeight="1">
      <c r="A29" s="4" t="s">
        <v>2098</v>
      </c>
      <c r="E29" s="388"/>
      <c r="F29" s="388"/>
      <c r="G29" s="388" t="s">
        <v>2099</v>
      </c>
      <c r="H29" s="388"/>
    </row>
    <row r="30" spans="1:9" ht="15.75" customHeight="1">
      <c r="A30" s="4" t="s">
        <v>2101</v>
      </c>
      <c r="E30" s="388"/>
      <c r="F30" s="388"/>
      <c r="G30" s="388"/>
      <c r="H30" s="388"/>
    </row>
  </sheetData>
  <sortState xmlns:xlrd2="http://schemas.microsoft.com/office/spreadsheetml/2017/richdata2" ref="A7:I27">
    <sortCondition ref="A7"/>
  </sortState>
  <mergeCells count="11">
    <mergeCell ref="A2:I2"/>
    <mergeCell ref="A28:B28"/>
    <mergeCell ref="A5:A6"/>
    <mergeCell ref="B5:B6"/>
    <mergeCell ref="C5:C6"/>
    <mergeCell ref="D5:D6"/>
    <mergeCell ref="E5:E6"/>
    <mergeCell ref="F5:F6"/>
    <mergeCell ref="G5:G6"/>
    <mergeCell ref="H5:H6"/>
    <mergeCell ref="I5:I6"/>
  </mergeCells>
  <phoneticPr fontId="30" type="noConversion"/>
  <printOptions horizontalCentered="1"/>
  <pageMargins left="0.35433070866141736" right="0.35433070866141736" top="0.98425196850393704" bottom="0.78740157480314965" header="0.39370078740157477" footer="0.51181102362204722"/>
  <pageSetup paperSize="9" scale="87" fitToHeight="0" orientation="landscape" r:id="rId1"/>
  <headerFooter alignWithMargins="0">
    <oddHeader>&amp;R&amp;"宋体,常规"&amp;10共&amp;"Times New Roman,常规"&amp;N&amp;"宋体,常规"页第&amp;"Times New Roman,常规"&amp;P&amp;"宋体,常规"页</oddHeader>
  </headerFooter>
</worksheet>
</file>

<file path=xl/worksheets/sheet1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1C1ED3-C88C-4F49-8C43-9A91E5D57C5C}">
  <sheetPr codeName="Sheet169">
    <pageSetUpPr fitToPage="1"/>
  </sheetPr>
  <dimension ref="A1:I35"/>
  <sheetViews>
    <sheetView zoomScaleNormal="100" workbookViewId="0">
      <pane ySplit="6" topLeftCell="A7" activePane="bottomLeft" state="frozen"/>
      <selection pane="bottomLeft"/>
    </sheetView>
  </sheetViews>
  <sheetFormatPr defaultRowHeight="15.6"/>
  <cols>
    <col min="1" max="1" width="7.59765625" style="83" customWidth="1"/>
    <col min="2" max="2" width="28.09765625" style="82" customWidth="1"/>
    <col min="3" max="3" width="20.59765625" style="82" customWidth="1"/>
    <col min="4" max="4" width="14.09765625" style="82" customWidth="1"/>
    <col min="5" max="5" width="16.59765625" style="82" hidden="1" customWidth="1"/>
    <col min="6" max="6" width="16.59765625" style="84" hidden="1" customWidth="1"/>
    <col min="7" max="7" width="20.19921875" style="82" customWidth="1"/>
    <col min="8" max="8" width="18.296875" style="82" customWidth="1"/>
    <col min="9" max="9" width="9.09765625" style="82" customWidth="1"/>
  </cols>
  <sheetData>
    <row r="1" spans="1:9">
      <c r="A1" s="94"/>
      <c r="B1" s="92"/>
      <c r="C1" s="92"/>
      <c r="D1" s="1336"/>
      <c r="E1" s="1336"/>
      <c r="F1" s="1337"/>
      <c r="G1" s="1336"/>
      <c r="H1" s="1336"/>
      <c r="I1" s="1336"/>
    </row>
    <row r="2" spans="1:9" ht="23.1" customHeight="1">
      <c r="A2" s="1943" t="s">
        <v>2249</v>
      </c>
      <c r="B2" s="1943"/>
      <c r="C2" s="1943"/>
      <c r="D2" s="1943"/>
      <c r="E2" s="1943"/>
      <c r="F2" s="1943"/>
      <c r="G2" s="1943"/>
      <c r="H2" s="1943"/>
      <c r="I2" s="1943"/>
    </row>
    <row r="3" spans="1:9">
      <c r="A3" s="814" t="s">
        <v>1968</v>
      </c>
      <c r="B3" s="814"/>
      <c r="C3" s="814"/>
      <c r="D3" s="814"/>
      <c r="E3" s="814"/>
      <c r="F3" s="814"/>
      <c r="G3" s="814"/>
      <c r="H3" s="814"/>
    </row>
    <row r="4" spans="1:9">
      <c r="A4" s="83" t="s">
        <v>2086</v>
      </c>
      <c r="I4" s="817" t="s">
        <v>1970</v>
      </c>
    </row>
    <row r="5" spans="1:9">
      <c r="A5" s="1937" t="s">
        <v>1101</v>
      </c>
      <c r="B5" s="1937" t="s">
        <v>2250</v>
      </c>
      <c r="C5" s="1937" t="s">
        <v>2251</v>
      </c>
      <c r="D5" s="1937" t="s">
        <v>2184</v>
      </c>
      <c r="E5" s="2227" t="s">
        <v>2088</v>
      </c>
      <c r="F5" s="1937" t="s">
        <v>2089</v>
      </c>
      <c r="G5" s="1937" t="s">
        <v>1647</v>
      </c>
      <c r="H5" s="1937" t="s">
        <v>2090</v>
      </c>
      <c r="I5" s="1937" t="s">
        <v>2185</v>
      </c>
    </row>
    <row r="6" spans="1:9">
      <c r="A6" s="1938"/>
      <c r="B6" s="1938"/>
      <c r="C6" s="1938"/>
      <c r="D6" s="1938"/>
      <c r="E6" s="1938"/>
      <c r="F6" s="1938"/>
      <c r="G6" s="1938"/>
      <c r="H6" s="1938"/>
      <c r="I6" s="1938"/>
    </row>
    <row r="7" spans="1:9">
      <c r="A7" s="800"/>
      <c r="B7" s="833"/>
      <c r="C7" s="833"/>
      <c r="D7" s="1257"/>
      <c r="E7" s="824"/>
      <c r="F7" s="1338"/>
      <c r="G7" s="150">
        <v>0</v>
      </c>
      <c r="H7" s="150">
        <v>0</v>
      </c>
      <c r="I7" s="869"/>
    </row>
    <row r="8" spans="1:9">
      <c r="A8" s="800"/>
      <c r="B8" s="833"/>
      <c r="C8" s="833"/>
      <c r="D8" s="1257"/>
      <c r="E8" s="824"/>
      <c r="F8" s="1338"/>
      <c r="G8" s="150">
        <v>0</v>
      </c>
      <c r="H8" s="150">
        <v>0</v>
      </c>
      <c r="I8" s="869"/>
    </row>
    <row r="9" spans="1:9">
      <c r="A9" s="800"/>
      <c r="B9" s="833"/>
      <c r="C9" s="833"/>
      <c r="D9" s="1257"/>
      <c r="E9" s="824"/>
      <c r="F9" s="1338"/>
      <c r="G9" s="150">
        <v>0</v>
      </c>
      <c r="H9" s="150">
        <v>0</v>
      </c>
      <c r="I9" s="869"/>
    </row>
    <row r="10" spans="1:9">
      <c r="A10" s="800"/>
      <c r="B10" s="833"/>
      <c r="C10" s="833"/>
      <c r="D10" s="1257"/>
      <c r="E10" s="824"/>
      <c r="F10" s="1338"/>
      <c r="G10" s="150">
        <v>0</v>
      </c>
      <c r="H10" s="150">
        <v>0</v>
      </c>
      <c r="I10" s="869"/>
    </row>
    <row r="11" spans="1:9">
      <c r="A11" s="800"/>
      <c r="B11" s="833"/>
      <c r="C11" s="833"/>
      <c r="D11" s="1257"/>
      <c r="E11" s="824"/>
      <c r="F11" s="1338"/>
      <c r="G11" s="150">
        <v>0</v>
      </c>
      <c r="H11" s="150">
        <v>0</v>
      </c>
      <c r="I11" s="869"/>
    </row>
    <row r="12" spans="1:9">
      <c r="A12" s="800"/>
      <c r="B12" s="833"/>
      <c r="C12" s="833"/>
      <c r="D12" s="1257"/>
      <c r="E12" s="824"/>
      <c r="F12" s="1338"/>
      <c r="G12" s="150">
        <v>0</v>
      </c>
      <c r="H12" s="150">
        <v>0</v>
      </c>
      <c r="I12" s="869"/>
    </row>
    <row r="13" spans="1:9">
      <c r="A13" s="800"/>
      <c r="B13" s="833"/>
      <c r="C13" s="833"/>
      <c r="D13" s="1257"/>
      <c r="E13" s="824"/>
      <c r="F13" s="1338"/>
      <c r="G13" s="150">
        <v>0</v>
      </c>
      <c r="H13" s="150">
        <v>0</v>
      </c>
      <c r="I13" s="869"/>
    </row>
    <row r="14" spans="1:9">
      <c r="A14" s="800"/>
      <c r="B14" s="833"/>
      <c r="C14" s="833"/>
      <c r="D14" s="1257"/>
      <c r="E14" s="824"/>
      <c r="F14" s="1338"/>
      <c r="G14" s="150">
        <v>0</v>
      </c>
      <c r="H14" s="150">
        <v>0</v>
      </c>
      <c r="I14" s="869"/>
    </row>
    <row r="15" spans="1:9">
      <c r="A15" s="800"/>
      <c r="B15" s="833"/>
      <c r="C15" s="833"/>
      <c r="D15" s="1257"/>
      <c r="E15" s="824"/>
      <c r="F15" s="1338"/>
      <c r="G15" s="150">
        <v>0</v>
      </c>
      <c r="H15" s="150">
        <v>0</v>
      </c>
      <c r="I15" s="869"/>
    </row>
    <row r="16" spans="1:9">
      <c r="A16" s="800"/>
      <c r="B16" s="833"/>
      <c r="C16" s="833"/>
      <c r="D16" s="1257"/>
      <c r="E16" s="824"/>
      <c r="F16" s="1338"/>
      <c r="G16" s="150">
        <v>0</v>
      </c>
      <c r="H16" s="150">
        <v>0</v>
      </c>
      <c r="I16" s="869"/>
    </row>
    <row r="17" spans="1:9">
      <c r="A17" s="800"/>
      <c r="B17" s="833"/>
      <c r="C17" s="833"/>
      <c r="D17" s="1257"/>
      <c r="E17" s="824"/>
      <c r="F17" s="1338"/>
      <c r="G17" s="150">
        <v>0</v>
      </c>
      <c r="H17" s="150">
        <v>0</v>
      </c>
      <c r="I17" s="869"/>
    </row>
    <row r="18" spans="1:9">
      <c r="A18" s="800"/>
      <c r="B18" s="833"/>
      <c r="C18" s="833"/>
      <c r="D18" s="1257"/>
      <c r="E18" s="824"/>
      <c r="F18" s="1338"/>
      <c r="G18" s="150">
        <v>0</v>
      </c>
      <c r="H18" s="150">
        <v>0</v>
      </c>
      <c r="I18" s="869"/>
    </row>
    <row r="19" spans="1:9">
      <c r="A19" s="800"/>
      <c r="B19" s="833"/>
      <c r="C19" s="833"/>
      <c r="D19" s="1257"/>
      <c r="E19" s="824"/>
      <c r="F19" s="1338"/>
      <c r="G19" s="150">
        <v>0</v>
      </c>
      <c r="H19" s="150">
        <v>0</v>
      </c>
      <c r="I19" s="869"/>
    </row>
    <row r="20" spans="1:9">
      <c r="A20" s="800"/>
      <c r="B20" s="833"/>
      <c r="C20" s="833"/>
      <c r="D20" s="1257"/>
      <c r="E20" s="824"/>
      <c r="F20" s="1338"/>
      <c r="G20" s="150">
        <v>0</v>
      </c>
      <c r="H20" s="150">
        <v>0</v>
      </c>
      <c r="I20" s="869"/>
    </row>
    <row r="21" spans="1:9">
      <c r="A21" s="800"/>
      <c r="B21" s="833"/>
      <c r="C21" s="833"/>
      <c r="D21" s="1257"/>
      <c r="E21" s="824"/>
      <c r="F21" s="1338"/>
      <c r="G21" s="150">
        <v>0</v>
      </c>
      <c r="H21" s="150">
        <v>0</v>
      </c>
      <c r="I21" s="869"/>
    </row>
    <row r="22" spans="1:9">
      <c r="A22" s="800"/>
      <c r="B22" s="833"/>
      <c r="C22" s="833"/>
      <c r="D22" s="1257"/>
      <c r="E22" s="824"/>
      <c r="F22" s="1338"/>
      <c r="G22" s="150">
        <v>0</v>
      </c>
      <c r="H22" s="150">
        <v>0</v>
      </c>
      <c r="I22" s="869"/>
    </row>
    <row r="23" spans="1:9">
      <c r="A23" s="800"/>
      <c r="B23" s="833"/>
      <c r="C23" s="833"/>
      <c r="D23" s="1257"/>
      <c r="E23" s="824"/>
      <c r="F23" s="1338"/>
      <c r="G23" s="150">
        <v>0</v>
      </c>
      <c r="H23" s="150">
        <v>0</v>
      </c>
      <c r="I23" s="869"/>
    </row>
    <row r="24" spans="1:9">
      <c r="A24" s="800"/>
      <c r="B24" s="833"/>
      <c r="C24" s="833"/>
      <c r="D24" s="1257"/>
      <c r="E24" s="824"/>
      <c r="F24" s="1338"/>
      <c r="G24" s="150">
        <v>0</v>
      </c>
      <c r="H24" s="150">
        <v>0</v>
      </c>
      <c r="I24" s="869"/>
    </row>
    <row r="25" spans="1:9">
      <c r="A25" s="800"/>
      <c r="B25" s="833"/>
      <c r="C25" s="833"/>
      <c r="D25" s="1257"/>
      <c r="E25" s="824"/>
      <c r="F25" s="1338"/>
      <c r="G25" s="150">
        <v>0</v>
      </c>
      <c r="H25" s="150">
        <v>0</v>
      </c>
      <c r="I25" s="869"/>
    </row>
    <row r="26" spans="1:9">
      <c r="A26" s="800"/>
      <c r="B26" s="833"/>
      <c r="C26" s="833"/>
      <c r="D26" s="1257"/>
      <c r="E26" s="824"/>
      <c r="F26" s="1338"/>
      <c r="G26" s="150">
        <v>0</v>
      </c>
      <c r="H26" s="150">
        <v>0</v>
      </c>
      <c r="I26" s="869"/>
    </row>
    <row r="27" spans="1:9">
      <c r="A27" s="800"/>
      <c r="B27" s="833"/>
      <c r="C27" s="833"/>
      <c r="D27" s="1257"/>
      <c r="E27" s="824"/>
      <c r="F27" s="1338"/>
      <c r="G27" s="150">
        <v>0</v>
      </c>
      <c r="H27" s="150">
        <v>0</v>
      </c>
      <c r="I27" s="869"/>
    </row>
    <row r="28" spans="1:9">
      <c r="A28" s="2178" t="s">
        <v>2252</v>
      </c>
      <c r="B28" s="2178"/>
      <c r="C28" s="1255"/>
      <c r="D28" s="1258"/>
      <c r="E28" s="150">
        <v>0</v>
      </c>
      <c r="F28" s="152"/>
      <c r="G28" s="150">
        <v>0</v>
      </c>
      <c r="H28" s="150">
        <v>0</v>
      </c>
      <c r="I28" s="869"/>
    </row>
    <row r="29" spans="1:9">
      <c r="A29" s="83" t="s">
        <v>2098</v>
      </c>
      <c r="B29" s="836"/>
      <c r="C29" s="836"/>
      <c r="D29" s="836"/>
      <c r="E29" s="836"/>
      <c r="F29" s="1351"/>
      <c r="H29" s="89" t="s">
        <v>2099</v>
      </c>
    </row>
    <row r="30" spans="1:9">
      <c r="A30" s="83" t="s">
        <v>2101</v>
      </c>
      <c r="B30" s="836"/>
      <c r="C30" s="836"/>
      <c r="D30" s="836"/>
      <c r="E30" s="836"/>
      <c r="F30" s="1351"/>
    </row>
    <row r="31" spans="1:9">
      <c r="A31" s="829"/>
      <c r="B31" s="836"/>
      <c r="C31" s="836"/>
      <c r="D31" s="836"/>
      <c r="E31" s="836"/>
      <c r="F31" s="1351"/>
    </row>
    <row r="32" spans="1:9">
      <c r="A32" s="829"/>
      <c r="B32" s="836"/>
      <c r="C32" s="836"/>
      <c r="D32" s="836"/>
      <c r="E32" s="836"/>
      <c r="F32" s="1351"/>
    </row>
    <row r="33" spans="1:6">
      <c r="A33" s="829"/>
      <c r="B33" s="836"/>
      <c r="C33" s="836"/>
      <c r="D33" s="836"/>
      <c r="E33" s="836"/>
      <c r="F33" s="1351"/>
    </row>
    <row r="34" spans="1:6">
      <c r="A34" s="829"/>
      <c r="B34" s="836"/>
      <c r="C34" s="836"/>
      <c r="D34" s="836"/>
      <c r="E34" s="836"/>
      <c r="F34" s="1351"/>
    </row>
    <row r="35" spans="1:6">
      <c r="A35" s="829"/>
      <c r="B35" s="836"/>
      <c r="C35" s="836"/>
      <c r="D35" s="836"/>
      <c r="E35" s="836"/>
      <c r="F35" s="1351"/>
    </row>
  </sheetData>
  <sortState xmlns:xlrd2="http://schemas.microsoft.com/office/spreadsheetml/2017/richdata2" ref="A7:I27">
    <sortCondition ref="A7"/>
  </sortState>
  <mergeCells count="11">
    <mergeCell ref="A2:I2"/>
    <mergeCell ref="A28:B28"/>
    <mergeCell ref="A5:A6"/>
    <mergeCell ref="B5:B6"/>
    <mergeCell ref="C5:C6"/>
    <mergeCell ref="D5:D6"/>
    <mergeCell ref="E5:E6"/>
    <mergeCell ref="F5:F6"/>
    <mergeCell ref="G5:G6"/>
    <mergeCell ref="H5:H6"/>
    <mergeCell ref="I5:I6"/>
  </mergeCells>
  <phoneticPr fontId="30" type="noConversion"/>
  <printOptions horizontalCentered="1"/>
  <pageMargins left="0.70866141732283472" right="0.70866141732283472" top="0.98425196850393704" bottom="0.74803149606299213" header="0.39370078740157477" footer="0.31496062992125984"/>
  <pageSetup paperSize="9" scale="81" fitToHeight="0" orientation="landscape" r:id="rId1"/>
  <headerFooter>
    <oddHeader>&amp;R&amp;"宋体,常规"&amp;10共&amp;"Times New Roman,常规"&amp;N&amp;"宋体,常规"页第&amp;"Times New Roman,常规"&amp;P&amp;"宋体,常规"页</oddHeader>
  </headerFooter>
</worksheet>
</file>

<file path=xl/worksheets/sheet1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4ED9E1-0B22-4BB3-94CB-36EDC9635E94}">
  <sheetPr codeName="Sheet94">
    <pageSetUpPr fitToPage="1"/>
  </sheetPr>
  <dimension ref="A1:H30"/>
  <sheetViews>
    <sheetView zoomScaleNormal="100" workbookViewId="0">
      <pane ySplit="6" topLeftCell="A7" activePane="bottomLeft" state="frozen"/>
      <selection pane="bottomLeft"/>
    </sheetView>
  </sheetViews>
  <sheetFormatPr defaultColWidth="9" defaultRowHeight="15.75" customHeight="1"/>
  <cols>
    <col min="1" max="1" width="8.09765625" style="4" customWidth="1"/>
    <col min="2" max="2" width="26.5" style="4" customWidth="1"/>
    <col min="3" max="3" width="15.59765625" style="53" customWidth="1"/>
    <col min="4" max="5" width="17.09765625" style="4" hidden="1" customWidth="1"/>
    <col min="6" max="7" width="22.296875" style="4" customWidth="1"/>
    <col min="8" max="8" width="10.5" style="4" customWidth="1"/>
    <col min="9" max="16384" width="9" style="4"/>
  </cols>
  <sheetData>
    <row r="1" spans="1:8" ht="15.75" customHeight="1">
      <c r="A1" s="506"/>
      <c r="B1" s="40"/>
      <c r="C1" s="1334"/>
      <c r="D1" s="683"/>
      <c r="E1" s="683"/>
      <c r="F1" s="683"/>
      <c r="G1" s="683"/>
      <c r="H1" s="3"/>
    </row>
    <row r="2" spans="1:8" s="2" customFormat="1" ht="30" customHeight="1">
      <c r="A2" s="1643" t="s">
        <v>2788</v>
      </c>
      <c r="B2" s="1643"/>
      <c r="C2" s="1643"/>
      <c r="D2" s="1643"/>
      <c r="E2" s="1643"/>
      <c r="F2" s="1643"/>
      <c r="G2" s="1643"/>
      <c r="H2" s="1643"/>
    </row>
    <row r="3" spans="1:8" ht="14.25" customHeight="1">
      <c r="A3" s="4" t="s">
        <v>1968</v>
      </c>
      <c r="C3" s="4"/>
    </row>
    <row r="4" spans="1:8" ht="15.75" customHeight="1">
      <c r="A4" s="4" t="s">
        <v>2086</v>
      </c>
      <c r="D4" s="388"/>
      <c r="E4" s="388"/>
      <c r="F4" s="388"/>
      <c r="G4" s="388"/>
      <c r="H4" s="458" t="s">
        <v>1970</v>
      </c>
    </row>
    <row r="5" spans="1:8" s="3" customFormat="1" ht="15.75" customHeight="1">
      <c r="A5" s="1683" t="s">
        <v>1101</v>
      </c>
      <c r="B5" s="1683" t="s">
        <v>2789</v>
      </c>
      <c r="C5" s="1683" t="s">
        <v>2184</v>
      </c>
      <c r="D5" s="1683" t="s">
        <v>2088</v>
      </c>
      <c r="E5" s="1683" t="s">
        <v>2089</v>
      </c>
      <c r="F5" s="1683" t="s">
        <v>1647</v>
      </c>
      <c r="G5" s="1683" t="s">
        <v>2090</v>
      </c>
      <c r="H5" s="1683" t="s">
        <v>1100</v>
      </c>
    </row>
    <row r="6" spans="1:8" s="3" customFormat="1" ht="15.75" customHeight="1">
      <c r="A6" s="1684"/>
      <c r="B6" s="1684"/>
      <c r="C6" s="1684"/>
      <c r="D6" s="1684"/>
      <c r="E6" s="1684"/>
      <c r="F6" s="1684"/>
      <c r="G6" s="1684"/>
      <c r="H6" s="1684"/>
    </row>
    <row r="7" spans="1:8" ht="15.75" customHeight="1">
      <c r="A7" s="381"/>
      <c r="B7" s="795"/>
      <c r="C7" s="486"/>
      <c r="D7" s="490"/>
      <c r="E7" s="490"/>
      <c r="F7" s="423">
        <v>0</v>
      </c>
      <c r="G7" s="490">
        <v>0</v>
      </c>
      <c r="H7" s="440"/>
    </row>
    <row r="8" spans="1:8" ht="15.75" customHeight="1">
      <c r="A8" s="381"/>
      <c r="B8" s="795"/>
      <c r="C8" s="486"/>
      <c r="D8" s="490"/>
      <c r="E8" s="490"/>
      <c r="F8" s="423">
        <v>0</v>
      </c>
      <c r="G8" s="490">
        <v>0</v>
      </c>
      <c r="H8" s="440"/>
    </row>
    <row r="9" spans="1:8" ht="15.75" customHeight="1">
      <c r="A9" s="381"/>
      <c r="B9" s="795"/>
      <c r="C9" s="486"/>
      <c r="D9" s="490"/>
      <c r="E9" s="490"/>
      <c r="F9" s="423">
        <v>0</v>
      </c>
      <c r="G9" s="490">
        <v>0</v>
      </c>
      <c r="H9" s="440"/>
    </row>
    <row r="10" spans="1:8" ht="15.75" customHeight="1">
      <c r="A10" s="381"/>
      <c r="B10" s="795"/>
      <c r="C10" s="486"/>
      <c r="D10" s="490"/>
      <c r="E10" s="490"/>
      <c r="F10" s="423">
        <v>0</v>
      </c>
      <c r="G10" s="490">
        <v>0</v>
      </c>
      <c r="H10" s="440"/>
    </row>
    <row r="11" spans="1:8" ht="15.75" customHeight="1">
      <c r="A11" s="381"/>
      <c r="B11" s="795"/>
      <c r="C11" s="486"/>
      <c r="D11" s="490"/>
      <c r="E11" s="490"/>
      <c r="F11" s="423">
        <v>0</v>
      </c>
      <c r="G11" s="490">
        <v>0</v>
      </c>
      <c r="H11" s="440"/>
    </row>
    <row r="12" spans="1:8" ht="15.75" customHeight="1">
      <c r="A12" s="381"/>
      <c r="B12" s="795"/>
      <c r="C12" s="486"/>
      <c r="D12" s="490"/>
      <c r="E12" s="490"/>
      <c r="F12" s="423">
        <v>0</v>
      </c>
      <c r="G12" s="490">
        <v>0</v>
      </c>
      <c r="H12" s="440"/>
    </row>
    <row r="13" spans="1:8" ht="15.75" customHeight="1">
      <c r="A13" s="381"/>
      <c r="B13" s="795"/>
      <c r="C13" s="486"/>
      <c r="D13" s="490"/>
      <c r="E13" s="490"/>
      <c r="F13" s="423">
        <v>0</v>
      </c>
      <c r="G13" s="490">
        <v>0</v>
      </c>
      <c r="H13" s="440"/>
    </row>
    <row r="14" spans="1:8" ht="15.75" customHeight="1">
      <c r="A14" s="381"/>
      <c r="B14" s="795"/>
      <c r="C14" s="486"/>
      <c r="D14" s="490"/>
      <c r="E14" s="490"/>
      <c r="F14" s="423">
        <v>0</v>
      </c>
      <c r="G14" s="490">
        <v>0</v>
      </c>
      <c r="H14" s="440"/>
    </row>
    <row r="15" spans="1:8" ht="15.75" customHeight="1">
      <c r="A15" s="381"/>
      <c r="B15" s="795"/>
      <c r="C15" s="486"/>
      <c r="D15" s="490"/>
      <c r="E15" s="490"/>
      <c r="F15" s="423">
        <v>0</v>
      </c>
      <c r="G15" s="490">
        <v>0</v>
      </c>
      <c r="H15" s="440"/>
    </row>
    <row r="16" spans="1:8" ht="15.75" customHeight="1">
      <c r="A16" s="381"/>
      <c r="B16" s="795"/>
      <c r="C16" s="486"/>
      <c r="D16" s="490"/>
      <c r="E16" s="490"/>
      <c r="F16" s="423">
        <v>0</v>
      </c>
      <c r="G16" s="490">
        <v>0</v>
      </c>
      <c r="H16" s="440"/>
    </row>
    <row r="17" spans="1:8" ht="15.75" customHeight="1">
      <c r="A17" s="381"/>
      <c r="B17" s="795"/>
      <c r="C17" s="486"/>
      <c r="D17" s="490"/>
      <c r="E17" s="490"/>
      <c r="F17" s="423">
        <v>0</v>
      </c>
      <c r="G17" s="490">
        <v>0</v>
      </c>
      <c r="H17" s="440"/>
    </row>
    <row r="18" spans="1:8" ht="15.75" customHeight="1">
      <c r="A18" s="381"/>
      <c r="B18" s="795"/>
      <c r="C18" s="486"/>
      <c r="D18" s="490"/>
      <c r="E18" s="490"/>
      <c r="F18" s="423">
        <v>0</v>
      </c>
      <c r="G18" s="490">
        <v>0</v>
      </c>
      <c r="H18" s="440"/>
    </row>
    <row r="19" spans="1:8" ht="15.75" customHeight="1">
      <c r="A19" s="381"/>
      <c r="B19" s="795"/>
      <c r="C19" s="486"/>
      <c r="D19" s="490"/>
      <c r="E19" s="490"/>
      <c r="F19" s="423">
        <v>0</v>
      </c>
      <c r="G19" s="490">
        <v>0</v>
      </c>
      <c r="H19" s="440"/>
    </row>
    <row r="20" spans="1:8" ht="15.75" customHeight="1">
      <c r="A20" s="381"/>
      <c r="B20" s="795"/>
      <c r="C20" s="486"/>
      <c r="D20" s="490"/>
      <c r="E20" s="490"/>
      <c r="F20" s="423">
        <v>0</v>
      </c>
      <c r="G20" s="490">
        <v>0</v>
      </c>
      <c r="H20" s="440"/>
    </row>
    <row r="21" spans="1:8" ht="15.75" customHeight="1">
      <c r="A21" s="381"/>
      <c r="B21" s="795"/>
      <c r="C21" s="486"/>
      <c r="D21" s="490"/>
      <c r="E21" s="490"/>
      <c r="F21" s="423">
        <v>0</v>
      </c>
      <c r="G21" s="490">
        <v>0</v>
      </c>
      <c r="H21" s="440"/>
    </row>
    <row r="22" spans="1:8" ht="15.75" customHeight="1">
      <c r="A22" s="381"/>
      <c r="B22" s="795"/>
      <c r="C22" s="486"/>
      <c r="D22" s="490"/>
      <c r="E22" s="490"/>
      <c r="F22" s="423">
        <v>0</v>
      </c>
      <c r="G22" s="490">
        <v>0</v>
      </c>
      <c r="H22" s="440"/>
    </row>
    <row r="23" spans="1:8" ht="15.75" customHeight="1">
      <c r="A23" s="381"/>
      <c r="B23" s="795"/>
      <c r="C23" s="486"/>
      <c r="D23" s="490"/>
      <c r="E23" s="490"/>
      <c r="F23" s="423">
        <v>0</v>
      </c>
      <c r="G23" s="490">
        <v>0</v>
      </c>
      <c r="H23" s="440"/>
    </row>
    <row r="24" spans="1:8" ht="15.75" customHeight="1">
      <c r="A24" s="381"/>
      <c r="B24" s="795"/>
      <c r="C24" s="486"/>
      <c r="D24" s="490"/>
      <c r="E24" s="490"/>
      <c r="F24" s="423">
        <v>0</v>
      </c>
      <c r="G24" s="490">
        <v>0</v>
      </c>
      <c r="H24" s="440"/>
    </row>
    <row r="25" spans="1:8" ht="15.75" customHeight="1">
      <c r="A25" s="381"/>
      <c r="B25" s="795"/>
      <c r="C25" s="486"/>
      <c r="D25" s="490"/>
      <c r="E25" s="490"/>
      <c r="F25" s="423">
        <v>0</v>
      </c>
      <c r="G25" s="490">
        <v>0</v>
      </c>
      <c r="H25" s="440"/>
    </row>
    <row r="26" spans="1:8" ht="15.75" customHeight="1">
      <c r="A26" s="381"/>
      <c r="B26" s="795"/>
      <c r="C26" s="486"/>
      <c r="D26" s="490"/>
      <c r="E26" s="490"/>
      <c r="F26" s="423">
        <v>0</v>
      </c>
      <c r="G26" s="490">
        <v>0</v>
      </c>
      <c r="H26" s="440"/>
    </row>
    <row r="27" spans="1:8" ht="15.75" customHeight="1">
      <c r="A27" s="381"/>
      <c r="B27" s="795"/>
      <c r="C27" s="486"/>
      <c r="D27" s="490"/>
      <c r="E27" s="490"/>
      <c r="F27" s="423">
        <v>0</v>
      </c>
      <c r="G27" s="490">
        <v>0</v>
      </c>
      <c r="H27" s="440"/>
    </row>
    <row r="28" spans="1:8" ht="15.75" customHeight="1">
      <c r="A28" s="1688" t="s">
        <v>2252</v>
      </c>
      <c r="B28" s="1934"/>
      <c r="C28" s="486"/>
      <c r="D28" s="490">
        <v>0</v>
      </c>
      <c r="E28" s="490"/>
      <c r="F28" s="490">
        <v>0</v>
      </c>
      <c r="G28" s="490">
        <v>0</v>
      </c>
      <c r="H28" s="440"/>
    </row>
    <row r="29" spans="1:8" ht="15.75" customHeight="1">
      <c r="A29" s="4" t="s">
        <v>2098</v>
      </c>
      <c r="D29" s="388"/>
      <c r="E29" s="388"/>
      <c r="F29" s="388" t="s">
        <v>2099</v>
      </c>
      <c r="G29" s="388"/>
    </row>
    <row r="30" spans="1:8" ht="15.75" customHeight="1">
      <c r="A30" s="4" t="s">
        <v>2101</v>
      </c>
      <c r="D30" s="388"/>
      <c r="E30" s="388"/>
      <c r="F30" s="388"/>
      <c r="G30" s="388"/>
    </row>
  </sheetData>
  <sortState xmlns:xlrd2="http://schemas.microsoft.com/office/spreadsheetml/2017/richdata2" ref="A7:H27">
    <sortCondition ref="A7"/>
  </sortState>
  <mergeCells count="10">
    <mergeCell ref="A2:H2"/>
    <mergeCell ref="A28:B28"/>
    <mergeCell ref="A5:A6"/>
    <mergeCell ref="B5:B6"/>
    <mergeCell ref="C5:C6"/>
    <mergeCell ref="D5:D6"/>
    <mergeCell ref="E5:E6"/>
    <mergeCell ref="F5:F6"/>
    <mergeCell ref="G5:G6"/>
    <mergeCell ref="H5:H6"/>
  </mergeCells>
  <phoneticPr fontId="30" type="noConversion"/>
  <printOptions horizontalCentered="1"/>
  <pageMargins left="0.35433070866141736" right="0.35433070866141736" top="0.98425196850393704" bottom="0.78740157480314965" header="0.39370078740157477" footer="0.51181102362204722"/>
  <pageSetup paperSize="9" scale="94" fitToHeight="0" orientation="landscape" r:id="rId1"/>
  <headerFooter alignWithMargins="0">
    <oddHeader>&amp;R&amp;"宋体,常规"&amp;10共&amp;"Times New Roman,常规"&amp;N&amp;"宋体,常规"页第&amp;"Times New Roman,常规"&amp;P&amp;"宋体,常规"页</oddHeader>
  </headerFooter>
</worksheet>
</file>

<file path=xl/worksheets/sheet1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CCC13A-ED64-4E1E-AAFD-C741A70DEF45}">
  <sheetPr codeName="Sheet95">
    <pageSetUpPr fitToPage="1"/>
  </sheetPr>
  <dimension ref="A1:I30"/>
  <sheetViews>
    <sheetView zoomScaleNormal="100" workbookViewId="0">
      <pane ySplit="6" topLeftCell="A7" activePane="bottomLeft" state="frozen"/>
      <selection pane="bottomLeft"/>
    </sheetView>
  </sheetViews>
  <sheetFormatPr defaultColWidth="9" defaultRowHeight="15.75" customHeight="1"/>
  <cols>
    <col min="1" max="1" width="6.09765625" style="4" customWidth="1"/>
    <col min="2" max="2" width="27.59765625" style="4" customWidth="1"/>
    <col min="3" max="3" width="14.09765625" style="53" customWidth="1"/>
    <col min="4" max="4" width="19.5" style="4" customWidth="1"/>
    <col min="5" max="6" width="16.5" style="4" hidden="1" customWidth="1"/>
    <col min="7" max="8" width="18.796875" style="69" customWidth="1"/>
    <col min="9" max="9" width="9.59765625" style="4" customWidth="1"/>
    <col min="10" max="16384" width="9" style="4"/>
  </cols>
  <sheetData>
    <row r="1" spans="1:9" ht="15.75" customHeight="1">
      <c r="A1" s="506"/>
      <c r="B1" s="61"/>
      <c r="C1" s="488"/>
      <c r="D1" s="5"/>
      <c r="E1" s="387"/>
      <c r="F1" s="387"/>
      <c r="G1" s="1362"/>
      <c r="H1" s="1362"/>
      <c r="I1" s="5"/>
    </row>
    <row r="2" spans="1:9" s="2" customFormat="1" ht="30" customHeight="1">
      <c r="A2" s="1643" t="s">
        <v>2790</v>
      </c>
      <c r="B2" s="1643"/>
      <c r="C2" s="1643"/>
      <c r="D2" s="1643"/>
      <c r="E2" s="1643"/>
      <c r="F2" s="1643"/>
      <c r="G2" s="1643"/>
      <c r="H2" s="1643"/>
      <c r="I2" s="1643"/>
    </row>
    <row r="3" spans="1:9" ht="14.25" customHeight="1">
      <c r="A3" s="4" t="s">
        <v>1968</v>
      </c>
      <c r="C3" s="4"/>
      <c r="G3" s="4"/>
      <c r="H3" s="4"/>
    </row>
    <row r="4" spans="1:9" ht="15.75" customHeight="1">
      <c r="A4" s="4" t="s">
        <v>2086</v>
      </c>
      <c r="E4" s="388"/>
      <c r="F4" s="388"/>
      <c r="G4" s="139"/>
      <c r="H4" s="139"/>
      <c r="I4" s="458" t="s">
        <v>1970</v>
      </c>
    </row>
    <row r="5" spans="1:9" s="3" customFormat="1" ht="15.75" customHeight="1">
      <c r="A5" s="1683" t="s">
        <v>1101</v>
      </c>
      <c r="B5" s="1683" t="s">
        <v>2188</v>
      </c>
      <c r="C5" s="1683" t="s">
        <v>2184</v>
      </c>
      <c r="D5" s="1683" t="s">
        <v>2367</v>
      </c>
      <c r="E5" s="1683" t="s">
        <v>2088</v>
      </c>
      <c r="F5" s="1683" t="s">
        <v>2089</v>
      </c>
      <c r="G5" s="1683" t="s">
        <v>1647</v>
      </c>
      <c r="H5" s="1683" t="s">
        <v>2090</v>
      </c>
      <c r="I5" s="1683" t="s">
        <v>1100</v>
      </c>
    </row>
    <row r="6" spans="1:9" s="3" customFormat="1" ht="15.75" customHeight="1">
      <c r="A6" s="1684"/>
      <c r="B6" s="1684"/>
      <c r="C6" s="1684"/>
      <c r="D6" s="1684"/>
      <c r="E6" s="1684"/>
      <c r="F6" s="1684"/>
      <c r="G6" s="1684"/>
      <c r="H6" s="1684"/>
      <c r="I6" s="1684"/>
    </row>
    <row r="7" spans="1:9" ht="15.75" customHeight="1">
      <c r="A7" s="381"/>
      <c r="B7" s="795"/>
      <c r="C7" s="486"/>
      <c r="D7" s="381"/>
      <c r="E7" s="410"/>
      <c r="F7" s="410"/>
      <c r="G7" s="210">
        <v>0</v>
      </c>
      <c r="H7" s="210">
        <v>0</v>
      </c>
      <c r="I7" s="440"/>
    </row>
    <row r="8" spans="1:9" ht="15.75" customHeight="1">
      <c r="A8" s="381"/>
      <c r="B8" s="795"/>
      <c r="C8" s="486"/>
      <c r="D8" s="381"/>
      <c r="E8" s="410"/>
      <c r="F8" s="410"/>
      <c r="G8" s="210">
        <v>0</v>
      </c>
      <c r="H8" s="210">
        <v>0</v>
      </c>
      <c r="I8" s="440"/>
    </row>
    <row r="9" spans="1:9" ht="15.75" customHeight="1">
      <c r="A9" s="381"/>
      <c r="B9" s="795"/>
      <c r="C9" s="486"/>
      <c r="D9" s="381"/>
      <c r="E9" s="410"/>
      <c r="F9" s="410"/>
      <c r="G9" s="210">
        <v>0</v>
      </c>
      <c r="H9" s="210">
        <v>0</v>
      </c>
      <c r="I9" s="440"/>
    </row>
    <row r="10" spans="1:9" ht="15.75" customHeight="1">
      <c r="A10" s="381"/>
      <c r="B10" s="795"/>
      <c r="C10" s="486"/>
      <c r="D10" s="381"/>
      <c r="E10" s="410"/>
      <c r="F10" s="410"/>
      <c r="G10" s="210">
        <v>0</v>
      </c>
      <c r="H10" s="210">
        <v>0</v>
      </c>
      <c r="I10" s="440"/>
    </row>
    <row r="11" spans="1:9" ht="15.75" customHeight="1">
      <c r="A11" s="381"/>
      <c r="B11" s="795"/>
      <c r="C11" s="486"/>
      <c r="D11" s="381"/>
      <c r="E11" s="410"/>
      <c r="F11" s="410"/>
      <c r="G11" s="210">
        <v>0</v>
      </c>
      <c r="H11" s="210">
        <v>0</v>
      </c>
      <c r="I11" s="440"/>
    </row>
    <row r="12" spans="1:9" ht="15.75" customHeight="1">
      <c r="A12" s="381"/>
      <c r="B12" s="795"/>
      <c r="C12" s="486"/>
      <c r="D12" s="381"/>
      <c r="E12" s="410"/>
      <c r="F12" s="410"/>
      <c r="G12" s="210">
        <v>0</v>
      </c>
      <c r="H12" s="210">
        <v>0</v>
      </c>
      <c r="I12" s="440"/>
    </row>
    <row r="13" spans="1:9" ht="15.75" customHeight="1">
      <c r="A13" s="381"/>
      <c r="B13" s="795"/>
      <c r="C13" s="486"/>
      <c r="D13" s="381"/>
      <c r="E13" s="410"/>
      <c r="F13" s="410"/>
      <c r="G13" s="210">
        <v>0</v>
      </c>
      <c r="H13" s="210">
        <v>0</v>
      </c>
      <c r="I13" s="440"/>
    </row>
    <row r="14" spans="1:9" ht="15.75" customHeight="1">
      <c r="A14" s="381"/>
      <c r="B14" s="795"/>
      <c r="C14" s="486"/>
      <c r="D14" s="381"/>
      <c r="E14" s="410"/>
      <c r="F14" s="410"/>
      <c r="G14" s="210">
        <v>0</v>
      </c>
      <c r="H14" s="210">
        <v>0</v>
      </c>
      <c r="I14" s="440"/>
    </row>
    <row r="15" spans="1:9" ht="15.75" customHeight="1">
      <c r="A15" s="381"/>
      <c r="B15" s="795"/>
      <c r="C15" s="486"/>
      <c r="D15" s="381"/>
      <c r="E15" s="410"/>
      <c r="F15" s="410"/>
      <c r="G15" s="210">
        <v>0</v>
      </c>
      <c r="H15" s="210">
        <v>0</v>
      </c>
      <c r="I15" s="440"/>
    </row>
    <row r="16" spans="1:9" ht="15.75" customHeight="1">
      <c r="A16" s="381"/>
      <c r="B16" s="795"/>
      <c r="C16" s="486"/>
      <c r="D16" s="381"/>
      <c r="E16" s="410"/>
      <c r="F16" s="410"/>
      <c r="G16" s="210">
        <v>0</v>
      </c>
      <c r="H16" s="210">
        <v>0</v>
      </c>
      <c r="I16" s="440"/>
    </row>
    <row r="17" spans="1:9" ht="15.75" customHeight="1">
      <c r="A17" s="381"/>
      <c r="B17" s="795"/>
      <c r="C17" s="486"/>
      <c r="D17" s="381"/>
      <c r="E17" s="410"/>
      <c r="F17" s="410"/>
      <c r="G17" s="210">
        <v>0</v>
      </c>
      <c r="H17" s="210">
        <v>0</v>
      </c>
      <c r="I17" s="440"/>
    </row>
    <row r="18" spans="1:9" ht="15.75" customHeight="1">
      <c r="A18" s="381"/>
      <c r="B18" s="795"/>
      <c r="C18" s="486"/>
      <c r="D18" s="381"/>
      <c r="E18" s="410"/>
      <c r="F18" s="410"/>
      <c r="G18" s="210">
        <v>0</v>
      </c>
      <c r="H18" s="210">
        <v>0</v>
      </c>
      <c r="I18" s="440"/>
    </row>
    <row r="19" spans="1:9" ht="15.75" customHeight="1">
      <c r="A19" s="381"/>
      <c r="B19" s="795"/>
      <c r="C19" s="486"/>
      <c r="D19" s="381"/>
      <c r="E19" s="410"/>
      <c r="F19" s="410"/>
      <c r="G19" s="210">
        <v>0</v>
      </c>
      <c r="H19" s="210">
        <v>0</v>
      </c>
      <c r="I19" s="440"/>
    </row>
    <row r="20" spans="1:9" ht="15.75" customHeight="1">
      <c r="A20" s="381"/>
      <c r="B20" s="795"/>
      <c r="C20" s="486"/>
      <c r="D20" s="381"/>
      <c r="E20" s="410"/>
      <c r="F20" s="410"/>
      <c r="G20" s="210">
        <v>0</v>
      </c>
      <c r="H20" s="210">
        <v>0</v>
      </c>
      <c r="I20" s="440"/>
    </row>
    <row r="21" spans="1:9" ht="15.75" customHeight="1">
      <c r="A21" s="381"/>
      <c r="B21" s="795"/>
      <c r="C21" s="486"/>
      <c r="D21" s="381"/>
      <c r="E21" s="410"/>
      <c r="F21" s="410"/>
      <c r="G21" s="210">
        <v>0</v>
      </c>
      <c r="H21" s="210">
        <v>0</v>
      </c>
      <c r="I21" s="440"/>
    </row>
    <row r="22" spans="1:9" ht="15.75" customHeight="1">
      <c r="A22" s="381"/>
      <c r="B22" s="795"/>
      <c r="C22" s="486"/>
      <c r="D22" s="381"/>
      <c r="E22" s="410"/>
      <c r="F22" s="410"/>
      <c r="G22" s="210">
        <v>0</v>
      </c>
      <c r="H22" s="210">
        <v>0</v>
      </c>
      <c r="I22" s="440"/>
    </row>
    <row r="23" spans="1:9" ht="15.75" customHeight="1">
      <c r="A23" s="381"/>
      <c r="B23" s="795"/>
      <c r="C23" s="486"/>
      <c r="D23" s="381"/>
      <c r="E23" s="410"/>
      <c r="F23" s="410"/>
      <c r="G23" s="210">
        <v>0</v>
      </c>
      <c r="H23" s="210">
        <v>0</v>
      </c>
      <c r="I23" s="440"/>
    </row>
    <row r="24" spans="1:9" ht="15.75" customHeight="1">
      <c r="A24" s="381"/>
      <c r="B24" s="795"/>
      <c r="C24" s="486"/>
      <c r="D24" s="381"/>
      <c r="E24" s="410"/>
      <c r="F24" s="410"/>
      <c r="G24" s="210">
        <v>0</v>
      </c>
      <c r="H24" s="210">
        <v>0</v>
      </c>
      <c r="I24" s="440"/>
    </row>
    <row r="25" spans="1:9" ht="15.75" customHeight="1">
      <c r="A25" s="381"/>
      <c r="B25" s="795"/>
      <c r="C25" s="486"/>
      <c r="D25" s="381"/>
      <c r="E25" s="410"/>
      <c r="F25" s="410"/>
      <c r="G25" s="210">
        <v>0</v>
      </c>
      <c r="H25" s="210">
        <v>0</v>
      </c>
      <c r="I25" s="440"/>
    </row>
    <row r="26" spans="1:9" ht="15.75" customHeight="1">
      <c r="A26" s="381"/>
      <c r="B26" s="795"/>
      <c r="C26" s="486"/>
      <c r="D26" s="381"/>
      <c r="E26" s="410"/>
      <c r="F26" s="410"/>
      <c r="G26" s="210">
        <v>0</v>
      </c>
      <c r="H26" s="210">
        <v>0</v>
      </c>
      <c r="I26" s="440"/>
    </row>
    <row r="27" spans="1:9" ht="15.75" customHeight="1">
      <c r="A27" s="381"/>
      <c r="B27" s="795"/>
      <c r="C27" s="486"/>
      <c r="D27" s="381"/>
      <c r="E27" s="410"/>
      <c r="F27" s="410"/>
      <c r="G27" s="210">
        <v>0</v>
      </c>
      <c r="H27" s="210">
        <v>0</v>
      </c>
      <c r="I27" s="440"/>
    </row>
    <row r="28" spans="1:9" ht="15.75" customHeight="1">
      <c r="A28" s="1688" t="s">
        <v>2252</v>
      </c>
      <c r="B28" s="1934"/>
      <c r="C28" s="486"/>
      <c r="D28" s="381"/>
      <c r="E28" s="410">
        <v>0</v>
      </c>
      <c r="F28" s="410"/>
      <c r="G28" s="210">
        <v>0</v>
      </c>
      <c r="H28" s="210">
        <v>0</v>
      </c>
      <c r="I28" s="440"/>
    </row>
    <row r="29" spans="1:9" ht="15.75" customHeight="1">
      <c r="A29" s="4" t="s">
        <v>2098</v>
      </c>
      <c r="E29" s="388"/>
      <c r="F29" s="388"/>
      <c r="G29" s="139" t="s">
        <v>2099</v>
      </c>
      <c r="H29" s="139"/>
    </row>
    <row r="30" spans="1:9" ht="15.75" customHeight="1">
      <c r="A30" s="4" t="s">
        <v>2101</v>
      </c>
      <c r="E30" s="388"/>
      <c r="F30" s="388"/>
      <c r="G30" s="139"/>
      <c r="H30" s="139"/>
    </row>
  </sheetData>
  <sortState xmlns:xlrd2="http://schemas.microsoft.com/office/spreadsheetml/2017/richdata2" ref="A7:I27">
    <sortCondition ref="A7"/>
  </sortState>
  <mergeCells count="11">
    <mergeCell ref="A2:I2"/>
    <mergeCell ref="A28:B28"/>
    <mergeCell ref="A5:A6"/>
    <mergeCell ref="B5:B6"/>
    <mergeCell ref="C5:C6"/>
    <mergeCell ref="D5:D6"/>
    <mergeCell ref="E5:E6"/>
    <mergeCell ref="F5:F6"/>
    <mergeCell ref="G5:G6"/>
    <mergeCell ref="H5:H6"/>
    <mergeCell ref="I5:I6"/>
  </mergeCells>
  <phoneticPr fontId="30" type="noConversion"/>
  <printOptions horizontalCentered="1"/>
  <pageMargins left="0.35433070866141736" right="0.35433070866141736" top="0.98425196850393704" bottom="0.78740157480314965" header="0.39370078740157477" footer="0.51181102362204722"/>
  <pageSetup paperSize="9" scale="89" fitToHeight="0" orientation="landscape" r:id="rId1"/>
  <headerFooter alignWithMargins="0">
    <oddHeader>&amp;R&amp;"宋体,常规"&amp;10共&amp;"Times New Roman,常规"&amp;N&amp;"宋体,常规"页第&amp;"Times New Roman,常规"&amp;P&amp;"宋体,常规"页</oddHeader>
  </headerFooter>
</worksheet>
</file>

<file path=xl/worksheets/sheet1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2FCD0F-E388-4BBB-99E0-DC4052C8BFC8}">
  <sheetPr codeName="Sheet113">
    <tabColor theme="9" tint="-0.249977111117893"/>
    <pageSetUpPr fitToPage="1"/>
  </sheetPr>
  <dimension ref="A1:G103"/>
  <sheetViews>
    <sheetView topLeftCell="A13" zoomScale="115" zoomScaleNormal="115" workbookViewId="0">
      <selection activeCell="A26" sqref="A26"/>
    </sheetView>
  </sheetViews>
  <sheetFormatPr defaultRowHeight="15.6"/>
  <cols>
    <col min="1" max="1" width="25.09765625" style="215" customWidth="1"/>
    <col min="2" max="2" width="18.59765625" customWidth="1"/>
    <col min="3" max="3" width="25.796875" customWidth="1"/>
    <col min="4" max="4" width="18.59765625" customWidth="1"/>
    <col min="5" max="6" width="18.59765625" style="213" customWidth="1"/>
    <col min="7" max="7" width="18.59765625" style="214" customWidth="1"/>
  </cols>
  <sheetData>
    <row r="1" spans="1:7" ht="32.25" customHeight="1">
      <c r="A1" s="2228" t="s">
        <v>836</v>
      </c>
      <c r="B1" s="2228"/>
      <c r="C1" s="2228"/>
      <c r="D1" s="2228"/>
      <c r="E1" s="2228"/>
      <c r="F1" s="2228"/>
      <c r="G1" s="2228"/>
    </row>
    <row r="2" spans="1:7" s="29" customFormat="1" ht="27.75" customHeight="1">
      <c r="A2" s="1363" t="s">
        <v>837</v>
      </c>
      <c r="B2" s="1363" t="s">
        <v>841</v>
      </c>
      <c r="C2" s="1363" t="s">
        <v>842</v>
      </c>
      <c r="D2" s="1363" t="s">
        <v>835</v>
      </c>
      <c r="E2" s="1363" t="s">
        <v>838</v>
      </c>
      <c r="F2" s="1363" t="s">
        <v>839</v>
      </c>
      <c r="G2" s="1363" t="s">
        <v>840</v>
      </c>
    </row>
    <row r="3" spans="1:7">
      <c r="A3" s="1364" t="s">
        <v>2816</v>
      </c>
      <c r="B3" s="194">
        <v>-2146826265</v>
      </c>
      <c r="C3" s="194">
        <v>-2146826265</v>
      </c>
      <c r="D3" s="194">
        <v>0</v>
      </c>
      <c r="E3" s="1365"/>
      <c r="F3" s="1366"/>
      <c r="G3" s="1366"/>
    </row>
    <row r="4" spans="1:7">
      <c r="A4" s="1364" t="s">
        <v>2817</v>
      </c>
      <c r="B4" s="194">
        <v>-2146826265</v>
      </c>
      <c r="C4" s="194">
        <v>-2146826265</v>
      </c>
      <c r="D4" s="194">
        <v>0</v>
      </c>
      <c r="E4" s="1366"/>
      <c r="F4" s="1366"/>
      <c r="G4" s="1366"/>
    </row>
    <row r="5" spans="1:7">
      <c r="A5" s="1364" t="s">
        <v>2818</v>
      </c>
      <c r="B5" s="194">
        <v>-2146826265</v>
      </c>
      <c r="C5" s="194">
        <v>-2146826265</v>
      </c>
      <c r="D5" s="194">
        <v>0</v>
      </c>
      <c r="E5" s="1365"/>
      <c r="F5" s="1366"/>
      <c r="G5" s="1366"/>
    </row>
    <row r="6" spans="1:7">
      <c r="A6" s="1367" t="s">
        <v>942</v>
      </c>
      <c r="B6" s="194">
        <v>-2146826265</v>
      </c>
      <c r="C6" s="194">
        <v>-2146826265</v>
      </c>
      <c r="D6" s="194">
        <v>0</v>
      </c>
      <c r="E6" s="1365"/>
      <c r="F6" s="1366"/>
      <c r="G6" s="1366"/>
    </row>
    <row r="7" spans="1:7">
      <c r="A7" s="1367" t="s">
        <v>943</v>
      </c>
      <c r="B7" s="194">
        <v>-2146826265</v>
      </c>
      <c r="C7" s="194">
        <v>-2146826265</v>
      </c>
      <c r="D7" s="194">
        <v>0</v>
      </c>
      <c r="E7" s="1365"/>
      <c r="F7" s="1366"/>
      <c r="G7" s="1366"/>
    </row>
    <row r="8" spans="1:7">
      <c r="A8" s="1367" t="s">
        <v>2819</v>
      </c>
      <c r="B8" s="194">
        <v>-2146826265</v>
      </c>
      <c r="C8" s="194">
        <v>-2146826265</v>
      </c>
      <c r="D8" s="194">
        <v>0</v>
      </c>
      <c r="E8" s="1365"/>
      <c r="F8" s="1366"/>
      <c r="G8" s="1366"/>
    </row>
    <row r="9" spans="1:7">
      <c r="A9" s="1364" t="s">
        <v>265</v>
      </c>
      <c r="B9" s="194">
        <v>-2146826265</v>
      </c>
      <c r="C9" s="194">
        <v>-2146826265</v>
      </c>
      <c r="D9" s="194">
        <v>0</v>
      </c>
      <c r="E9" s="1365"/>
      <c r="F9" s="1366"/>
      <c r="G9" s="1366"/>
    </row>
    <row r="10" spans="1:7">
      <c r="A10" s="1364" t="s">
        <v>960</v>
      </c>
      <c r="B10" s="194">
        <v>-2146826265</v>
      </c>
      <c r="C10" s="194">
        <v>-2146826265</v>
      </c>
      <c r="D10" s="194">
        <v>0</v>
      </c>
      <c r="E10" s="1365"/>
      <c r="F10" s="1366"/>
      <c r="G10" s="1366"/>
    </row>
    <row r="11" spans="1:7">
      <c r="A11" s="1364" t="s">
        <v>961</v>
      </c>
      <c r="B11" s="194">
        <v>-2146826265</v>
      </c>
      <c r="C11" s="194">
        <v>-2146826265</v>
      </c>
      <c r="D11" s="194">
        <v>0</v>
      </c>
      <c r="E11" s="1365"/>
      <c r="F11" s="1366"/>
      <c r="G11" s="1366"/>
    </row>
    <row r="12" spans="1:7">
      <c r="A12" s="1367" t="s">
        <v>2820</v>
      </c>
      <c r="B12" s="194">
        <v>-2146826265</v>
      </c>
      <c r="C12" s="194">
        <v>-2146826265</v>
      </c>
      <c r="D12" s="194">
        <v>0</v>
      </c>
      <c r="E12" s="1365"/>
      <c r="F12" s="1366"/>
      <c r="G12" s="1366"/>
    </row>
    <row r="13" spans="1:7">
      <c r="A13" s="1367" t="s">
        <v>2821</v>
      </c>
      <c r="B13" s="194">
        <v>-2146826265</v>
      </c>
      <c r="C13" s="194">
        <v>-2146826265</v>
      </c>
      <c r="D13" s="194">
        <v>0</v>
      </c>
      <c r="E13" s="1365"/>
      <c r="F13" s="1366"/>
      <c r="G13" s="1366"/>
    </row>
    <row r="14" spans="1:7" ht="16.2">
      <c r="A14" s="1368" t="s">
        <v>299</v>
      </c>
      <c r="B14" s="194">
        <v>-2146826265</v>
      </c>
      <c r="C14" s="194">
        <v>-2146826265</v>
      </c>
      <c r="D14" s="194">
        <v>0</v>
      </c>
      <c r="E14" s="1365"/>
      <c r="F14" s="1366"/>
      <c r="G14" s="1366"/>
    </row>
    <row r="15" spans="1:7">
      <c r="A15" s="1367" t="s">
        <v>310</v>
      </c>
      <c r="B15" s="194">
        <v>-2146826265</v>
      </c>
      <c r="C15" s="194">
        <v>-2146826265</v>
      </c>
      <c r="D15" s="194">
        <v>0</v>
      </c>
      <c r="E15" s="1365"/>
      <c r="F15" s="1366"/>
      <c r="G15" s="1366"/>
    </row>
    <row r="16" spans="1:7">
      <c r="A16" s="1367" t="s">
        <v>2822</v>
      </c>
      <c r="B16" s="194">
        <v>-2146826265</v>
      </c>
      <c r="C16" s="194">
        <v>-2146826265</v>
      </c>
      <c r="D16" s="194">
        <v>0</v>
      </c>
      <c r="E16" s="1365"/>
      <c r="F16" s="1366"/>
      <c r="G16" s="1366"/>
    </row>
    <row r="17" spans="1:7">
      <c r="A17" s="1367" t="s">
        <v>312</v>
      </c>
      <c r="B17" s="194">
        <v>-2146826265</v>
      </c>
      <c r="C17" s="194">
        <v>-2146826265</v>
      </c>
      <c r="D17" s="194">
        <v>0</v>
      </c>
      <c r="E17" s="1365"/>
      <c r="F17" s="1366"/>
      <c r="G17" s="1366"/>
    </row>
    <row r="18" spans="1:7">
      <c r="A18" s="1367" t="s">
        <v>2823</v>
      </c>
      <c r="B18" s="194">
        <v>-2146826265</v>
      </c>
      <c r="C18" s="194">
        <v>-2146826265</v>
      </c>
      <c r="D18" s="194">
        <v>0</v>
      </c>
      <c r="E18" s="1365"/>
      <c r="F18" s="1366"/>
      <c r="G18" s="1366"/>
    </row>
    <row r="19" spans="1:7">
      <c r="A19" s="1364" t="s">
        <v>2824</v>
      </c>
      <c r="B19" s="194">
        <v>-2146826265</v>
      </c>
      <c r="C19" s="194">
        <v>-2146826265</v>
      </c>
      <c r="D19" s="194">
        <v>0</v>
      </c>
      <c r="E19" s="1365"/>
      <c r="F19" s="1366"/>
      <c r="G19" s="1366"/>
    </row>
    <row r="20" spans="1:7">
      <c r="A20" s="1364" t="s">
        <v>2825</v>
      </c>
      <c r="B20" s="194">
        <v>-2146826265</v>
      </c>
      <c r="C20" s="194">
        <v>-2146826265</v>
      </c>
      <c r="D20" s="194">
        <v>0</v>
      </c>
      <c r="E20" s="1365"/>
      <c r="F20" s="1366"/>
      <c r="G20" s="1366"/>
    </row>
    <row r="21" spans="1:7">
      <c r="A21" s="1364" t="s">
        <v>2826</v>
      </c>
      <c r="B21" s="194">
        <v>-2146826265</v>
      </c>
      <c r="C21" s="194">
        <v>-2146826265</v>
      </c>
      <c r="D21" s="194">
        <v>0</v>
      </c>
      <c r="E21" s="1365"/>
      <c r="F21" s="1366"/>
      <c r="G21" s="1366"/>
    </row>
    <row r="22" spans="1:7">
      <c r="A22" s="1367" t="s">
        <v>2827</v>
      </c>
      <c r="B22" s="194">
        <v>-2146826265</v>
      </c>
      <c r="C22" s="194">
        <v>-2146826265</v>
      </c>
      <c r="D22" s="194">
        <v>0</v>
      </c>
      <c r="E22" s="1365"/>
      <c r="F22" s="1366"/>
      <c r="G22" s="1366"/>
    </row>
    <row r="23" spans="1:7">
      <c r="A23" s="1367" t="s">
        <v>2828</v>
      </c>
      <c r="B23" s="194">
        <v>-2146826265</v>
      </c>
      <c r="C23" s="194">
        <v>-2146826265</v>
      </c>
      <c r="D23" s="194">
        <v>0</v>
      </c>
      <c r="E23" s="1365"/>
      <c r="F23" s="1366"/>
      <c r="G23" s="1366"/>
    </row>
    <row r="24" spans="1:7">
      <c r="A24" s="1367" t="s">
        <v>2829</v>
      </c>
      <c r="B24" s="194">
        <v>-2146826265</v>
      </c>
      <c r="C24" s="194">
        <v>-2146826265</v>
      </c>
      <c r="D24" s="194">
        <v>0</v>
      </c>
      <c r="E24" s="1365"/>
      <c r="F24" s="1366"/>
      <c r="G24" s="1366"/>
    </row>
    <row r="25" spans="1:7">
      <c r="A25" s="1367" t="s">
        <v>2830</v>
      </c>
      <c r="B25" s="194">
        <v>-2146826265</v>
      </c>
      <c r="C25" s="194">
        <v>-2146826265</v>
      </c>
      <c r="D25" s="194">
        <v>0</v>
      </c>
      <c r="E25" s="1365"/>
      <c r="F25" s="1366"/>
      <c r="G25" s="1366"/>
    </row>
    <row r="26" spans="1:7">
      <c r="A26" s="1364" t="s">
        <v>2831</v>
      </c>
      <c r="B26" s="194">
        <v>-2146826265</v>
      </c>
      <c r="C26" s="194">
        <v>-2146826265</v>
      </c>
      <c r="D26" s="194">
        <v>0</v>
      </c>
      <c r="E26" s="1365"/>
      <c r="F26" s="1366"/>
      <c r="G26" s="1366"/>
    </row>
    <row r="27" spans="1:7">
      <c r="A27" s="1364" t="s">
        <v>2832</v>
      </c>
      <c r="B27" s="194">
        <v>-2146826265</v>
      </c>
      <c r="C27" s="194">
        <v>-2146826265</v>
      </c>
      <c r="D27" s="194">
        <v>0</v>
      </c>
      <c r="E27" s="1365"/>
      <c r="F27" s="1366"/>
      <c r="G27" s="1366"/>
    </row>
    <row r="28" spans="1:7">
      <c r="A28" s="1364" t="s">
        <v>2833</v>
      </c>
      <c r="B28" s="194">
        <v>-2146826265</v>
      </c>
      <c r="C28" s="194">
        <v>-2146826265</v>
      </c>
      <c r="D28" s="194">
        <v>0</v>
      </c>
      <c r="E28" s="1365"/>
      <c r="F28" s="1366"/>
      <c r="G28" s="1366"/>
    </row>
    <row r="29" spans="1:7">
      <c r="A29" s="1364" t="s">
        <v>2834</v>
      </c>
      <c r="B29" s="194">
        <v>-2146826265</v>
      </c>
      <c r="C29" s="194">
        <v>-2146826265</v>
      </c>
      <c r="D29" s="194">
        <v>0</v>
      </c>
      <c r="E29" s="1365"/>
      <c r="F29" s="1366"/>
      <c r="G29" s="1366"/>
    </row>
    <row r="30" spans="1:7">
      <c r="A30" s="1364" t="s">
        <v>2835</v>
      </c>
      <c r="B30" s="194">
        <v>-2146826265</v>
      </c>
      <c r="C30" s="194">
        <v>-2146826265</v>
      </c>
      <c r="D30" s="194">
        <v>0</v>
      </c>
      <c r="E30" s="1365"/>
      <c r="F30" s="1366"/>
      <c r="G30" s="1366"/>
    </row>
    <row r="31" spans="1:7">
      <c r="A31" s="1364" t="s">
        <v>267</v>
      </c>
      <c r="B31" s="194">
        <v>-2146826265</v>
      </c>
      <c r="C31" s="194">
        <v>-2146826265</v>
      </c>
      <c r="D31" s="194">
        <v>0</v>
      </c>
      <c r="E31" s="1365"/>
      <c r="F31" s="1366"/>
      <c r="G31" s="1366"/>
    </row>
    <row r="32" spans="1:7">
      <c r="A32" s="1364" t="s">
        <v>268</v>
      </c>
      <c r="B32" s="194">
        <v>-2146826265</v>
      </c>
      <c r="C32" s="194">
        <v>-2146826265</v>
      </c>
      <c r="D32" s="194">
        <v>0</v>
      </c>
      <c r="E32" s="1365"/>
      <c r="F32" s="1366"/>
      <c r="G32" s="1366"/>
    </row>
    <row r="33" spans="1:7">
      <c r="A33" s="1367" t="s">
        <v>2836</v>
      </c>
      <c r="B33" s="194">
        <v>-2146826265</v>
      </c>
      <c r="C33" s="194">
        <v>-2146826265</v>
      </c>
      <c r="D33" s="194">
        <v>0</v>
      </c>
      <c r="E33" s="1365"/>
      <c r="F33" s="1366"/>
      <c r="G33" s="1366"/>
    </row>
    <row r="34" spans="1:7">
      <c r="A34" s="1364" t="s">
        <v>2837</v>
      </c>
      <c r="B34" s="194">
        <v>-2146826265</v>
      </c>
      <c r="C34" s="194">
        <v>-2146826265</v>
      </c>
      <c r="D34" s="194">
        <v>0</v>
      </c>
      <c r="E34" s="1365"/>
      <c r="F34" s="1366"/>
      <c r="G34" s="1366"/>
    </row>
    <row r="35" spans="1:7">
      <c r="A35" s="1367" t="s">
        <v>2838</v>
      </c>
      <c r="B35" s="194">
        <v>-2146826265</v>
      </c>
      <c r="C35" s="194">
        <v>-2146826265</v>
      </c>
      <c r="D35" s="194">
        <v>0</v>
      </c>
      <c r="E35" s="1365"/>
      <c r="F35" s="1366"/>
      <c r="G35" s="1366"/>
    </row>
    <row r="36" spans="1:7">
      <c r="A36" s="1367" t="s">
        <v>2839</v>
      </c>
      <c r="B36" s="194">
        <v>-2146826265</v>
      </c>
      <c r="C36" s="194">
        <v>-2146826265</v>
      </c>
      <c r="D36" s="194">
        <v>0</v>
      </c>
      <c r="E36" s="1365"/>
      <c r="F36" s="1366"/>
      <c r="G36" s="1366"/>
    </row>
    <row r="37" spans="1:7">
      <c r="A37" s="1367" t="s">
        <v>2840</v>
      </c>
      <c r="B37" s="194">
        <v>-2146826265</v>
      </c>
      <c r="C37" s="194">
        <v>-2146826265</v>
      </c>
      <c r="D37" s="194">
        <v>0</v>
      </c>
      <c r="E37" s="1365"/>
      <c r="F37" s="1366"/>
      <c r="G37" s="1366"/>
    </row>
    <row r="38" spans="1:7">
      <c r="A38" s="1367" t="s">
        <v>2841</v>
      </c>
      <c r="B38" s="194">
        <v>-2146826265</v>
      </c>
      <c r="C38" s="194">
        <v>-2146826265</v>
      </c>
      <c r="D38" s="194">
        <v>0</v>
      </c>
      <c r="E38" s="1365"/>
      <c r="F38" s="1366"/>
      <c r="G38" s="1366"/>
    </row>
    <row r="39" spans="1:7">
      <c r="A39" s="1367" t="s">
        <v>2842</v>
      </c>
      <c r="B39" s="194">
        <v>-2146826265</v>
      </c>
      <c r="C39" s="194">
        <v>-2146826265</v>
      </c>
      <c r="D39" s="194">
        <v>0</v>
      </c>
      <c r="E39" s="1365"/>
      <c r="F39" s="1366"/>
      <c r="G39" s="1366"/>
    </row>
    <row r="40" spans="1:7">
      <c r="A40" s="1364" t="s">
        <v>269</v>
      </c>
      <c r="B40" s="194">
        <v>-2146826265</v>
      </c>
      <c r="C40" s="194">
        <v>-2146826265</v>
      </c>
      <c r="D40" s="194">
        <v>0</v>
      </c>
      <c r="E40" s="1365"/>
      <c r="F40" s="1366"/>
      <c r="G40" s="1366"/>
    </row>
    <row r="41" spans="1:7">
      <c r="A41" s="1364" t="s">
        <v>270</v>
      </c>
      <c r="B41" s="194">
        <v>-2146826265</v>
      </c>
      <c r="C41" s="194">
        <v>-2146826265</v>
      </c>
      <c r="D41" s="194">
        <v>0</v>
      </c>
      <c r="E41" s="1365"/>
      <c r="F41" s="1366"/>
      <c r="G41" s="1366"/>
    </row>
    <row r="42" spans="1:7">
      <c r="A42" s="1364" t="s">
        <v>2843</v>
      </c>
      <c r="B42" s="194">
        <v>-2146826265</v>
      </c>
      <c r="C42" s="194">
        <v>-2146826265</v>
      </c>
      <c r="D42" s="194">
        <v>0</v>
      </c>
      <c r="E42" s="1365"/>
      <c r="F42" s="1366"/>
      <c r="G42" s="1366"/>
    </row>
    <row r="43" spans="1:7">
      <c r="A43" s="1367" t="s">
        <v>2844</v>
      </c>
      <c r="B43" s="194">
        <v>-2146826265</v>
      </c>
      <c r="C43" s="194">
        <v>-2146826265</v>
      </c>
      <c r="D43" s="194">
        <v>0</v>
      </c>
      <c r="E43" s="1365"/>
      <c r="F43" s="1366"/>
      <c r="G43" s="1366"/>
    </row>
    <row r="44" spans="1:7">
      <c r="A44" s="1367" t="s">
        <v>2845</v>
      </c>
      <c r="B44" s="194">
        <v>-2146826265</v>
      </c>
      <c r="C44" s="194">
        <v>-2146826265</v>
      </c>
      <c r="D44" s="194">
        <v>0</v>
      </c>
      <c r="E44" s="1365"/>
      <c r="F44" s="1366"/>
      <c r="G44" s="1366"/>
    </row>
    <row r="45" spans="1:7">
      <c r="A45" s="1367" t="s">
        <v>2846</v>
      </c>
      <c r="B45" s="194">
        <v>-2146826265</v>
      </c>
      <c r="C45" s="194">
        <v>-2146826265</v>
      </c>
      <c r="D45" s="194">
        <v>0</v>
      </c>
      <c r="E45" s="1365"/>
      <c r="F45" s="1366"/>
      <c r="G45" s="1366"/>
    </row>
    <row r="46" spans="1:7">
      <c r="A46" s="1367" t="s">
        <v>2847</v>
      </c>
      <c r="B46" s="194">
        <v>-2146826265</v>
      </c>
      <c r="C46" s="194">
        <v>-2146826265</v>
      </c>
      <c r="D46" s="194">
        <v>0</v>
      </c>
      <c r="E46" s="1365"/>
      <c r="F46" s="1366"/>
      <c r="G46" s="1366"/>
    </row>
    <row r="47" spans="1:7">
      <c r="A47" s="1367" t="s">
        <v>2848</v>
      </c>
      <c r="B47" s="194">
        <v>-2146826265</v>
      </c>
      <c r="C47" s="194">
        <v>-2146826265</v>
      </c>
      <c r="D47" s="194">
        <v>0</v>
      </c>
      <c r="E47" s="1365"/>
      <c r="F47" s="1366"/>
      <c r="G47" s="1366"/>
    </row>
    <row r="48" spans="1:7">
      <c r="A48" s="1367" t="s">
        <v>2849</v>
      </c>
      <c r="B48" s="194">
        <v>-2146826265</v>
      </c>
      <c r="C48" s="194">
        <v>-2146826265</v>
      </c>
      <c r="D48" s="194">
        <v>0</v>
      </c>
      <c r="E48" s="1365"/>
      <c r="F48" s="1366"/>
      <c r="G48" s="1366"/>
    </row>
    <row r="49" spans="1:7">
      <c r="A49" s="1367" t="s">
        <v>2850</v>
      </c>
      <c r="B49" s="194">
        <v>-2146826265</v>
      </c>
      <c r="C49" s="194">
        <v>-2146826265</v>
      </c>
      <c r="D49" s="194">
        <v>0</v>
      </c>
      <c r="E49" s="1365"/>
      <c r="F49" s="1366"/>
      <c r="G49" s="1366"/>
    </row>
    <row r="50" spans="1:7">
      <c r="A50" s="1367" t="s">
        <v>2851</v>
      </c>
      <c r="B50" s="194">
        <v>-2146826265</v>
      </c>
      <c r="C50" s="194">
        <v>-2146826265</v>
      </c>
      <c r="D50" s="194">
        <v>0</v>
      </c>
      <c r="E50" s="1365"/>
      <c r="F50" s="1366"/>
      <c r="G50" s="1366"/>
    </row>
    <row r="51" spans="1:7">
      <c r="A51" s="1367" t="s">
        <v>2852</v>
      </c>
      <c r="B51" s="194">
        <v>-2146826265</v>
      </c>
      <c r="C51" s="194">
        <v>-2146826265</v>
      </c>
      <c r="D51" s="194">
        <v>0</v>
      </c>
      <c r="E51" s="1365"/>
      <c r="F51" s="1366"/>
      <c r="G51" s="1366"/>
    </row>
    <row r="52" spans="1:7">
      <c r="A52" s="1369" t="s">
        <v>700</v>
      </c>
      <c r="B52" s="194">
        <v>-2146826265</v>
      </c>
      <c r="C52" s="194">
        <v>-2146826265</v>
      </c>
      <c r="D52" s="194">
        <v>0</v>
      </c>
      <c r="E52" s="1365"/>
      <c r="F52" s="1366"/>
      <c r="G52" s="1366"/>
    </row>
    <row r="53" spans="1:7">
      <c r="A53" s="1369" t="s">
        <v>701</v>
      </c>
      <c r="B53" s="194">
        <v>-2146826265</v>
      </c>
      <c r="C53" s="194">
        <v>-2146826265</v>
      </c>
      <c r="D53" s="194">
        <v>0</v>
      </c>
      <c r="E53" s="1365"/>
      <c r="F53" s="1366"/>
      <c r="G53" s="1366"/>
    </row>
    <row r="54" spans="1:7">
      <c r="A54" s="1367" t="s">
        <v>944</v>
      </c>
      <c r="B54" s="194">
        <v>-2146826265</v>
      </c>
      <c r="C54" s="194">
        <v>-2146826265</v>
      </c>
      <c r="D54" s="194">
        <v>0</v>
      </c>
      <c r="E54" s="1365"/>
      <c r="F54" s="1366"/>
      <c r="G54" s="1366"/>
    </row>
    <row r="55" spans="1:7">
      <c r="A55" s="1367" t="s">
        <v>945</v>
      </c>
      <c r="B55" s="194">
        <v>-2146826265</v>
      </c>
      <c r="C55" s="194">
        <v>-2146826265</v>
      </c>
      <c r="D55" s="194">
        <v>0</v>
      </c>
      <c r="E55" s="1365"/>
      <c r="F55" s="1366"/>
      <c r="G55" s="1366"/>
    </row>
    <row r="56" spans="1:7">
      <c r="A56" s="1367" t="s">
        <v>946</v>
      </c>
      <c r="B56" s="194">
        <v>-2146826265</v>
      </c>
      <c r="C56" s="194">
        <v>-2146826265</v>
      </c>
      <c r="D56" s="194">
        <v>0</v>
      </c>
      <c r="E56" s="1365"/>
      <c r="F56" s="1366"/>
      <c r="G56" s="1366"/>
    </row>
    <row r="57" spans="1:7">
      <c r="A57" s="1367" t="s">
        <v>947</v>
      </c>
      <c r="B57" s="194">
        <v>-2146826265</v>
      </c>
      <c r="C57" s="194">
        <v>-2146826265</v>
      </c>
      <c r="D57" s="194">
        <v>0</v>
      </c>
      <c r="E57" s="1365"/>
      <c r="F57" s="1366"/>
      <c r="G57" s="1366"/>
    </row>
    <row r="58" spans="1:7">
      <c r="A58" s="1367" t="s">
        <v>948</v>
      </c>
      <c r="B58" s="194">
        <v>-2146826265</v>
      </c>
      <c r="C58" s="194">
        <v>-2146826265</v>
      </c>
      <c r="D58" s="194">
        <v>0</v>
      </c>
      <c r="E58" s="1365"/>
      <c r="F58" s="1366"/>
      <c r="G58" s="1366"/>
    </row>
    <row r="59" spans="1:7">
      <c r="A59" s="1367" t="s">
        <v>949</v>
      </c>
      <c r="B59" s="194">
        <v>-2146826265</v>
      </c>
      <c r="C59" s="194">
        <v>-2146826265</v>
      </c>
      <c r="D59" s="194">
        <v>728016.75</v>
      </c>
      <c r="E59" s="1365"/>
      <c r="F59" s="1366"/>
      <c r="G59" s="1366"/>
    </row>
    <row r="60" spans="1:7">
      <c r="A60" s="1367" t="s">
        <v>950</v>
      </c>
      <c r="B60" s="194">
        <v>-2146826265</v>
      </c>
      <c r="C60" s="194">
        <v>-2146826265</v>
      </c>
      <c r="D60" s="194">
        <v>0</v>
      </c>
      <c r="E60" s="1365"/>
      <c r="F60" s="1366"/>
      <c r="G60" s="1366"/>
    </row>
    <row r="61" spans="1:7">
      <c r="A61" s="1367" t="s">
        <v>951</v>
      </c>
      <c r="B61" s="194">
        <v>-2146826265</v>
      </c>
      <c r="C61" s="194">
        <v>-2146826265</v>
      </c>
      <c r="D61" s="194">
        <v>0</v>
      </c>
      <c r="E61" s="1365"/>
      <c r="F61" s="1366"/>
      <c r="G61" s="1366"/>
    </row>
    <row r="62" spans="1:7">
      <c r="A62" s="1367" t="s">
        <v>952</v>
      </c>
      <c r="B62" s="194">
        <v>-2146826265</v>
      </c>
      <c r="C62" s="194">
        <v>-2146826265</v>
      </c>
      <c r="D62" s="194">
        <v>0</v>
      </c>
      <c r="E62" s="1365"/>
      <c r="F62" s="1366"/>
      <c r="G62" s="1366"/>
    </row>
    <row r="63" spans="1:7">
      <c r="A63" s="1367" t="s">
        <v>953</v>
      </c>
      <c r="B63" s="194">
        <v>-2146826265</v>
      </c>
      <c r="C63" s="194">
        <v>-2146826265</v>
      </c>
      <c r="D63" s="194">
        <v>0</v>
      </c>
      <c r="E63" s="1365"/>
      <c r="F63" s="1366"/>
      <c r="G63" s="1366"/>
    </row>
    <row r="64" spans="1:7">
      <c r="A64" s="1364" t="s">
        <v>528</v>
      </c>
      <c r="B64" s="194">
        <v>-2146826265</v>
      </c>
      <c r="C64" s="194">
        <v>-2146826265</v>
      </c>
      <c r="D64" s="194">
        <v>0</v>
      </c>
      <c r="E64" s="1365"/>
      <c r="F64" s="1366"/>
      <c r="G64" s="1366"/>
    </row>
    <row r="65" spans="1:7">
      <c r="A65" s="1364" t="s">
        <v>527</v>
      </c>
      <c r="B65" s="194">
        <v>-2146826265</v>
      </c>
      <c r="C65" s="194">
        <v>-2146826265</v>
      </c>
      <c r="D65" s="194">
        <v>0</v>
      </c>
      <c r="E65" s="1365"/>
      <c r="F65" s="1366"/>
      <c r="G65" s="1366"/>
    </row>
    <row r="66" spans="1:7">
      <c r="A66" s="1367" t="s">
        <v>2853</v>
      </c>
      <c r="B66" s="194">
        <v>-2146826265</v>
      </c>
      <c r="C66" s="194">
        <v>-2146826265</v>
      </c>
      <c r="D66" s="194">
        <v>0</v>
      </c>
      <c r="E66" s="1365"/>
      <c r="F66" s="1366"/>
      <c r="G66" s="1366"/>
    </row>
    <row r="67" spans="1:7">
      <c r="A67" s="1367" t="s">
        <v>2854</v>
      </c>
      <c r="B67" s="194">
        <v>-2146826265</v>
      </c>
      <c r="C67" s="194">
        <v>-2146826265</v>
      </c>
      <c r="D67" s="194">
        <v>0</v>
      </c>
      <c r="E67" s="1365"/>
      <c r="F67" s="1366"/>
      <c r="G67" s="1366"/>
    </row>
    <row r="68" spans="1:7">
      <c r="A68" s="1367" t="s">
        <v>2855</v>
      </c>
      <c r="B68" s="194">
        <v>-2146826265</v>
      </c>
      <c r="C68" s="194">
        <v>-2146826265</v>
      </c>
      <c r="D68" s="194">
        <v>0</v>
      </c>
      <c r="E68" s="1365"/>
      <c r="F68" s="1366"/>
      <c r="G68" s="1366"/>
    </row>
    <row r="69" spans="1:7">
      <c r="A69" s="1364" t="s">
        <v>2856</v>
      </c>
      <c r="B69" s="194">
        <v>-2146826265</v>
      </c>
      <c r="C69" s="194">
        <v>-2146826265</v>
      </c>
      <c r="D69" s="194">
        <v>0</v>
      </c>
      <c r="E69" s="1365"/>
      <c r="F69" s="1366"/>
      <c r="G69" s="1366"/>
    </row>
    <row r="70" spans="1:7">
      <c r="A70" s="1364" t="s">
        <v>2857</v>
      </c>
      <c r="B70" s="194">
        <v>-2146826265</v>
      </c>
      <c r="C70" s="194">
        <v>-2146826265</v>
      </c>
      <c r="D70" s="194">
        <v>0</v>
      </c>
      <c r="E70" s="1365"/>
      <c r="F70" s="1366"/>
      <c r="G70" s="1366"/>
    </row>
    <row r="71" spans="1:7">
      <c r="A71" s="1364" t="s">
        <v>272</v>
      </c>
      <c r="B71" s="194">
        <v>-2146826265</v>
      </c>
      <c r="C71" s="194">
        <v>-2146826265</v>
      </c>
      <c r="D71" s="194">
        <v>0</v>
      </c>
      <c r="E71" s="1365"/>
      <c r="F71" s="1366"/>
      <c r="G71" s="1366"/>
    </row>
    <row r="72" spans="1:7">
      <c r="A72" s="1367" t="s">
        <v>2858</v>
      </c>
      <c r="B72" s="194">
        <v>-2146826265</v>
      </c>
      <c r="C72" s="194">
        <v>-2146826265</v>
      </c>
      <c r="D72" s="194">
        <v>0</v>
      </c>
      <c r="E72" s="1365"/>
      <c r="F72" s="1366"/>
      <c r="G72" s="1366"/>
    </row>
    <row r="73" spans="1:7">
      <c r="A73" s="1367" t="s">
        <v>2859</v>
      </c>
      <c r="B73" s="194">
        <v>-2146826265</v>
      </c>
      <c r="C73" s="194">
        <v>-2146826265</v>
      </c>
      <c r="D73" s="194">
        <v>0</v>
      </c>
      <c r="E73" s="1365"/>
      <c r="F73" s="1366"/>
      <c r="G73" s="1366"/>
    </row>
    <row r="74" spans="1:7">
      <c r="A74" s="1367" t="s">
        <v>2860</v>
      </c>
      <c r="B74" s="194">
        <v>-2146826265</v>
      </c>
      <c r="C74" s="194">
        <v>-2146826265</v>
      </c>
      <c r="D74" s="194">
        <v>0</v>
      </c>
      <c r="E74" s="1365"/>
      <c r="F74" s="1366"/>
      <c r="G74" s="1366"/>
    </row>
    <row r="75" spans="1:7">
      <c r="A75" s="1364" t="s">
        <v>2861</v>
      </c>
      <c r="B75" s="194">
        <v>-2146826265</v>
      </c>
      <c r="C75" s="194">
        <v>-2146826265</v>
      </c>
      <c r="D75" s="194">
        <v>0</v>
      </c>
      <c r="E75" s="1365"/>
      <c r="F75" s="1366"/>
      <c r="G75" s="1366"/>
    </row>
    <row r="76" spans="1:7">
      <c r="A76" s="1364" t="s">
        <v>2862</v>
      </c>
      <c r="B76" s="194">
        <v>-2146826265</v>
      </c>
      <c r="C76" s="194">
        <v>-2146826265</v>
      </c>
      <c r="D76" s="194">
        <v>0</v>
      </c>
      <c r="E76" s="1365"/>
      <c r="F76" s="1366"/>
      <c r="G76" s="1366"/>
    </row>
    <row r="77" spans="1:7">
      <c r="A77" s="1364" t="s">
        <v>2863</v>
      </c>
      <c r="B77" s="194">
        <v>-2146826265</v>
      </c>
      <c r="C77" s="194">
        <v>-2146826265</v>
      </c>
      <c r="D77" s="194">
        <v>0</v>
      </c>
      <c r="E77" s="1365"/>
      <c r="F77" s="1366"/>
      <c r="G77" s="1366"/>
    </row>
    <row r="78" spans="1:7">
      <c r="A78" s="1364" t="s">
        <v>2864</v>
      </c>
      <c r="B78" s="194">
        <v>-2146826265</v>
      </c>
      <c r="C78" s="194">
        <v>-2146826265</v>
      </c>
      <c r="D78" s="194">
        <v>0</v>
      </c>
      <c r="E78" s="1365"/>
      <c r="F78" s="1366"/>
      <c r="G78" s="1366"/>
    </row>
    <row r="79" spans="1:7">
      <c r="A79" s="1364" t="s">
        <v>2865</v>
      </c>
      <c r="B79" s="194">
        <v>-2146826265</v>
      </c>
      <c r="C79" s="194">
        <v>-2146826265</v>
      </c>
      <c r="D79" s="194">
        <v>0</v>
      </c>
      <c r="E79" s="1365"/>
      <c r="F79" s="1366"/>
      <c r="G79" s="1366"/>
    </row>
    <row r="80" spans="1:7">
      <c r="A80" s="1364" t="s">
        <v>301</v>
      </c>
      <c r="B80" s="194">
        <v>-2146826265</v>
      </c>
      <c r="C80" s="194">
        <v>-2146826265</v>
      </c>
      <c r="D80" s="194">
        <v>0</v>
      </c>
      <c r="E80" s="1365"/>
      <c r="F80" s="1366"/>
      <c r="G80" s="1366"/>
    </row>
    <row r="81" spans="1:7">
      <c r="A81" s="1364" t="s">
        <v>2866</v>
      </c>
      <c r="B81" s="194">
        <v>-2146826265</v>
      </c>
      <c r="C81" s="194">
        <v>-2146826265</v>
      </c>
      <c r="D81" s="194">
        <v>0</v>
      </c>
      <c r="E81" s="1365"/>
      <c r="F81" s="1366"/>
      <c r="G81" s="1366"/>
    </row>
    <row r="82" spans="1:7">
      <c r="A82" s="1364" t="s">
        <v>273</v>
      </c>
      <c r="B82" s="194">
        <v>-2146826265</v>
      </c>
      <c r="C82" s="194">
        <v>-2146826265</v>
      </c>
      <c r="D82" s="194">
        <v>0</v>
      </c>
      <c r="E82" s="1365"/>
      <c r="F82" s="1366"/>
      <c r="G82" s="1366"/>
    </row>
    <row r="83" spans="1:7">
      <c r="A83" s="1364" t="s">
        <v>2867</v>
      </c>
      <c r="B83" s="194">
        <v>-2146826265</v>
      </c>
      <c r="C83" s="194">
        <v>-2146826265</v>
      </c>
      <c r="D83" s="194">
        <v>0</v>
      </c>
      <c r="E83" s="1365"/>
      <c r="F83" s="1366"/>
      <c r="G83" s="1366"/>
    </row>
    <row r="84" spans="1:7">
      <c r="A84" s="1364" t="s">
        <v>2868</v>
      </c>
      <c r="B84" s="194">
        <v>-2146826265</v>
      </c>
      <c r="C84" s="194">
        <v>-2146826265</v>
      </c>
      <c r="D84" s="194">
        <v>0</v>
      </c>
      <c r="E84" s="1365"/>
      <c r="F84" s="1366"/>
      <c r="G84" s="1366"/>
    </row>
    <row r="85" spans="1:7">
      <c r="A85" s="1367" t="s">
        <v>304</v>
      </c>
      <c r="B85" s="194">
        <v>-2146826265</v>
      </c>
      <c r="C85" s="194">
        <v>-2146826265</v>
      </c>
      <c r="D85" s="194">
        <v>0</v>
      </c>
      <c r="E85" s="1365"/>
      <c r="F85" s="1366"/>
      <c r="G85" s="1366"/>
    </row>
    <row r="86" spans="1:7">
      <c r="A86" s="1364" t="s">
        <v>274</v>
      </c>
      <c r="B86" s="194">
        <v>-2146826265</v>
      </c>
      <c r="C86" s="194">
        <v>-2146826265</v>
      </c>
      <c r="D86" s="194">
        <v>0</v>
      </c>
      <c r="E86" s="1365"/>
      <c r="F86" s="1366"/>
      <c r="G86" s="1366"/>
    </row>
    <row r="87" spans="1:7">
      <c r="A87" s="1367" t="s">
        <v>2869</v>
      </c>
      <c r="B87" s="194">
        <v>-2146826265</v>
      </c>
      <c r="C87" s="194">
        <v>-2146826265</v>
      </c>
      <c r="D87" s="194">
        <v>0</v>
      </c>
      <c r="E87" s="1365"/>
      <c r="F87" s="1366"/>
      <c r="G87" s="1366"/>
    </row>
    <row r="88" spans="1:7">
      <c r="A88" s="1364" t="s">
        <v>2870</v>
      </c>
      <c r="B88" s="194">
        <v>-2146826265</v>
      </c>
      <c r="C88" s="194">
        <v>-2146826265</v>
      </c>
      <c r="D88" s="194">
        <v>0</v>
      </c>
      <c r="E88" s="1365"/>
      <c r="F88" s="1366"/>
      <c r="G88" s="1366"/>
    </row>
    <row r="89" spans="1:7">
      <c r="A89" s="1367" t="s">
        <v>313</v>
      </c>
      <c r="B89" s="194">
        <v>-2146826265</v>
      </c>
      <c r="C89" s="194">
        <v>-2146826265</v>
      </c>
      <c r="D89" s="194">
        <v>0</v>
      </c>
      <c r="E89" s="1365"/>
      <c r="F89" s="1366"/>
      <c r="G89" s="1366"/>
    </row>
    <row r="90" spans="1:7">
      <c r="A90" s="1367" t="s">
        <v>2871</v>
      </c>
      <c r="B90" s="194">
        <v>-2146826265</v>
      </c>
      <c r="C90" s="194">
        <v>-2146826265</v>
      </c>
      <c r="D90" s="194">
        <v>0</v>
      </c>
      <c r="E90" s="1365"/>
      <c r="F90" s="1366"/>
      <c r="G90" s="1366"/>
    </row>
    <row r="91" spans="1:7">
      <c r="A91" s="1367" t="s">
        <v>315</v>
      </c>
      <c r="B91" s="194">
        <v>-2146826265</v>
      </c>
      <c r="C91" s="194">
        <v>-2146826265</v>
      </c>
      <c r="D91" s="194">
        <v>0</v>
      </c>
      <c r="E91" s="1365"/>
      <c r="F91" s="1366"/>
      <c r="G91" s="1366"/>
    </row>
    <row r="92" spans="1:7">
      <c r="A92" s="1364" t="s">
        <v>275</v>
      </c>
      <c r="B92" s="194">
        <v>-2146826265</v>
      </c>
      <c r="C92" s="194">
        <v>-2146826265</v>
      </c>
      <c r="D92" s="194">
        <v>0</v>
      </c>
      <c r="E92" s="1365"/>
      <c r="F92" s="1366"/>
      <c r="G92" s="1366"/>
    </row>
    <row r="93" spans="1:7">
      <c r="A93" s="1367" t="s">
        <v>2872</v>
      </c>
      <c r="B93" s="194">
        <v>-2146826265</v>
      </c>
      <c r="C93" s="194">
        <v>-2146826265</v>
      </c>
      <c r="D93" s="194">
        <v>0</v>
      </c>
      <c r="E93" s="1365"/>
      <c r="F93" s="1366"/>
      <c r="G93" s="1366"/>
    </row>
    <row r="94" spans="1:7">
      <c r="A94" s="1364" t="s">
        <v>2873</v>
      </c>
      <c r="B94" s="194">
        <v>-2146826265</v>
      </c>
      <c r="C94" s="194">
        <v>-2146826265</v>
      </c>
      <c r="D94" s="194">
        <v>0</v>
      </c>
      <c r="E94" s="1365"/>
      <c r="F94" s="1366"/>
      <c r="G94" s="1366"/>
    </row>
    <row r="95" spans="1:7">
      <c r="A95" s="1364" t="s">
        <v>305</v>
      </c>
      <c r="B95" s="194">
        <v>-2146826265</v>
      </c>
      <c r="C95" s="194">
        <v>-2146826265</v>
      </c>
      <c r="D95" s="194">
        <v>0</v>
      </c>
      <c r="E95" s="1365"/>
      <c r="F95" s="1366"/>
      <c r="G95" s="1366"/>
    </row>
    <row r="96" spans="1:7">
      <c r="A96" s="1364" t="s">
        <v>306</v>
      </c>
      <c r="B96" s="194">
        <v>-2146826265</v>
      </c>
      <c r="C96" s="194">
        <v>-2146826265</v>
      </c>
      <c r="D96" s="194">
        <v>0</v>
      </c>
      <c r="E96" s="1365"/>
      <c r="F96" s="1366"/>
      <c r="G96" s="1366"/>
    </row>
    <row r="97" spans="1:7">
      <c r="A97" s="1364" t="s">
        <v>276</v>
      </c>
      <c r="B97" s="194">
        <v>-2146826265</v>
      </c>
      <c r="C97" s="194">
        <v>-2146826265</v>
      </c>
      <c r="D97" s="194">
        <v>0</v>
      </c>
      <c r="E97" s="1365"/>
      <c r="F97" s="1366"/>
      <c r="G97" s="1366"/>
    </row>
    <row r="98" spans="1:7">
      <c r="A98" s="1364" t="s">
        <v>307</v>
      </c>
      <c r="B98" s="194">
        <v>-2146826265</v>
      </c>
      <c r="C98" s="194">
        <v>-2146826265</v>
      </c>
      <c r="D98" s="194">
        <v>0</v>
      </c>
      <c r="E98" s="1365"/>
      <c r="F98" s="1366"/>
      <c r="G98" s="1366"/>
    </row>
    <row r="99" spans="1:7">
      <c r="A99" s="1364" t="s">
        <v>605</v>
      </c>
      <c r="B99" s="194">
        <v>-2146826265</v>
      </c>
      <c r="C99" s="194">
        <v>-2146826265</v>
      </c>
      <c r="D99" s="194">
        <v>0</v>
      </c>
      <c r="E99" s="1365"/>
      <c r="F99" s="1366"/>
      <c r="G99" s="1366"/>
    </row>
    <row r="100" spans="1:7">
      <c r="A100" s="1364" t="s">
        <v>277</v>
      </c>
      <c r="B100" s="194">
        <v>-2146826265</v>
      </c>
      <c r="C100" s="194">
        <v>-2146826265</v>
      </c>
      <c r="D100" s="194">
        <v>0</v>
      </c>
      <c r="E100" s="1365"/>
      <c r="F100" s="1366"/>
      <c r="G100" s="1366"/>
    </row>
    <row r="101" spans="1:7">
      <c r="A101" s="1364" t="s">
        <v>278</v>
      </c>
      <c r="B101" s="194">
        <v>-2146826265</v>
      </c>
      <c r="C101" s="194">
        <v>-2146826265</v>
      </c>
      <c r="D101" s="194">
        <v>0</v>
      </c>
      <c r="E101" s="1365"/>
      <c r="F101" s="1366"/>
      <c r="G101" s="1366"/>
    </row>
    <row r="102" spans="1:7">
      <c r="A102" s="1364" t="s">
        <v>308</v>
      </c>
      <c r="B102" s="194">
        <v>-2146826265</v>
      </c>
      <c r="C102" s="194">
        <v>-2146826265</v>
      </c>
      <c r="D102" s="194">
        <v>0</v>
      </c>
      <c r="E102" s="1365"/>
      <c r="F102" s="1366"/>
      <c r="G102" s="1366"/>
    </row>
    <row r="103" spans="1:7">
      <c r="A103" s="1364" t="s">
        <v>309</v>
      </c>
      <c r="B103" s="194">
        <v>-2146826265</v>
      </c>
      <c r="C103" s="194">
        <v>-2146826265</v>
      </c>
      <c r="D103" s="194">
        <v>0</v>
      </c>
      <c r="E103" s="1365"/>
      <c r="F103" s="1366"/>
      <c r="G103" s="1366"/>
    </row>
  </sheetData>
  <mergeCells count="1">
    <mergeCell ref="A1:G1"/>
  </mergeCells>
  <phoneticPr fontId="30" type="noConversion"/>
  <printOptions horizontalCentered="1"/>
  <pageMargins left="0.7" right="0.7" top="0.98425196850393704" bottom="0.75" header="0.39370078740157477" footer="0.3"/>
  <pageSetup paperSize="9" scale="68" fitToHeight="0" orientation="landscape" r:id="rId1"/>
  <headerFooter>
    <oddHeader>&amp;R&amp;"宋体,常规"&amp;10共&amp;"Times New Roman,常规"&amp;N&amp;"宋体,常规"页第&amp;"Times New Roman,常规"&amp;P&amp;"宋体,常规"页</oddHeader>
  </headerFooter>
</worksheet>
</file>

<file path=xl/worksheets/sheet1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D87D33-5280-4593-BA3F-9E8D3369349E}">
  <sheetPr codeName="Sheet98">
    <tabColor rgb="FFFF0000"/>
    <pageSetUpPr fitToPage="1"/>
  </sheetPr>
  <dimension ref="A1:AD582"/>
  <sheetViews>
    <sheetView topLeftCell="A238" zoomScale="80" zoomScaleNormal="80" workbookViewId="0">
      <selection activeCell="G34" sqref="G34"/>
    </sheetView>
  </sheetViews>
  <sheetFormatPr defaultColWidth="9" defaultRowHeight="15.6"/>
  <cols>
    <col min="1" max="1" width="28.59765625" style="32" customWidth="1"/>
    <col min="2" max="2" width="43.59765625" style="32" customWidth="1"/>
    <col min="3" max="3" width="62.796875" style="35" customWidth="1"/>
    <col min="4" max="4" width="47" style="33" customWidth="1"/>
    <col min="5" max="5" width="31.59765625" style="32" bestFit="1" customWidth="1"/>
    <col min="6" max="6" width="41.5" style="32" customWidth="1"/>
    <col min="7" max="7" width="27.09765625" style="32" customWidth="1"/>
    <col min="8" max="8" width="31.59765625" style="32" customWidth="1"/>
    <col min="9" max="9" width="5.59765625" style="1" customWidth="1"/>
    <col min="10" max="10" width="32" style="1" customWidth="1"/>
    <col min="11" max="11" width="23.09765625" style="1" customWidth="1"/>
    <col min="12" max="12" width="8.59765625" style="1" customWidth="1"/>
    <col min="13" max="13" width="15.3984375" style="1" customWidth="1"/>
    <col min="14" max="14" width="11.796875" style="1" customWidth="1"/>
    <col min="15" max="15" width="7.09765625" style="1" customWidth="1"/>
    <col min="16" max="16" width="30.796875" style="1" customWidth="1"/>
    <col min="17" max="17" width="27" style="1" customWidth="1"/>
    <col min="18" max="18" width="7.59765625" style="1" customWidth="1"/>
    <col min="19" max="19" width="15.3984375" style="1" customWidth="1"/>
    <col min="20" max="20" width="10.796875" style="1" customWidth="1"/>
    <col min="21" max="21" width="9" style="1"/>
    <col min="22" max="22" width="5" style="1" bestFit="1" customWidth="1"/>
    <col min="23" max="23" width="32.59765625" style="1" customWidth="1"/>
    <col min="24" max="24" width="28.59765625" style="1" customWidth="1"/>
    <col min="25" max="25" width="9" style="1"/>
    <col min="26" max="26" width="15.3984375" style="1" customWidth="1"/>
    <col min="27" max="16384" width="9" style="1"/>
  </cols>
  <sheetData>
    <row r="1" spans="1:30" ht="30">
      <c r="A1" s="2229" t="s">
        <v>1090</v>
      </c>
      <c r="B1" s="2230"/>
      <c r="C1" s="2230"/>
      <c r="D1" s="2230"/>
      <c r="E1" s="2230"/>
      <c r="F1" s="2230"/>
      <c r="G1" s="2230"/>
      <c r="H1" s="2230"/>
      <c r="I1" s="2231" t="s">
        <v>1091</v>
      </c>
      <c r="J1" s="2232"/>
      <c r="K1" s="2232"/>
      <c r="L1" s="2232"/>
      <c r="M1" s="2232"/>
      <c r="N1" s="1370"/>
      <c r="O1" s="2231" t="s">
        <v>1091</v>
      </c>
      <c r="P1" s="2232"/>
      <c r="Q1" s="2232"/>
      <c r="R1" s="2232"/>
      <c r="S1" s="2232"/>
      <c r="V1" s="2235" t="s">
        <v>1092</v>
      </c>
      <c r="W1" s="2236"/>
      <c r="X1" s="2236"/>
      <c r="Y1" s="2236"/>
      <c r="Z1" s="2236"/>
      <c r="AA1" s="1371"/>
      <c r="AB1" s="1371"/>
      <c r="AC1" s="1371"/>
      <c r="AD1" s="1371"/>
    </row>
    <row r="2" spans="1:30">
      <c r="A2" s="1372" t="s">
        <v>1093</v>
      </c>
      <c r="B2" s="1373" t="s">
        <v>1094</v>
      </c>
      <c r="C2" s="1374" t="s">
        <v>1095</v>
      </c>
      <c r="D2" s="1375" t="s">
        <v>1096</v>
      </c>
      <c r="E2" s="1372" t="s">
        <v>1097</v>
      </c>
      <c r="F2" s="1372" t="s">
        <v>1098</v>
      </c>
      <c r="G2" s="1376" t="s">
        <v>1099</v>
      </c>
      <c r="H2" s="1377" t="s">
        <v>1100</v>
      </c>
      <c r="I2" s="1378" t="s">
        <v>1101</v>
      </c>
      <c r="J2" s="1378" t="s">
        <v>1102</v>
      </c>
      <c r="K2" s="1378" t="s">
        <v>1103</v>
      </c>
      <c r="L2" s="1378" t="s">
        <v>1104</v>
      </c>
      <c r="M2" s="1379" t="s">
        <v>1105</v>
      </c>
      <c r="N2" s="1379"/>
      <c r="O2" s="1378" t="s">
        <v>1101</v>
      </c>
      <c r="P2" s="1378" t="s">
        <v>1102</v>
      </c>
      <c r="Q2" s="1378" t="s">
        <v>1103</v>
      </c>
      <c r="R2" s="1378" t="s">
        <v>1104</v>
      </c>
      <c r="S2" s="1379" t="s">
        <v>1105</v>
      </c>
      <c r="T2" s="1379"/>
      <c r="V2" s="1380" t="s">
        <v>1101</v>
      </c>
      <c r="W2" s="1381" t="s">
        <v>1102</v>
      </c>
      <c r="X2" s="1381" t="s">
        <v>1103</v>
      </c>
      <c r="Y2" s="1381" t="s">
        <v>1104</v>
      </c>
      <c r="Z2" s="1379" t="s">
        <v>1105</v>
      </c>
      <c r="AA2" s="1381"/>
    </row>
    <row r="3" spans="1:30" ht="18" customHeight="1">
      <c r="A3" s="1372"/>
      <c r="B3" s="1382" t="s">
        <v>1106</v>
      </c>
      <c r="C3" s="179" t="s">
        <v>1107</v>
      </c>
      <c r="D3" s="1383" t="s">
        <v>1108</v>
      </c>
      <c r="E3" s="1384" t="s">
        <v>1109</v>
      </c>
      <c r="F3" s="1385" t="s">
        <v>1110</v>
      </c>
      <c r="G3" s="1386" t="s">
        <v>1111</v>
      </c>
      <c r="H3" s="1377"/>
      <c r="I3" s="1387" t="s">
        <v>1112</v>
      </c>
      <c r="J3" s="1388" t="s">
        <v>1113</v>
      </c>
      <c r="K3" s="1388"/>
      <c r="L3" s="205"/>
      <c r="M3" s="201">
        <v>-2146826246</v>
      </c>
      <c r="N3" s="201"/>
      <c r="O3" s="1387" t="s">
        <v>1112</v>
      </c>
      <c r="P3" s="1388" t="s">
        <v>1113</v>
      </c>
      <c r="Q3" s="1388"/>
      <c r="R3" s="205"/>
      <c r="S3" s="201">
        <v>-2146826246</v>
      </c>
      <c r="T3" s="201"/>
      <c r="V3" s="1380" t="s">
        <v>1112</v>
      </c>
      <c r="W3" s="1388" t="s">
        <v>1114</v>
      </c>
      <c r="X3" s="1389"/>
      <c r="Y3" s="1390"/>
      <c r="Z3" s="201">
        <v>-2146826246</v>
      </c>
      <c r="AA3" s="1391"/>
    </row>
    <row r="4" spans="1:30" ht="18" customHeight="1">
      <c r="A4" s="1372"/>
      <c r="B4" s="1382" t="s">
        <v>1115</v>
      </c>
      <c r="C4" s="179" t="s">
        <v>1116</v>
      </c>
      <c r="D4" s="1392" t="s">
        <v>1108</v>
      </c>
      <c r="E4" s="1384" t="s">
        <v>1117</v>
      </c>
      <c r="F4" s="1385" t="s">
        <v>1118</v>
      </c>
      <c r="G4" s="1386" t="s">
        <v>1111</v>
      </c>
      <c r="H4" s="1377"/>
      <c r="I4" s="1387" t="s">
        <v>1119</v>
      </c>
      <c r="J4" s="1388" t="s">
        <v>1120</v>
      </c>
      <c r="K4" s="1388" t="s">
        <v>1121</v>
      </c>
      <c r="L4" s="205">
        <v>-2146826246</v>
      </c>
      <c r="M4" s="201">
        <v>-2146826246</v>
      </c>
      <c r="N4" s="201"/>
      <c r="O4" s="1387" t="s">
        <v>1119</v>
      </c>
      <c r="P4" s="1388" t="s">
        <v>1120</v>
      </c>
      <c r="Q4" s="1388" t="s">
        <v>1121</v>
      </c>
      <c r="R4" s="205">
        <v>-2146826246</v>
      </c>
      <c r="S4" s="201">
        <v>-2146826246</v>
      </c>
      <c r="T4" s="201"/>
      <c r="U4" s="1393"/>
      <c r="V4" s="1380" t="s">
        <v>1119</v>
      </c>
      <c r="W4" s="1388" t="s">
        <v>1122</v>
      </c>
      <c r="X4" s="1246" t="s">
        <v>1121</v>
      </c>
      <c r="Y4" s="205">
        <v>-2146826246</v>
      </c>
      <c r="Z4" s="202">
        <v>-2146826246</v>
      </c>
      <c r="AA4" s="1389"/>
    </row>
    <row r="5" spans="1:30" s="66" customFormat="1">
      <c r="A5" s="1394"/>
      <c r="B5" s="1395" t="s">
        <v>1123</v>
      </c>
      <c r="C5" s="221" t="s">
        <v>1124</v>
      </c>
      <c r="D5" s="1383" t="s">
        <v>1108</v>
      </c>
      <c r="E5" s="1396"/>
      <c r="F5" s="1397"/>
      <c r="G5" s="1398"/>
      <c r="H5" s="1399"/>
      <c r="I5" s="1387" t="s">
        <v>1125</v>
      </c>
      <c r="J5" s="1400" t="s">
        <v>1126</v>
      </c>
      <c r="K5" s="1388" t="s">
        <v>1121</v>
      </c>
      <c r="L5" s="205">
        <v>-2146826246</v>
      </c>
      <c r="M5" s="201">
        <v>-2146826246</v>
      </c>
      <c r="N5" s="201"/>
      <c r="O5" s="1387" t="s">
        <v>1125</v>
      </c>
      <c r="P5" s="1400" t="s">
        <v>1126</v>
      </c>
      <c r="Q5" s="1388" t="s">
        <v>1121</v>
      </c>
      <c r="R5" s="205">
        <v>-2146826246</v>
      </c>
      <c r="S5" s="201">
        <v>-2146826246</v>
      </c>
      <c r="T5" s="201"/>
      <c r="V5" s="1380" t="s">
        <v>1125</v>
      </c>
      <c r="W5" s="1388" t="s">
        <v>1127</v>
      </c>
      <c r="X5" s="1246" t="s">
        <v>1128</v>
      </c>
      <c r="Y5" s="205">
        <v>3.5000000000000001E-3</v>
      </c>
      <c r="Z5" s="202">
        <v>-2146826246</v>
      </c>
      <c r="AA5" s="1389"/>
    </row>
    <row r="6" spans="1:30" s="66" customFormat="1">
      <c r="A6" s="1394"/>
      <c r="B6" s="1395" t="s">
        <v>1129</v>
      </c>
      <c r="C6" s="221" t="s">
        <v>1130</v>
      </c>
      <c r="D6" s="1383" t="s">
        <v>1108</v>
      </c>
      <c r="E6" s="1396"/>
      <c r="F6" s="1397"/>
      <c r="G6" s="1398"/>
      <c r="H6" s="1399"/>
      <c r="I6" s="1387" t="s">
        <v>1131</v>
      </c>
      <c r="J6" s="1388" t="s">
        <v>1132</v>
      </c>
      <c r="K6" s="1388" t="s">
        <v>1121</v>
      </c>
      <c r="L6" s="205">
        <v>-2146826246</v>
      </c>
      <c r="M6" s="201">
        <v>-2146826246</v>
      </c>
      <c r="N6" s="201"/>
      <c r="O6" s="1387" t="s">
        <v>1131</v>
      </c>
      <c r="P6" s="1388" t="s">
        <v>1132</v>
      </c>
      <c r="Q6" s="1388" t="s">
        <v>1121</v>
      </c>
      <c r="R6" s="205">
        <v>-2146826246</v>
      </c>
      <c r="S6" s="201">
        <v>-2146826246</v>
      </c>
      <c r="T6" s="201"/>
      <c r="V6" s="1380" t="s">
        <v>1131</v>
      </c>
      <c r="W6" s="1388" t="s">
        <v>1133</v>
      </c>
      <c r="X6" s="1246" t="s">
        <v>1134</v>
      </c>
      <c r="Y6" s="203"/>
      <c r="Z6" s="202">
        <v>-2146826246</v>
      </c>
      <c r="AA6" s="1389"/>
    </row>
    <row r="7" spans="1:30" s="66" customFormat="1">
      <c r="A7" s="1394"/>
      <c r="B7" s="1395" t="s">
        <v>1135</v>
      </c>
      <c r="C7" s="221" t="s">
        <v>1124</v>
      </c>
      <c r="D7" s="1383" t="s">
        <v>1108</v>
      </c>
      <c r="E7" s="1396"/>
      <c r="F7" s="1397"/>
      <c r="G7" s="1398"/>
      <c r="H7" s="1399"/>
      <c r="I7" s="1387" t="s">
        <v>1136</v>
      </c>
      <c r="J7" s="1388" t="s">
        <v>1137</v>
      </c>
      <c r="K7" s="1388" t="s">
        <v>1121</v>
      </c>
      <c r="L7" s="205">
        <v>-2146826246</v>
      </c>
      <c r="M7" s="201">
        <v>-2146826246</v>
      </c>
      <c r="N7" s="201"/>
      <c r="O7" s="1387" t="s">
        <v>1136</v>
      </c>
      <c r="P7" s="1388" t="s">
        <v>1137</v>
      </c>
      <c r="Q7" s="1388" t="s">
        <v>1121</v>
      </c>
      <c r="R7" s="205">
        <v>-2146826246</v>
      </c>
      <c r="S7" s="201">
        <v>-2146826246</v>
      </c>
      <c r="T7" s="206"/>
      <c r="V7" s="1380" t="s">
        <v>1136</v>
      </c>
      <c r="W7" s="1388" t="s">
        <v>1138</v>
      </c>
      <c r="X7" s="1341" t="s">
        <v>1139</v>
      </c>
      <c r="Y7" s="1390">
        <v>-2146826246</v>
      </c>
      <c r="Z7" s="202">
        <v>-2146826246</v>
      </c>
      <c r="AA7" s="1389"/>
    </row>
    <row r="8" spans="1:30" s="66" customFormat="1">
      <c r="A8" s="1394"/>
      <c r="B8" s="1401" t="s">
        <v>1140</v>
      </c>
      <c r="C8" s="179">
        <v>72.8</v>
      </c>
      <c r="D8" s="1392" t="s">
        <v>1108</v>
      </c>
      <c r="E8" s="1396"/>
      <c r="F8" s="1397"/>
      <c r="G8" s="1398"/>
      <c r="H8" s="1399"/>
      <c r="I8" s="1387" t="s">
        <v>1141</v>
      </c>
      <c r="J8" s="1402" t="s">
        <v>1142</v>
      </c>
      <c r="K8" s="1388" t="s">
        <v>1121</v>
      </c>
      <c r="L8" s="205">
        <v>-2146826246</v>
      </c>
      <c r="M8" s="201">
        <v>-2146826246</v>
      </c>
      <c r="N8" s="201"/>
      <c r="O8" s="1387" t="s">
        <v>1141</v>
      </c>
      <c r="P8" s="1402" t="s">
        <v>1142</v>
      </c>
      <c r="Q8" s="1388" t="s">
        <v>1121</v>
      </c>
      <c r="R8" s="205">
        <v>-2146826246</v>
      </c>
      <c r="S8" s="201">
        <v>-2146826246</v>
      </c>
      <c r="T8" s="201"/>
      <c r="V8" s="1380" t="s">
        <v>1141</v>
      </c>
      <c r="W8" s="1388" t="s">
        <v>1143</v>
      </c>
      <c r="X8" s="1341" t="s">
        <v>1144</v>
      </c>
      <c r="Y8" s="203">
        <v>-2146826246</v>
      </c>
      <c r="Z8" s="202">
        <v>-2146826246</v>
      </c>
      <c r="AA8" s="1389"/>
    </row>
    <row r="9" spans="1:30" s="66" customFormat="1" ht="17.850000000000001" customHeight="1">
      <c r="A9" s="1394"/>
      <c r="B9" s="1395" t="s">
        <v>1145</v>
      </c>
      <c r="C9" s="221">
        <v>0</v>
      </c>
      <c r="D9" s="1383" t="s">
        <v>1108</v>
      </c>
      <c r="E9" s="1396"/>
      <c r="F9" s="1397"/>
      <c r="G9" s="1398"/>
      <c r="H9" s="1399"/>
      <c r="I9" s="1387" t="s">
        <v>1146</v>
      </c>
      <c r="J9" s="1388" t="s">
        <v>1147</v>
      </c>
      <c r="K9" s="1388" t="s">
        <v>1148</v>
      </c>
      <c r="L9" s="205">
        <v>-2146826246</v>
      </c>
      <c r="M9" s="206">
        <v>-2146826246</v>
      </c>
      <c r="N9" s="206"/>
      <c r="O9" s="1387" t="s">
        <v>1146</v>
      </c>
      <c r="P9" s="1388" t="s">
        <v>1147</v>
      </c>
      <c r="Q9" s="1388" t="s">
        <v>1148</v>
      </c>
      <c r="R9" s="205">
        <v>-2146826246</v>
      </c>
      <c r="S9" s="206">
        <v>-2146826246</v>
      </c>
      <c r="T9" s="201"/>
      <c r="V9" s="1380" t="s">
        <v>1149</v>
      </c>
      <c r="W9" s="1403" t="s">
        <v>1150</v>
      </c>
      <c r="X9" s="1246" t="s">
        <v>1151</v>
      </c>
      <c r="Y9" s="203">
        <v>-2146826246</v>
      </c>
      <c r="Z9" s="202">
        <v>-2146826246</v>
      </c>
      <c r="AA9" s="1389"/>
    </row>
    <row r="10" spans="1:30" s="66" customFormat="1">
      <c r="A10" s="1394"/>
      <c r="B10" s="1395" t="s">
        <v>1152</v>
      </c>
      <c r="C10" s="221">
        <v>72.8</v>
      </c>
      <c r="D10" s="1383" t="s">
        <v>1108</v>
      </c>
      <c r="E10" s="1396"/>
      <c r="F10" s="1397"/>
      <c r="G10" s="1398"/>
      <c r="H10" s="1399"/>
      <c r="I10" s="1387" t="s">
        <v>1153</v>
      </c>
      <c r="J10" s="1388" t="s">
        <v>1154</v>
      </c>
      <c r="K10" s="1388" t="s">
        <v>1155</v>
      </c>
      <c r="L10" s="205">
        <v>-2146826246</v>
      </c>
      <c r="M10" s="201">
        <v>-2146826246</v>
      </c>
      <c r="N10" s="201"/>
      <c r="O10" s="1387" t="s">
        <v>1153</v>
      </c>
      <c r="P10" s="1388" t="s">
        <v>1154</v>
      </c>
      <c r="Q10" s="1388" t="s">
        <v>1155</v>
      </c>
      <c r="R10" s="205">
        <v>-2146826246</v>
      </c>
      <c r="S10" s="201">
        <v>-2146826246</v>
      </c>
      <c r="T10" s="201"/>
      <c r="V10" s="1380" t="s">
        <v>1156</v>
      </c>
      <c r="W10" s="1388" t="s">
        <v>1157</v>
      </c>
      <c r="X10" s="1246" t="s">
        <v>1158</v>
      </c>
      <c r="Y10" s="203">
        <v>0.13</v>
      </c>
      <c r="Z10" s="202">
        <v>-2146826246</v>
      </c>
      <c r="AA10" s="1389"/>
    </row>
    <row r="11" spans="1:30" s="66" customFormat="1" ht="26.4">
      <c r="A11" s="1394"/>
      <c r="B11" s="1401" t="s">
        <v>1159</v>
      </c>
      <c r="C11" s="221">
        <v>288.23</v>
      </c>
      <c r="D11" s="1383" t="s">
        <v>1108</v>
      </c>
      <c r="E11" s="1396"/>
      <c r="F11" s="1397"/>
      <c r="G11" s="1398"/>
      <c r="H11" s="1399"/>
      <c r="I11" s="1387" t="s">
        <v>1156</v>
      </c>
      <c r="J11" s="1388" t="s">
        <v>1160</v>
      </c>
      <c r="K11" s="1388" t="s">
        <v>1161</v>
      </c>
      <c r="L11" s="1404"/>
      <c r="M11" s="201">
        <v>-2146826246</v>
      </c>
      <c r="N11" s="201"/>
      <c r="O11" s="1387" t="s">
        <v>1156</v>
      </c>
      <c r="P11" s="1388" t="s">
        <v>1160</v>
      </c>
      <c r="Q11" s="1388" t="s">
        <v>1161</v>
      </c>
      <c r="R11" s="1404"/>
      <c r="S11" s="201">
        <v>-2146826246</v>
      </c>
      <c r="T11" s="201"/>
      <c r="V11" s="1380" t="s">
        <v>1162</v>
      </c>
      <c r="W11" s="1388" t="s">
        <v>1163</v>
      </c>
      <c r="X11" s="1246" t="s">
        <v>1164</v>
      </c>
      <c r="Y11" s="205">
        <v>4.0000000000000001E-3</v>
      </c>
      <c r="Z11" s="202">
        <v>-2146826246</v>
      </c>
      <c r="AA11" s="1389"/>
    </row>
    <row r="12" spans="1:30" s="66" customFormat="1">
      <c r="A12" s="1394"/>
      <c r="B12" s="1395" t="s">
        <v>1165</v>
      </c>
      <c r="C12" s="221">
        <v>0</v>
      </c>
      <c r="D12" s="1383" t="s">
        <v>1108</v>
      </c>
      <c r="E12" s="1396"/>
      <c r="F12" s="1397"/>
      <c r="G12" s="1398"/>
      <c r="H12" s="1399"/>
      <c r="I12" s="1387" t="s">
        <v>1166</v>
      </c>
      <c r="J12" s="1388" t="s">
        <v>1167</v>
      </c>
      <c r="K12" s="1388"/>
      <c r="L12" s="207">
        <v>-2146826246</v>
      </c>
      <c r="M12" s="201"/>
      <c r="N12" s="201"/>
      <c r="O12" s="1387" t="s">
        <v>1166</v>
      </c>
      <c r="P12" s="1388" t="s">
        <v>1167</v>
      </c>
      <c r="Q12" s="1388"/>
      <c r="R12" s="208">
        <v>-2146826246</v>
      </c>
      <c r="S12" s="201"/>
      <c r="T12" s="201"/>
      <c r="V12" s="1380" t="s">
        <v>1168</v>
      </c>
      <c r="W12" s="1388" t="s">
        <v>1169</v>
      </c>
      <c r="X12" s="1246" t="s">
        <v>1170</v>
      </c>
      <c r="Y12" s="205">
        <v>1.4999999999999999E-2</v>
      </c>
      <c r="Z12" s="202">
        <v>-2146826246</v>
      </c>
      <c r="AA12" s="1389"/>
    </row>
    <row r="13" spans="1:30" s="66" customFormat="1">
      <c r="A13" s="1394"/>
      <c r="B13" s="1395" t="s">
        <v>1171</v>
      </c>
      <c r="C13" s="221">
        <v>288.23</v>
      </c>
      <c r="D13" s="1383" t="s">
        <v>1108</v>
      </c>
      <c r="E13" s="1396"/>
      <c r="F13" s="1397"/>
      <c r="G13" s="1398"/>
      <c r="H13" s="1399"/>
      <c r="I13" s="1387" t="s">
        <v>1172</v>
      </c>
      <c r="J13" s="1388" t="s">
        <v>1173</v>
      </c>
      <c r="K13" s="1389" t="s">
        <v>1174</v>
      </c>
      <c r="L13" s="205">
        <v>-2146826246</v>
      </c>
      <c r="M13" s="201"/>
      <c r="N13" s="201"/>
      <c r="O13" s="1387" t="s">
        <v>1172</v>
      </c>
      <c r="P13" s="1388" t="s">
        <v>1173</v>
      </c>
      <c r="Q13" s="1389" t="s">
        <v>1174</v>
      </c>
      <c r="R13" s="205">
        <v>-2146826246</v>
      </c>
      <c r="S13" s="201"/>
      <c r="T13" s="201"/>
      <c r="V13" s="1380" t="s">
        <v>1175</v>
      </c>
      <c r="W13" s="1388" t="s">
        <v>1176</v>
      </c>
      <c r="X13" s="1389" t="s">
        <v>1177</v>
      </c>
      <c r="Y13" s="205">
        <v>8.0000000000000002E-3</v>
      </c>
      <c r="Z13" s="202">
        <v>-2146826246</v>
      </c>
      <c r="AA13" s="1389"/>
    </row>
    <row r="14" spans="1:30">
      <c r="A14" s="1405" t="s">
        <v>1178</v>
      </c>
      <c r="B14" s="1385" t="s">
        <v>1179</v>
      </c>
      <c r="C14" s="179"/>
      <c r="D14" s="1383" t="s">
        <v>1108</v>
      </c>
      <c r="E14" s="1406" t="s">
        <v>1180</v>
      </c>
      <c r="F14" s="1385" t="s">
        <v>1181</v>
      </c>
      <c r="G14" s="1386" t="s">
        <v>1111</v>
      </c>
      <c r="H14" s="1407"/>
      <c r="I14" s="1387" t="s">
        <v>1162</v>
      </c>
      <c r="J14" s="1388" t="s">
        <v>1182</v>
      </c>
      <c r="K14" s="1388" t="s">
        <v>1183</v>
      </c>
      <c r="L14" s="1408"/>
      <c r="M14" s="201">
        <v>-2146826246</v>
      </c>
      <c r="N14" s="201"/>
      <c r="O14" s="1387" t="s">
        <v>1162</v>
      </c>
      <c r="P14" s="1388" t="s">
        <v>1182</v>
      </c>
      <c r="Q14" s="1388" t="s">
        <v>1183</v>
      </c>
      <c r="R14" s="1408"/>
      <c r="S14" s="201">
        <v>-2146826246</v>
      </c>
      <c r="T14" s="201"/>
      <c r="V14" s="1380" t="s">
        <v>1184</v>
      </c>
      <c r="W14" s="1388" t="s">
        <v>1185</v>
      </c>
      <c r="X14" s="1389" t="s">
        <v>1186</v>
      </c>
      <c r="Y14" s="1409"/>
      <c r="Z14" s="202">
        <v>-2146826246</v>
      </c>
      <c r="AA14" s="1410"/>
    </row>
    <row r="15" spans="1:30">
      <c r="A15" s="1405"/>
      <c r="B15" s="1411" t="s">
        <v>1187</v>
      </c>
      <c r="C15" s="179">
        <v>0</v>
      </c>
      <c r="D15" s="1383" t="s">
        <v>1108</v>
      </c>
      <c r="E15" s="1406" t="s">
        <v>1188</v>
      </c>
      <c r="F15" s="1406" t="s">
        <v>1189</v>
      </c>
      <c r="G15" s="1386" t="s">
        <v>1190</v>
      </c>
      <c r="H15" s="1407"/>
      <c r="I15" s="1387" t="s">
        <v>1168</v>
      </c>
      <c r="J15" s="1388" t="s">
        <v>1191</v>
      </c>
      <c r="K15" s="1388"/>
      <c r="L15" s="1404"/>
      <c r="M15" s="201">
        <v>-2146826246</v>
      </c>
      <c r="N15" s="201"/>
      <c r="O15" s="1387" t="s">
        <v>1168</v>
      </c>
      <c r="P15" s="1400" t="s">
        <v>1191</v>
      </c>
      <c r="Q15" s="1388"/>
      <c r="R15" s="1404"/>
      <c r="S15" s="201">
        <v>-2146826246</v>
      </c>
      <c r="T15" s="201"/>
      <c r="V15" s="2233" t="s">
        <v>1192</v>
      </c>
      <c r="W15" s="2234"/>
      <c r="X15" s="2234"/>
      <c r="Y15" s="2234"/>
      <c r="Z15" s="2234"/>
      <c r="AA15" s="1381"/>
    </row>
    <row r="16" spans="1:30">
      <c r="A16" s="1405"/>
      <c r="B16" s="1411" t="s">
        <v>1193</v>
      </c>
      <c r="C16" s="179">
        <v>0</v>
      </c>
      <c r="D16" s="1383" t="s">
        <v>1108</v>
      </c>
      <c r="E16" s="1406" t="s">
        <v>1188</v>
      </c>
      <c r="F16" s="1406" t="s">
        <v>1189</v>
      </c>
      <c r="G16" s="1386" t="s">
        <v>1190</v>
      </c>
      <c r="H16" s="1407"/>
      <c r="I16" s="1387" t="s">
        <v>1194</v>
      </c>
      <c r="J16" s="1388" t="s">
        <v>1195</v>
      </c>
      <c r="K16" s="1388" t="s">
        <v>1196</v>
      </c>
      <c r="L16" s="1412">
        <v>0.13</v>
      </c>
      <c r="M16" s="201">
        <v>-2146826246</v>
      </c>
      <c r="N16" s="201"/>
      <c r="O16" s="1387" t="s">
        <v>1194</v>
      </c>
      <c r="P16" s="1400" t="s">
        <v>1195</v>
      </c>
      <c r="Q16" s="1388" t="s">
        <v>1196</v>
      </c>
      <c r="R16" s="1412">
        <v>0.13</v>
      </c>
      <c r="S16" s="201">
        <v>-2146826246</v>
      </c>
      <c r="T16" s="201"/>
      <c r="V16" s="1380" t="s">
        <v>1101</v>
      </c>
      <c r="W16" s="1381" t="s">
        <v>1102</v>
      </c>
      <c r="X16" s="1381" t="s">
        <v>1103</v>
      </c>
      <c r="Y16" s="1381" t="s">
        <v>1104</v>
      </c>
      <c r="Z16" s="1379" t="s">
        <v>1105</v>
      </c>
      <c r="AA16" s="1389"/>
    </row>
    <row r="17" spans="1:28">
      <c r="A17" s="1405" t="s">
        <v>1197</v>
      </c>
      <c r="B17" s="1385" t="s">
        <v>1198</v>
      </c>
      <c r="C17" s="178">
        <v>0</v>
      </c>
      <c r="D17" s="1383" t="s">
        <v>1108</v>
      </c>
      <c r="E17" s="1406" t="s">
        <v>1188</v>
      </c>
      <c r="F17" s="1406" t="s">
        <v>1189</v>
      </c>
      <c r="G17" s="1386" t="s">
        <v>1190</v>
      </c>
      <c r="H17" s="1407"/>
      <c r="I17" s="1387" t="s">
        <v>1199</v>
      </c>
      <c r="J17" s="1388" t="s">
        <v>1200</v>
      </c>
      <c r="K17" s="1388" t="s">
        <v>1201</v>
      </c>
      <c r="L17" s="1412">
        <v>0.09</v>
      </c>
      <c r="M17" s="201">
        <v>-2146826246</v>
      </c>
      <c r="N17" s="201"/>
      <c r="O17" s="1387" t="s">
        <v>1199</v>
      </c>
      <c r="P17" s="1388" t="s">
        <v>1200</v>
      </c>
      <c r="Q17" s="1388" t="s">
        <v>1201</v>
      </c>
      <c r="R17" s="1412">
        <v>0.09</v>
      </c>
      <c r="S17" s="201">
        <v>-2146826246</v>
      </c>
      <c r="T17" s="201"/>
      <c r="V17" s="1380" t="s">
        <v>1136</v>
      </c>
      <c r="W17" s="1388" t="s">
        <v>1138</v>
      </c>
      <c r="X17" s="1389"/>
      <c r="Y17" s="1409"/>
      <c r="Z17" s="202">
        <v>-2146826246</v>
      </c>
      <c r="AA17" s="1413"/>
      <c r="AB17" s="1414"/>
    </row>
    <row r="18" spans="1:28">
      <c r="A18" s="1405"/>
      <c r="B18" s="1385" t="s">
        <v>1202</v>
      </c>
      <c r="C18" s="179"/>
      <c r="D18" s="1383" t="s">
        <v>1108</v>
      </c>
      <c r="E18" s="1406" t="s">
        <v>1203</v>
      </c>
      <c r="F18" s="1406" t="s">
        <v>1204</v>
      </c>
      <c r="G18" s="1386" t="s">
        <v>1111</v>
      </c>
      <c r="H18" s="1407"/>
      <c r="I18" s="1387" t="s">
        <v>1205</v>
      </c>
      <c r="J18" s="1403" t="s">
        <v>1206</v>
      </c>
      <c r="K18" s="1388" t="s">
        <v>1207</v>
      </c>
      <c r="L18" s="1412">
        <v>0.06</v>
      </c>
      <c r="M18" s="201">
        <v>-2146826246</v>
      </c>
      <c r="N18" s="201"/>
      <c r="O18" s="1387" t="s">
        <v>1205</v>
      </c>
      <c r="P18" s="1403" t="s">
        <v>1206</v>
      </c>
      <c r="Q18" s="1388" t="s">
        <v>1207</v>
      </c>
      <c r="R18" s="1412">
        <v>0.06</v>
      </c>
      <c r="S18" s="201">
        <v>-2146826246</v>
      </c>
      <c r="T18" s="66"/>
      <c r="V18" s="1380" t="s">
        <v>1208</v>
      </c>
      <c r="W18" s="1391" t="s">
        <v>1120</v>
      </c>
      <c r="X18" s="1389" t="s">
        <v>1209</v>
      </c>
      <c r="Y18" s="205">
        <v>-2146826246</v>
      </c>
      <c r="Z18" s="202">
        <v>-2146826246</v>
      </c>
      <c r="AA18" s="1389"/>
    </row>
    <row r="19" spans="1:28">
      <c r="A19" s="1405"/>
      <c r="B19" s="1385" t="s">
        <v>1210</v>
      </c>
      <c r="C19" s="178">
        <v>0</v>
      </c>
      <c r="D19" s="1383" t="s">
        <v>1108</v>
      </c>
      <c r="E19" s="1406" t="s">
        <v>1188</v>
      </c>
      <c r="F19" s="1406" t="s">
        <v>1189</v>
      </c>
      <c r="G19" s="1386" t="s">
        <v>1190</v>
      </c>
      <c r="H19" s="1407"/>
      <c r="I19" s="1387" t="s">
        <v>1211</v>
      </c>
      <c r="J19" s="1388" t="s">
        <v>1212</v>
      </c>
      <c r="K19" s="1388" t="s">
        <v>1213</v>
      </c>
      <c r="L19" s="1404"/>
      <c r="M19" s="201">
        <v>-2146826246</v>
      </c>
      <c r="N19" s="201"/>
      <c r="O19" s="1387" t="s">
        <v>1211</v>
      </c>
      <c r="P19" s="1388" t="s">
        <v>1212</v>
      </c>
      <c r="Q19" s="1388" t="s">
        <v>1213</v>
      </c>
      <c r="R19" s="1404"/>
      <c r="S19" s="201">
        <v>-2146826246</v>
      </c>
      <c r="T19" s="66"/>
      <c r="V19" s="1380" t="s">
        <v>1214</v>
      </c>
      <c r="W19" s="1391" t="s">
        <v>1215</v>
      </c>
      <c r="X19" s="1389" t="s">
        <v>1209</v>
      </c>
      <c r="Y19" s="205">
        <v>-2146826246</v>
      </c>
      <c r="Z19" s="202">
        <v>-2146826246</v>
      </c>
      <c r="AA19" s="1389"/>
    </row>
    <row r="20" spans="1:28">
      <c r="A20" s="1406" t="s">
        <v>1216</v>
      </c>
      <c r="B20" s="1385" t="s">
        <v>1217</v>
      </c>
      <c r="C20" s="178">
        <v>0</v>
      </c>
      <c r="D20" s="1383" t="s">
        <v>1108</v>
      </c>
      <c r="E20" s="1406" t="s">
        <v>1188</v>
      </c>
      <c r="F20" s="1406" t="s">
        <v>1189</v>
      </c>
      <c r="G20" s="1386" t="s">
        <v>1190</v>
      </c>
      <c r="H20" s="1407"/>
      <c r="I20" s="1387" t="s">
        <v>1175</v>
      </c>
      <c r="J20" s="1388" t="s">
        <v>1218</v>
      </c>
      <c r="K20" s="1388" t="s">
        <v>1219</v>
      </c>
      <c r="L20" s="1404"/>
      <c r="M20" s="201">
        <v>-2146826246</v>
      </c>
      <c r="N20" s="201"/>
      <c r="O20" s="1387" t="s">
        <v>1175</v>
      </c>
      <c r="P20" s="1388" t="s">
        <v>1218</v>
      </c>
      <c r="Q20" s="1388" t="s">
        <v>1219</v>
      </c>
      <c r="R20" s="1404"/>
      <c r="S20" s="201">
        <v>-2146826246</v>
      </c>
      <c r="T20" s="66"/>
      <c r="V20" s="1380" t="s">
        <v>1220</v>
      </c>
      <c r="W20" s="1391" t="s">
        <v>1132</v>
      </c>
      <c r="X20" s="1389" t="s">
        <v>1209</v>
      </c>
      <c r="Y20" s="205">
        <v>-2146826246</v>
      </c>
      <c r="Z20" s="202">
        <v>-2146826246</v>
      </c>
      <c r="AA20" s="1389"/>
    </row>
    <row r="21" spans="1:28">
      <c r="A21" s="1406"/>
      <c r="B21" s="1385" t="s">
        <v>1221</v>
      </c>
      <c r="C21" s="178">
        <v>0</v>
      </c>
      <c r="D21" s="1383" t="s">
        <v>1108</v>
      </c>
      <c r="E21" s="1406" t="s">
        <v>1188</v>
      </c>
      <c r="F21" s="1406" t="s">
        <v>1189</v>
      </c>
      <c r="G21" s="1386" t="s">
        <v>1190</v>
      </c>
      <c r="H21" s="1407"/>
      <c r="N21" s="66"/>
      <c r="O21" s="66"/>
      <c r="P21" s="66"/>
      <c r="Q21" s="66"/>
      <c r="R21" s="66"/>
      <c r="S21" s="66"/>
      <c r="T21" s="66"/>
      <c r="V21" s="1380" t="s">
        <v>1222</v>
      </c>
      <c r="W21" s="1400" t="s">
        <v>1137</v>
      </c>
      <c r="X21" s="1389" t="s">
        <v>1209</v>
      </c>
      <c r="Y21" s="205">
        <v>-2146826246</v>
      </c>
      <c r="Z21" s="202">
        <v>-2146826246</v>
      </c>
      <c r="AA21" s="1389"/>
    </row>
    <row r="22" spans="1:28">
      <c r="A22" s="1406" t="s">
        <v>1223</v>
      </c>
      <c r="B22" s="1385" t="s">
        <v>1224</v>
      </c>
      <c r="C22" s="178">
        <v>0</v>
      </c>
      <c r="D22" s="1383" t="s">
        <v>1108</v>
      </c>
      <c r="E22" s="1406" t="s">
        <v>1188</v>
      </c>
      <c r="F22" s="1406" t="s">
        <v>1189</v>
      </c>
      <c r="G22" s="1386" t="s">
        <v>1190</v>
      </c>
      <c r="H22" s="1407"/>
      <c r="N22" s="66"/>
      <c r="O22" s="66"/>
      <c r="P22" s="66"/>
      <c r="Q22" s="66"/>
      <c r="R22" s="66"/>
      <c r="S22" s="66"/>
      <c r="V22" s="1380" t="s">
        <v>1225</v>
      </c>
      <c r="W22" s="1402" t="s">
        <v>1142</v>
      </c>
      <c r="X22" s="1389" t="s">
        <v>1209</v>
      </c>
      <c r="Y22" s="205">
        <v>-2146826246</v>
      </c>
      <c r="Z22" s="202">
        <v>-2146826246</v>
      </c>
      <c r="AA22" s="1389"/>
    </row>
    <row r="23" spans="1:28">
      <c r="A23" s="1406"/>
      <c r="B23" s="1385" t="s">
        <v>1226</v>
      </c>
      <c r="C23" s="178">
        <v>0</v>
      </c>
      <c r="D23" s="1383" t="s">
        <v>1108</v>
      </c>
      <c r="E23" s="1406" t="s">
        <v>1188</v>
      </c>
      <c r="F23" s="1406" t="s">
        <v>1189</v>
      </c>
      <c r="G23" s="1386" t="s">
        <v>1190</v>
      </c>
      <c r="H23" s="1407"/>
      <c r="N23" s="66"/>
      <c r="O23" s="66"/>
      <c r="P23" s="66"/>
      <c r="Q23" s="66"/>
      <c r="R23" s="66"/>
      <c r="S23" s="66"/>
      <c r="T23" s="66"/>
      <c r="V23" s="1380" t="s">
        <v>1227</v>
      </c>
      <c r="W23" s="1415" t="s">
        <v>1147</v>
      </c>
      <c r="X23" s="1416" t="s">
        <v>1228</v>
      </c>
      <c r="Y23" s="205">
        <v>-2146826246</v>
      </c>
      <c r="Z23" s="202">
        <v>-2146826246</v>
      </c>
      <c r="AA23" s="1389"/>
    </row>
    <row r="24" spans="1:28">
      <c r="A24" s="1406" t="s">
        <v>1229</v>
      </c>
      <c r="B24" s="1385" t="s">
        <v>1230</v>
      </c>
      <c r="C24" s="178">
        <v>0</v>
      </c>
      <c r="D24" s="1383" t="s">
        <v>1108</v>
      </c>
      <c r="E24" s="1406" t="s">
        <v>1188</v>
      </c>
      <c r="F24" s="1406" t="s">
        <v>1189</v>
      </c>
      <c r="G24" s="1386" t="s">
        <v>1190</v>
      </c>
      <c r="H24" s="1407"/>
      <c r="N24" s="66"/>
      <c r="O24" s="66"/>
      <c r="P24" s="66"/>
      <c r="Q24" s="66"/>
      <c r="R24" s="66"/>
      <c r="S24" s="66"/>
      <c r="T24" s="66"/>
      <c r="V24" s="1380" t="s">
        <v>1231</v>
      </c>
      <c r="W24" s="1415" t="s">
        <v>1154</v>
      </c>
      <c r="X24" s="1417" t="s">
        <v>1232</v>
      </c>
      <c r="Y24" s="205">
        <v>-2146826246</v>
      </c>
      <c r="Z24" s="202">
        <v>-2146826246</v>
      </c>
      <c r="AA24" s="1389"/>
    </row>
    <row r="25" spans="1:28" ht="26.4">
      <c r="A25" s="1406"/>
      <c r="B25" s="1385" t="s">
        <v>1233</v>
      </c>
      <c r="C25" s="178">
        <v>0</v>
      </c>
      <c r="D25" s="1383" t="s">
        <v>1108</v>
      </c>
      <c r="E25" s="1406" t="s">
        <v>1188</v>
      </c>
      <c r="F25" s="1406" t="s">
        <v>1189</v>
      </c>
      <c r="G25" s="1386" t="s">
        <v>1190</v>
      </c>
      <c r="H25" s="1407"/>
      <c r="N25" s="66"/>
      <c r="O25" s="66"/>
      <c r="P25" s="66"/>
      <c r="Q25" s="66"/>
      <c r="R25" s="66"/>
      <c r="S25" s="66"/>
      <c r="T25" s="66"/>
      <c r="V25" s="1380" t="s">
        <v>1234</v>
      </c>
      <c r="W25" s="1389" t="s">
        <v>1160</v>
      </c>
      <c r="X25" s="1417" t="s">
        <v>1235</v>
      </c>
      <c r="Y25" s="204"/>
      <c r="Z25" s="202">
        <v>-2146826246</v>
      </c>
      <c r="AA25" s="1389"/>
    </row>
    <row r="26" spans="1:28">
      <c r="A26" s="1405" t="s">
        <v>1236</v>
      </c>
      <c r="B26" s="1385" t="s">
        <v>1237</v>
      </c>
      <c r="C26" s="178">
        <v>0</v>
      </c>
      <c r="D26" s="1383" t="s">
        <v>1108</v>
      </c>
      <c r="E26" s="1406" t="s">
        <v>1188</v>
      </c>
      <c r="F26" s="1406" t="s">
        <v>1189</v>
      </c>
      <c r="G26" s="1386" t="s">
        <v>1190</v>
      </c>
      <c r="H26" s="1407"/>
      <c r="N26" s="66"/>
      <c r="O26" s="66"/>
      <c r="P26" s="66"/>
      <c r="Q26" s="66"/>
      <c r="R26" s="66"/>
      <c r="S26" s="66"/>
      <c r="T26" s="66"/>
      <c r="V26" s="1380" t="s">
        <v>1238</v>
      </c>
      <c r="W26" s="1389" t="s">
        <v>1167</v>
      </c>
      <c r="X26" s="1246"/>
      <c r="Y26" s="207">
        <v>-2146826246</v>
      </c>
      <c r="Z26" s="202"/>
      <c r="AA26" s="1389"/>
    </row>
    <row r="27" spans="1:28">
      <c r="A27" s="1405"/>
      <c r="B27" s="1385" t="s">
        <v>1239</v>
      </c>
      <c r="C27" s="179"/>
      <c r="D27" s="1383" t="s">
        <v>1108</v>
      </c>
      <c r="E27" s="1385" t="s">
        <v>1240</v>
      </c>
      <c r="F27" s="1406" t="s">
        <v>1189</v>
      </c>
      <c r="G27" s="1386" t="s">
        <v>1190</v>
      </c>
      <c r="H27" s="1407"/>
      <c r="N27" s="66"/>
      <c r="O27" s="66"/>
      <c r="P27" s="66"/>
      <c r="Q27" s="66"/>
      <c r="R27" s="66"/>
      <c r="S27" s="66"/>
      <c r="T27" s="66"/>
      <c r="V27" s="1380" t="s">
        <v>1241</v>
      </c>
      <c r="W27" s="1389" t="s">
        <v>1173</v>
      </c>
      <c r="X27" s="1246" t="s">
        <v>1174</v>
      </c>
      <c r="Y27" s="205">
        <v>-2146826246</v>
      </c>
      <c r="Z27" s="202"/>
      <c r="AA27" s="1389"/>
    </row>
    <row r="28" spans="1:28">
      <c r="A28" s="1405"/>
      <c r="B28" s="1406" t="s">
        <v>1242</v>
      </c>
      <c r="C28" s="178">
        <v>0</v>
      </c>
      <c r="D28" s="1383" t="s">
        <v>1108</v>
      </c>
      <c r="E28" s="1406" t="s">
        <v>1188</v>
      </c>
      <c r="F28" s="1406" t="s">
        <v>1189</v>
      </c>
      <c r="G28" s="1386" t="s">
        <v>1190</v>
      </c>
      <c r="H28" s="1407"/>
      <c r="N28" s="66"/>
      <c r="O28" s="66"/>
      <c r="P28" s="66"/>
      <c r="Q28" s="66"/>
      <c r="R28" s="66"/>
      <c r="S28" s="66"/>
      <c r="T28" s="66"/>
      <c r="V28" s="1380" t="s">
        <v>1243</v>
      </c>
      <c r="W28" s="1389" t="s">
        <v>1244</v>
      </c>
      <c r="X28" s="1389" t="s">
        <v>1245</v>
      </c>
      <c r="Y28" s="1390"/>
      <c r="Z28" s="202">
        <v>-2146826246</v>
      </c>
      <c r="AA28" s="1389"/>
    </row>
    <row r="29" spans="1:28">
      <c r="A29" s="1405"/>
      <c r="B29" s="1385" t="s">
        <v>1246</v>
      </c>
      <c r="C29" s="1418" t="s">
        <v>1130</v>
      </c>
      <c r="D29" s="1419" t="s">
        <v>1108</v>
      </c>
      <c r="E29" s="1406" t="s">
        <v>1247</v>
      </c>
      <c r="F29" s="1406" t="s">
        <v>1248</v>
      </c>
      <c r="G29" s="1386" t="s">
        <v>1249</v>
      </c>
      <c r="H29" s="1407"/>
      <c r="N29" s="66"/>
      <c r="O29" s="66"/>
      <c r="P29" s="66"/>
      <c r="Q29" s="66"/>
      <c r="R29" s="66"/>
      <c r="S29" s="66"/>
      <c r="T29" s="66"/>
      <c r="V29" s="1380" t="s">
        <v>1250</v>
      </c>
      <c r="W29" s="1391" t="s">
        <v>1191</v>
      </c>
      <c r="X29" s="1389"/>
      <c r="Y29" s="1390"/>
      <c r="Z29" s="202">
        <v>-2146826246</v>
      </c>
      <c r="AA29" s="1389"/>
    </row>
    <row r="30" spans="1:28">
      <c r="A30" s="1406" t="s">
        <v>1251</v>
      </c>
      <c r="B30" s="1406" t="s">
        <v>1252</v>
      </c>
      <c r="C30" s="178">
        <v>0</v>
      </c>
      <c r="D30" s="1383" t="s">
        <v>1108</v>
      </c>
      <c r="E30" s="1406" t="s">
        <v>1188</v>
      </c>
      <c r="F30" s="1406" t="s">
        <v>1189</v>
      </c>
      <c r="G30" s="1386" t="s">
        <v>1190</v>
      </c>
      <c r="H30" s="1407"/>
      <c r="N30" s="66"/>
      <c r="O30" s="66"/>
      <c r="P30" s="66"/>
      <c r="Q30" s="66"/>
      <c r="R30" s="66"/>
      <c r="S30" s="66"/>
      <c r="T30" s="66"/>
      <c r="V30" s="1380" t="s">
        <v>1253</v>
      </c>
      <c r="W30" s="1391" t="s">
        <v>1195</v>
      </c>
      <c r="X30" s="1389" t="s">
        <v>1254</v>
      </c>
      <c r="Y30" s="1420">
        <v>0.13</v>
      </c>
      <c r="Z30" s="202">
        <v>-2146826246</v>
      </c>
    </row>
    <row r="31" spans="1:28">
      <c r="A31" s="1406"/>
      <c r="B31" s="1406" t="s">
        <v>1255</v>
      </c>
      <c r="C31" s="178">
        <v>0</v>
      </c>
      <c r="D31" s="1383" t="s">
        <v>1108</v>
      </c>
      <c r="E31" s="1406" t="s">
        <v>1188</v>
      </c>
      <c r="F31" s="1406" t="s">
        <v>1189</v>
      </c>
      <c r="G31" s="1386" t="s">
        <v>1190</v>
      </c>
      <c r="H31" s="1407"/>
      <c r="N31" s="66"/>
      <c r="O31" s="66"/>
      <c r="P31" s="66"/>
      <c r="Q31" s="66"/>
      <c r="R31" s="66"/>
      <c r="S31" s="66"/>
      <c r="V31" s="1380" t="s">
        <v>1256</v>
      </c>
      <c r="W31" s="1391" t="s">
        <v>1257</v>
      </c>
      <c r="X31" s="1389" t="s">
        <v>1258</v>
      </c>
      <c r="Y31" s="1421">
        <v>0.06</v>
      </c>
      <c r="Z31" s="202">
        <v>-2146826246</v>
      </c>
    </row>
    <row r="32" spans="1:28">
      <c r="A32" s="1406" t="s">
        <v>1259</v>
      </c>
      <c r="B32" s="1406" t="s">
        <v>1260</v>
      </c>
      <c r="C32" s="178">
        <v>0</v>
      </c>
      <c r="D32" s="1383" t="s">
        <v>1108</v>
      </c>
      <c r="E32" s="1406" t="s">
        <v>1188</v>
      </c>
      <c r="F32" s="1406" t="s">
        <v>1189</v>
      </c>
      <c r="G32" s="1386" t="s">
        <v>1190</v>
      </c>
      <c r="H32" s="1407"/>
      <c r="N32" s="66"/>
      <c r="O32" s="66"/>
      <c r="P32" s="66"/>
      <c r="Q32" s="66"/>
      <c r="R32" s="66"/>
      <c r="S32" s="66"/>
      <c r="V32" s="1380" t="s">
        <v>1261</v>
      </c>
      <c r="W32" s="1391" t="s">
        <v>1262</v>
      </c>
      <c r="X32" s="1389" t="s">
        <v>1263</v>
      </c>
      <c r="Y32" s="1421">
        <v>0.06</v>
      </c>
      <c r="Z32" s="202">
        <v>-2146826246</v>
      </c>
    </row>
    <row r="33" spans="1:26">
      <c r="A33" s="1406"/>
      <c r="B33" s="1406" t="s">
        <v>1264</v>
      </c>
      <c r="C33" s="178">
        <v>0</v>
      </c>
      <c r="D33" s="1383" t="s">
        <v>1108</v>
      </c>
      <c r="E33" s="1406" t="s">
        <v>1188</v>
      </c>
      <c r="F33" s="1406" t="s">
        <v>1189</v>
      </c>
      <c r="G33" s="1386" t="s">
        <v>1190</v>
      </c>
      <c r="H33" s="1407"/>
      <c r="N33" s="66"/>
      <c r="O33" s="66"/>
      <c r="P33" s="66"/>
      <c r="Q33" s="66"/>
      <c r="R33" s="66"/>
      <c r="S33" s="66"/>
      <c r="V33" s="1380" t="s">
        <v>1265</v>
      </c>
      <c r="W33" s="1389" t="s">
        <v>1200</v>
      </c>
      <c r="X33" s="1388" t="s">
        <v>1266</v>
      </c>
      <c r="Y33" s="1420">
        <v>0.09</v>
      </c>
      <c r="Z33" s="202">
        <v>-2146826246</v>
      </c>
    </row>
    <row r="34" spans="1:26">
      <c r="A34" s="1406" t="s">
        <v>1267</v>
      </c>
      <c r="B34" s="1406" t="s">
        <v>1268</v>
      </c>
      <c r="C34" s="178">
        <v>0</v>
      </c>
      <c r="D34" s="1383" t="s">
        <v>1108</v>
      </c>
      <c r="E34" s="1406" t="s">
        <v>1188</v>
      </c>
      <c r="F34" s="1406" t="s">
        <v>1189</v>
      </c>
      <c r="G34" s="1386" t="s">
        <v>1190</v>
      </c>
      <c r="H34" s="1407"/>
      <c r="V34" s="1380" t="s">
        <v>1269</v>
      </c>
      <c r="W34" s="1403" t="s">
        <v>1206</v>
      </c>
      <c r="X34" s="1389" t="s">
        <v>1270</v>
      </c>
      <c r="Y34" s="1420">
        <v>0.06</v>
      </c>
      <c r="Z34" s="202">
        <v>-2146826246</v>
      </c>
    </row>
    <row r="35" spans="1:26">
      <c r="A35" s="1406"/>
      <c r="B35" s="1406" t="s">
        <v>1271</v>
      </c>
      <c r="C35" s="178">
        <v>0</v>
      </c>
      <c r="D35" s="1383" t="s">
        <v>1108</v>
      </c>
      <c r="E35" s="1406" t="s">
        <v>1188</v>
      </c>
      <c r="F35" s="1406" t="s">
        <v>1189</v>
      </c>
      <c r="G35" s="1386" t="s">
        <v>1190</v>
      </c>
      <c r="H35" s="1407"/>
      <c r="V35" s="1380" t="s">
        <v>1272</v>
      </c>
      <c r="W35" s="1389" t="s">
        <v>1212</v>
      </c>
      <c r="X35" s="1415" t="s">
        <v>1213</v>
      </c>
      <c r="Y35" s="1390"/>
      <c r="Z35" s="202">
        <v>-2146826246</v>
      </c>
    </row>
    <row r="36" spans="1:26" s="66" customFormat="1">
      <c r="A36" s="1422" t="s">
        <v>1273</v>
      </c>
      <c r="B36" s="1385" t="s">
        <v>1274</v>
      </c>
      <c r="C36" s="211">
        <v>0</v>
      </c>
      <c r="D36" s="1423"/>
      <c r="E36" s="1424"/>
      <c r="F36" s="1424"/>
      <c r="G36" s="1398"/>
      <c r="H36" s="1425"/>
      <c r="I36" s="1"/>
      <c r="J36" s="1"/>
      <c r="K36" s="1"/>
      <c r="L36" s="1"/>
      <c r="M36" s="1"/>
      <c r="N36" s="1"/>
      <c r="O36" s="1"/>
      <c r="P36" s="1"/>
      <c r="Q36" s="1"/>
      <c r="R36" s="1"/>
      <c r="S36" s="1"/>
      <c r="V36" s="1380" t="s">
        <v>1275</v>
      </c>
      <c r="W36" s="1426" t="s">
        <v>1276</v>
      </c>
      <c r="X36" s="1389" t="s">
        <v>1277</v>
      </c>
      <c r="Y36" s="1390"/>
      <c r="Z36" s="202">
        <v>-2146826246</v>
      </c>
    </row>
    <row r="37" spans="1:26" s="66" customFormat="1">
      <c r="A37" s="1424"/>
      <c r="B37" s="1385" t="s">
        <v>1278</v>
      </c>
      <c r="C37" s="211">
        <v>0</v>
      </c>
      <c r="D37" s="1423"/>
      <c r="E37" s="1424"/>
      <c r="F37" s="1424"/>
      <c r="G37" s="1398"/>
      <c r="H37" s="1425"/>
      <c r="I37" s="1"/>
      <c r="J37" s="1"/>
      <c r="K37" s="1"/>
      <c r="L37" s="1"/>
      <c r="M37" s="1"/>
      <c r="N37" s="1"/>
      <c r="O37" s="1"/>
      <c r="P37" s="1"/>
      <c r="Q37" s="1"/>
      <c r="R37" s="1"/>
      <c r="S37" s="1"/>
      <c r="V37" s="1"/>
      <c r="W37" s="1"/>
      <c r="X37" s="1"/>
      <c r="Y37" s="1"/>
      <c r="Z37" s="1"/>
    </row>
    <row r="38" spans="1:26">
      <c r="A38" s="1406" t="s">
        <v>1279</v>
      </c>
      <c r="B38" s="1406" t="s">
        <v>1280</v>
      </c>
      <c r="C38" s="178">
        <v>0</v>
      </c>
      <c r="D38" s="1383" t="s">
        <v>1108</v>
      </c>
      <c r="E38" s="1406" t="s">
        <v>1188</v>
      </c>
      <c r="F38" s="1406" t="s">
        <v>1189</v>
      </c>
      <c r="G38" s="1386" t="s">
        <v>1190</v>
      </c>
      <c r="H38" s="1407"/>
    </row>
    <row r="39" spans="1:26">
      <c r="A39" s="1406"/>
      <c r="B39" s="1406" t="s">
        <v>1281</v>
      </c>
      <c r="C39" s="178">
        <v>0</v>
      </c>
      <c r="D39" s="1383" t="s">
        <v>1108</v>
      </c>
      <c r="E39" s="1406" t="s">
        <v>1188</v>
      </c>
      <c r="F39" s="1406" t="s">
        <v>1189</v>
      </c>
      <c r="G39" s="1386" t="s">
        <v>1190</v>
      </c>
      <c r="H39" s="1407"/>
      <c r="I39" s="66"/>
      <c r="J39" s="66"/>
      <c r="K39" s="66"/>
      <c r="L39" s="66"/>
      <c r="M39" s="66"/>
      <c r="N39" s="66"/>
    </row>
    <row r="40" spans="1:26">
      <c r="A40" s="1406" t="s">
        <v>1282</v>
      </c>
      <c r="B40" s="1406" t="s">
        <v>1283</v>
      </c>
      <c r="C40" s="178">
        <v>0</v>
      </c>
      <c r="D40" s="1383" t="s">
        <v>1108</v>
      </c>
      <c r="E40" s="1406" t="s">
        <v>1188</v>
      </c>
      <c r="F40" s="1406" t="s">
        <v>1189</v>
      </c>
      <c r="G40" s="1386" t="s">
        <v>1190</v>
      </c>
      <c r="H40" s="1407"/>
      <c r="I40" s="66"/>
      <c r="J40" s="66"/>
      <c r="K40" s="66"/>
      <c r="L40" s="66"/>
      <c r="M40" s="66"/>
      <c r="N40" s="66"/>
      <c r="O40" s="66"/>
      <c r="P40" s="66"/>
      <c r="Q40" s="66"/>
      <c r="R40" s="66"/>
      <c r="S40" s="66"/>
    </row>
    <row r="41" spans="1:26">
      <c r="A41" s="1406"/>
      <c r="B41" s="1385" t="s">
        <v>1284</v>
      </c>
      <c r="C41" s="178" t="s">
        <v>1285</v>
      </c>
      <c r="D41" s="1383" t="s">
        <v>1108</v>
      </c>
      <c r="E41" s="1406" t="s">
        <v>1188</v>
      </c>
      <c r="F41" s="1406" t="s">
        <v>1189</v>
      </c>
      <c r="G41" s="1386" t="s">
        <v>1190</v>
      </c>
      <c r="H41" s="1407"/>
      <c r="O41" s="66"/>
      <c r="P41" s="66"/>
      <c r="Q41" s="66"/>
      <c r="R41" s="66"/>
      <c r="S41" s="66"/>
    </row>
    <row r="42" spans="1:26">
      <c r="A42" s="1406"/>
      <c r="B42" s="1406" t="s">
        <v>1286</v>
      </c>
      <c r="C42" s="178">
        <v>0</v>
      </c>
      <c r="D42" s="1383" t="s">
        <v>1108</v>
      </c>
      <c r="E42" s="1406" t="s">
        <v>1188</v>
      </c>
      <c r="F42" s="1406" t="s">
        <v>1189</v>
      </c>
      <c r="G42" s="1386" t="s">
        <v>1190</v>
      </c>
      <c r="H42" s="1407"/>
      <c r="V42" s="66"/>
      <c r="W42" s="66"/>
      <c r="X42" s="66"/>
      <c r="Y42" s="66"/>
      <c r="Z42" s="66"/>
    </row>
    <row r="43" spans="1:26">
      <c r="A43" s="1406"/>
      <c r="B43" s="1406" t="s">
        <v>1287</v>
      </c>
      <c r="C43" s="178">
        <v>0</v>
      </c>
      <c r="D43" s="1383" t="s">
        <v>1108</v>
      </c>
      <c r="E43" s="1406" t="s">
        <v>1188</v>
      </c>
      <c r="F43" s="1406" t="s">
        <v>1189</v>
      </c>
      <c r="G43" s="1386" t="s">
        <v>1190</v>
      </c>
      <c r="H43" s="1407"/>
      <c r="V43" s="66"/>
      <c r="W43" s="66"/>
      <c r="X43" s="66"/>
      <c r="Y43" s="66"/>
      <c r="Z43" s="66"/>
    </row>
    <row r="44" spans="1:26" s="66" customFormat="1">
      <c r="A44" s="1422" t="s">
        <v>1288</v>
      </c>
      <c r="B44" s="1385" t="s">
        <v>1289</v>
      </c>
      <c r="C44" s="211">
        <v>0</v>
      </c>
      <c r="D44" s="1423"/>
      <c r="E44" s="1424"/>
      <c r="F44" s="1424"/>
      <c r="G44" s="1398"/>
      <c r="H44" s="1425"/>
      <c r="I44" s="1"/>
      <c r="J44" s="1"/>
      <c r="K44" s="1"/>
      <c r="L44" s="1"/>
      <c r="M44" s="1"/>
      <c r="N44" s="1"/>
      <c r="O44" s="1"/>
      <c r="P44" s="1"/>
      <c r="Q44" s="1"/>
      <c r="R44" s="1"/>
      <c r="S44" s="1"/>
      <c r="V44" s="1"/>
      <c r="W44" s="1"/>
      <c r="X44" s="1"/>
      <c r="Y44" s="1"/>
      <c r="Z44" s="1"/>
    </row>
    <row r="45" spans="1:26" s="66" customFormat="1">
      <c r="A45" s="1424"/>
      <c r="B45" s="1385" t="s">
        <v>1290</v>
      </c>
      <c r="C45" s="179"/>
      <c r="D45" s="1423"/>
      <c r="E45" s="1424"/>
      <c r="F45" s="1424"/>
      <c r="G45" s="1398"/>
      <c r="H45" s="1425"/>
      <c r="I45" s="1"/>
      <c r="J45" s="1"/>
      <c r="K45" s="1"/>
      <c r="L45" s="1"/>
      <c r="M45" s="1"/>
      <c r="N45" s="1"/>
      <c r="O45" s="1"/>
      <c r="P45" s="1"/>
      <c r="Q45" s="1"/>
      <c r="R45" s="1"/>
      <c r="S45" s="1"/>
      <c r="V45" s="1"/>
      <c r="W45" s="1"/>
      <c r="X45" s="1"/>
      <c r="Y45" s="1"/>
      <c r="Z45" s="1"/>
    </row>
    <row r="46" spans="1:26" s="66" customFormat="1">
      <c r="A46" s="1424"/>
      <c r="B46" s="1385" t="s">
        <v>1291</v>
      </c>
      <c r="C46" s="211">
        <v>0</v>
      </c>
      <c r="D46" s="1423"/>
      <c r="E46" s="1424"/>
      <c r="F46" s="1424"/>
      <c r="G46" s="1398"/>
      <c r="H46" s="1425"/>
      <c r="I46" s="1"/>
      <c r="J46" s="1"/>
      <c r="K46" s="1"/>
      <c r="L46" s="1"/>
      <c r="M46" s="1"/>
      <c r="N46" s="1"/>
      <c r="O46" s="1"/>
      <c r="P46" s="1"/>
      <c r="Q46" s="1"/>
      <c r="R46" s="1"/>
      <c r="S46" s="1"/>
      <c r="V46" s="1"/>
      <c r="W46" s="1"/>
      <c r="X46" s="1"/>
      <c r="Y46" s="1"/>
      <c r="Z46" s="1"/>
    </row>
    <row r="47" spans="1:26" s="66" customFormat="1">
      <c r="A47" s="1424"/>
      <c r="B47" s="1385" t="s">
        <v>1292</v>
      </c>
      <c r="C47" s="1418" t="s">
        <v>1130</v>
      </c>
      <c r="D47" s="1423"/>
      <c r="E47" s="1424"/>
      <c r="F47" s="1424"/>
      <c r="G47" s="1398"/>
      <c r="H47" s="1425"/>
      <c r="O47" s="1"/>
      <c r="P47" s="1"/>
      <c r="Q47" s="1"/>
      <c r="R47" s="1"/>
      <c r="S47" s="1"/>
      <c r="V47" s="1"/>
      <c r="W47" s="1"/>
      <c r="X47" s="1"/>
      <c r="Y47" s="1"/>
      <c r="Z47" s="1"/>
    </row>
    <row r="48" spans="1:26" s="66" customFormat="1">
      <c r="A48" s="1427" t="s">
        <v>1293</v>
      </c>
      <c r="B48" s="1397" t="s">
        <v>1294</v>
      </c>
      <c r="C48" s="211">
        <v>0</v>
      </c>
      <c r="D48" s="1423"/>
      <c r="E48" s="1424"/>
      <c r="F48" s="1424"/>
      <c r="G48" s="1398"/>
      <c r="H48" s="1425"/>
      <c r="V48" s="1"/>
      <c r="W48" s="1"/>
      <c r="X48" s="1"/>
      <c r="Y48" s="1"/>
      <c r="Z48" s="1"/>
    </row>
    <row r="49" spans="1:26" s="66" customFormat="1">
      <c r="A49" s="1424"/>
      <c r="B49" s="1397" t="s">
        <v>1295</v>
      </c>
      <c r="C49" s="211">
        <v>0</v>
      </c>
      <c r="D49" s="1423"/>
      <c r="E49" s="1424"/>
      <c r="F49" s="1424"/>
      <c r="G49" s="1398"/>
      <c r="H49" s="1425"/>
      <c r="V49" s="1"/>
      <c r="W49" s="1"/>
      <c r="X49" s="1"/>
      <c r="Y49" s="1"/>
      <c r="Z49" s="1"/>
    </row>
    <row r="50" spans="1:26" s="66" customFormat="1">
      <c r="A50" s="1427" t="s">
        <v>1296</v>
      </c>
      <c r="B50" s="1397" t="s">
        <v>1297</v>
      </c>
      <c r="C50" s="211">
        <v>0</v>
      </c>
      <c r="D50" s="1423"/>
      <c r="E50" s="1424"/>
      <c r="F50" s="1424"/>
      <c r="G50" s="1398"/>
      <c r="H50" s="1425"/>
    </row>
    <row r="51" spans="1:26" s="66" customFormat="1">
      <c r="A51" s="1424"/>
      <c r="B51" s="1397" t="s">
        <v>1298</v>
      </c>
      <c r="C51" s="211">
        <v>0</v>
      </c>
      <c r="D51" s="1423"/>
      <c r="E51" s="1424"/>
      <c r="F51" s="1424"/>
      <c r="G51" s="1398"/>
      <c r="H51" s="1425"/>
    </row>
    <row r="52" spans="1:26">
      <c r="A52" s="1406" t="s">
        <v>1299</v>
      </c>
      <c r="B52" s="1406" t="s">
        <v>1300</v>
      </c>
      <c r="C52" s="178">
        <v>0</v>
      </c>
      <c r="D52" s="1383" t="s">
        <v>1108</v>
      </c>
      <c r="E52" s="1406" t="s">
        <v>1188</v>
      </c>
      <c r="F52" s="1406" t="s">
        <v>1189</v>
      </c>
      <c r="G52" s="1386" t="s">
        <v>1190</v>
      </c>
      <c r="H52" s="1407"/>
      <c r="I52" s="66"/>
      <c r="J52" s="66"/>
      <c r="K52" s="66"/>
      <c r="L52" s="66"/>
      <c r="M52" s="66"/>
      <c r="N52" s="66"/>
      <c r="O52" s="66"/>
      <c r="P52" s="66"/>
      <c r="Q52" s="66"/>
      <c r="R52" s="66"/>
      <c r="S52" s="66"/>
      <c r="V52" s="66"/>
      <c r="W52" s="66"/>
      <c r="X52" s="66"/>
      <c r="Y52" s="66"/>
      <c r="Z52" s="66"/>
    </row>
    <row r="53" spans="1:26">
      <c r="A53" s="1406"/>
      <c r="B53" s="1385" t="s">
        <v>1301</v>
      </c>
      <c r="C53" s="178" t="s">
        <v>1285</v>
      </c>
      <c r="D53" s="1383" t="s">
        <v>1108</v>
      </c>
      <c r="E53" s="1406" t="s">
        <v>1188</v>
      </c>
      <c r="F53" s="1406" t="s">
        <v>1189</v>
      </c>
      <c r="G53" s="1386" t="s">
        <v>1190</v>
      </c>
      <c r="H53" s="1407"/>
      <c r="I53" s="66"/>
      <c r="J53" s="66"/>
      <c r="K53" s="66"/>
      <c r="L53" s="66"/>
      <c r="M53" s="66"/>
      <c r="N53" s="66"/>
      <c r="O53" s="66"/>
      <c r="P53" s="66"/>
      <c r="Q53" s="66"/>
      <c r="R53" s="66"/>
      <c r="S53" s="66"/>
      <c r="V53" s="66"/>
      <c r="W53" s="66"/>
      <c r="X53" s="66"/>
      <c r="Y53" s="66"/>
      <c r="Z53" s="66"/>
    </row>
    <row r="54" spans="1:26">
      <c r="A54" s="1406"/>
      <c r="B54" s="1406" t="s">
        <v>1302</v>
      </c>
      <c r="C54" s="178">
        <v>0</v>
      </c>
      <c r="D54" s="1383" t="s">
        <v>1108</v>
      </c>
      <c r="E54" s="1406" t="s">
        <v>1188</v>
      </c>
      <c r="F54" s="1406" t="s">
        <v>1189</v>
      </c>
      <c r="G54" s="1386" t="s">
        <v>1190</v>
      </c>
      <c r="H54" s="1407"/>
      <c r="I54" s="66"/>
      <c r="J54" s="66"/>
      <c r="K54" s="66"/>
      <c r="L54" s="66"/>
      <c r="M54" s="66"/>
      <c r="N54" s="66"/>
      <c r="O54" s="66"/>
      <c r="P54" s="66"/>
      <c r="Q54" s="66"/>
      <c r="R54" s="66"/>
      <c r="S54" s="66"/>
      <c r="V54" s="66"/>
      <c r="W54" s="66"/>
      <c r="X54" s="66"/>
      <c r="Y54" s="66"/>
      <c r="Z54" s="66"/>
    </row>
    <row r="55" spans="1:26">
      <c r="A55" s="1406"/>
      <c r="B55" s="1406" t="s">
        <v>1303</v>
      </c>
      <c r="C55" s="178">
        <v>0</v>
      </c>
      <c r="D55" s="1383" t="s">
        <v>1108</v>
      </c>
      <c r="E55" s="1406" t="s">
        <v>1188</v>
      </c>
      <c r="F55" s="1406" t="s">
        <v>1189</v>
      </c>
      <c r="G55" s="1386" t="s">
        <v>1190</v>
      </c>
      <c r="H55" s="1407"/>
      <c r="O55" s="66"/>
      <c r="P55" s="66"/>
      <c r="Q55" s="66"/>
      <c r="R55" s="66"/>
      <c r="S55" s="66"/>
      <c r="V55" s="66"/>
      <c r="W55" s="66"/>
      <c r="X55" s="66"/>
      <c r="Y55" s="66"/>
      <c r="Z55" s="66"/>
    </row>
    <row r="56" spans="1:26">
      <c r="A56" s="1406" t="s">
        <v>1304</v>
      </c>
      <c r="B56" s="1406" t="s">
        <v>1305</v>
      </c>
      <c r="C56" s="178">
        <v>0</v>
      </c>
      <c r="D56" s="1383" t="s">
        <v>1108</v>
      </c>
      <c r="E56" s="1406" t="s">
        <v>1188</v>
      </c>
      <c r="F56" s="1406" t="s">
        <v>1189</v>
      </c>
      <c r="G56" s="1386" t="s">
        <v>1190</v>
      </c>
      <c r="H56" s="1407"/>
      <c r="V56" s="66"/>
      <c r="W56" s="66"/>
      <c r="X56" s="66"/>
      <c r="Y56" s="66"/>
      <c r="Z56" s="66"/>
    </row>
    <row r="57" spans="1:26">
      <c r="A57" s="1406"/>
      <c r="B57" s="1406" t="s">
        <v>1306</v>
      </c>
      <c r="C57" s="178">
        <v>0</v>
      </c>
      <c r="D57" s="1383" t="s">
        <v>1108</v>
      </c>
      <c r="E57" s="1406" t="s">
        <v>1188</v>
      </c>
      <c r="F57" s="1406" t="s">
        <v>1189</v>
      </c>
      <c r="G57" s="1386" t="s">
        <v>1190</v>
      </c>
      <c r="H57" s="1407"/>
      <c r="V57" s="66"/>
      <c r="W57" s="66"/>
      <c r="X57" s="66"/>
      <c r="Y57" s="66"/>
      <c r="Z57" s="66"/>
    </row>
    <row r="58" spans="1:26">
      <c r="A58" s="1406" t="s">
        <v>1307</v>
      </c>
      <c r="B58" s="1406" t="s">
        <v>1308</v>
      </c>
      <c r="C58" s="178">
        <v>0</v>
      </c>
      <c r="D58" s="1383" t="s">
        <v>1108</v>
      </c>
      <c r="E58" s="1406" t="s">
        <v>1188</v>
      </c>
      <c r="F58" s="1406" t="s">
        <v>1189</v>
      </c>
      <c r="G58" s="1386" t="s">
        <v>1190</v>
      </c>
      <c r="H58" s="1407"/>
    </row>
    <row r="59" spans="1:26">
      <c r="A59" s="1406"/>
      <c r="B59" s="1406" t="s">
        <v>1309</v>
      </c>
      <c r="C59" s="178">
        <v>0</v>
      </c>
      <c r="D59" s="1383" t="s">
        <v>1108</v>
      </c>
      <c r="E59" s="1406" t="s">
        <v>1188</v>
      </c>
      <c r="F59" s="1406" t="s">
        <v>1189</v>
      </c>
      <c r="G59" s="1386" t="s">
        <v>1190</v>
      </c>
      <c r="H59" s="1407"/>
    </row>
    <row r="60" spans="1:26">
      <c r="A60" s="1406" t="s">
        <v>1310</v>
      </c>
      <c r="B60" s="1385" t="s">
        <v>1311</v>
      </c>
      <c r="C60" s="178">
        <v>0</v>
      </c>
      <c r="D60" s="1383" t="s">
        <v>1108</v>
      </c>
      <c r="E60" s="1406" t="s">
        <v>1188</v>
      </c>
      <c r="F60" s="1406" t="s">
        <v>1189</v>
      </c>
      <c r="G60" s="1386" t="s">
        <v>1190</v>
      </c>
      <c r="H60" s="1407"/>
    </row>
    <row r="61" spans="1:26">
      <c r="A61" s="1406"/>
      <c r="B61" s="1385" t="s">
        <v>1312</v>
      </c>
      <c r="C61" s="178" t="s">
        <v>1285</v>
      </c>
      <c r="D61" s="1383" t="s">
        <v>1108</v>
      </c>
      <c r="E61" s="1406" t="s">
        <v>1188</v>
      </c>
      <c r="F61" s="1406" t="s">
        <v>1189</v>
      </c>
      <c r="G61" s="1386" t="s">
        <v>1190</v>
      </c>
      <c r="H61" s="1407"/>
    </row>
    <row r="62" spans="1:26">
      <c r="A62" s="1406"/>
      <c r="B62" s="1385" t="s">
        <v>1313</v>
      </c>
      <c r="C62" s="178">
        <v>0</v>
      </c>
      <c r="D62" s="1383" t="s">
        <v>1108</v>
      </c>
      <c r="E62" s="1406" t="s">
        <v>1188</v>
      </c>
      <c r="F62" s="1406" t="s">
        <v>1189</v>
      </c>
      <c r="G62" s="1386" t="s">
        <v>1190</v>
      </c>
      <c r="H62" s="1407"/>
    </row>
    <row r="63" spans="1:26">
      <c r="A63" s="1406"/>
      <c r="B63" s="1385" t="s">
        <v>1314</v>
      </c>
      <c r="C63" s="178">
        <v>0</v>
      </c>
      <c r="D63" s="1383" t="s">
        <v>1108</v>
      </c>
      <c r="E63" s="1406" t="s">
        <v>1188</v>
      </c>
      <c r="F63" s="1406" t="s">
        <v>1189</v>
      </c>
      <c r="G63" s="1386" t="s">
        <v>1190</v>
      </c>
      <c r="H63" s="1407"/>
    </row>
    <row r="64" spans="1:26">
      <c r="A64" s="1405" t="s">
        <v>1315</v>
      </c>
      <c r="B64" s="1385" t="s">
        <v>1316</v>
      </c>
      <c r="C64" s="1428"/>
      <c r="D64" s="1383" t="s">
        <v>1108</v>
      </c>
      <c r="E64" s="1385" t="s">
        <v>1240</v>
      </c>
      <c r="F64" s="1406"/>
      <c r="G64" s="1386" t="s">
        <v>1190</v>
      </c>
      <c r="H64" s="1407"/>
    </row>
    <row r="65" spans="1:26">
      <c r="A65" s="1405"/>
      <c r="B65" s="1385" t="s">
        <v>1317</v>
      </c>
      <c r="C65" s="178">
        <v>0</v>
      </c>
      <c r="D65" s="1383" t="s">
        <v>1108</v>
      </c>
      <c r="E65" s="1406" t="s">
        <v>1188</v>
      </c>
      <c r="F65" s="1406" t="s">
        <v>1189</v>
      </c>
      <c r="G65" s="1386" t="s">
        <v>1190</v>
      </c>
      <c r="H65" s="1407"/>
    </row>
    <row r="66" spans="1:26">
      <c r="A66" s="1405"/>
      <c r="B66" s="1385" t="s">
        <v>1318</v>
      </c>
      <c r="C66" s="178" t="s">
        <v>1319</v>
      </c>
      <c r="D66" s="1383" t="s">
        <v>1108</v>
      </c>
      <c r="E66" s="1406" t="s">
        <v>1188</v>
      </c>
      <c r="F66" s="1406" t="s">
        <v>1189</v>
      </c>
      <c r="G66" s="1386" t="s">
        <v>1190</v>
      </c>
      <c r="H66" s="1407"/>
    </row>
    <row r="67" spans="1:26" ht="16.2">
      <c r="A67" s="1405"/>
      <c r="B67" s="1429" t="s">
        <v>1320</v>
      </c>
      <c r="C67" s="178">
        <v>0</v>
      </c>
      <c r="D67" s="1383" t="s">
        <v>1108</v>
      </c>
      <c r="E67" s="1406" t="s">
        <v>1188</v>
      </c>
      <c r="F67" s="1406" t="s">
        <v>1189</v>
      </c>
      <c r="G67" s="1386" t="s">
        <v>1190</v>
      </c>
      <c r="H67" s="1407"/>
    </row>
    <row r="68" spans="1:26" ht="16.2">
      <c r="A68" s="1405"/>
      <c r="B68" s="1429" t="s">
        <v>1321</v>
      </c>
      <c r="C68" s="178">
        <v>0</v>
      </c>
      <c r="D68" s="1383" t="s">
        <v>1108</v>
      </c>
      <c r="E68" s="1406" t="s">
        <v>1188</v>
      </c>
      <c r="F68" s="1406" t="s">
        <v>1189</v>
      </c>
      <c r="G68" s="1386" t="s">
        <v>1190</v>
      </c>
      <c r="H68" s="1407"/>
      <c r="J68" s="66"/>
      <c r="K68" s="1">
        <v>0</v>
      </c>
    </row>
    <row r="69" spans="1:26">
      <c r="A69" s="1406" t="s">
        <v>1322</v>
      </c>
      <c r="B69" s="1385" t="s">
        <v>1323</v>
      </c>
      <c r="C69" s="178">
        <v>0</v>
      </c>
      <c r="D69" s="1383" t="s">
        <v>1108</v>
      </c>
      <c r="E69" s="1406" t="s">
        <v>1188</v>
      </c>
      <c r="F69" s="1406" t="s">
        <v>1189</v>
      </c>
      <c r="G69" s="1386" t="s">
        <v>1190</v>
      </c>
      <c r="H69" s="1407"/>
      <c r="J69" s="66" t="s">
        <v>1324</v>
      </c>
      <c r="K69" s="1">
        <v>0</v>
      </c>
    </row>
    <row r="70" spans="1:26" s="66" customFormat="1">
      <c r="A70" s="1424"/>
      <c r="B70" s="1385" t="s">
        <v>1325</v>
      </c>
      <c r="C70" s="211">
        <v>0</v>
      </c>
      <c r="D70" s="1383" t="s">
        <v>1108</v>
      </c>
      <c r="E70" s="1406" t="s">
        <v>1188</v>
      </c>
      <c r="F70" s="1406" t="s">
        <v>1189</v>
      </c>
      <c r="G70" s="1386" t="s">
        <v>1190</v>
      </c>
      <c r="H70" s="1425"/>
      <c r="I70" s="1"/>
      <c r="J70" s="66" t="s">
        <v>1326</v>
      </c>
      <c r="K70" s="1">
        <v>0</v>
      </c>
      <c r="L70" s="1"/>
      <c r="M70" s="1"/>
      <c r="N70" s="1"/>
      <c r="O70" s="1"/>
      <c r="P70" s="1"/>
      <c r="Q70" s="1"/>
      <c r="R70" s="1"/>
      <c r="S70" s="1"/>
      <c r="V70" s="1"/>
      <c r="W70" s="1"/>
      <c r="X70" s="1"/>
      <c r="Y70" s="1"/>
      <c r="Z70" s="1"/>
    </row>
    <row r="71" spans="1:26" s="66" customFormat="1">
      <c r="A71" s="1424"/>
      <c r="B71" s="1397" t="s">
        <v>1327</v>
      </c>
      <c r="C71" s="211">
        <v>0</v>
      </c>
      <c r="D71" s="1383" t="s">
        <v>1108</v>
      </c>
      <c r="E71" s="1406" t="s">
        <v>1188</v>
      </c>
      <c r="F71" s="1406" t="s">
        <v>1189</v>
      </c>
      <c r="G71" s="1386" t="s">
        <v>1190</v>
      </c>
      <c r="H71" s="1425"/>
      <c r="I71" s="1"/>
      <c r="J71" s="66" t="s">
        <v>1328</v>
      </c>
      <c r="K71" s="1">
        <v>0</v>
      </c>
      <c r="L71" s="1"/>
      <c r="M71" s="1"/>
      <c r="N71" s="1"/>
      <c r="O71" s="1"/>
      <c r="P71" s="1"/>
      <c r="Q71" s="1"/>
      <c r="R71" s="1"/>
      <c r="S71" s="1"/>
      <c r="V71" s="1"/>
      <c r="W71" s="1"/>
      <c r="X71" s="1"/>
      <c r="Y71" s="1"/>
      <c r="Z71" s="1"/>
    </row>
    <row r="72" spans="1:26" s="66" customFormat="1">
      <c r="A72" s="1424"/>
      <c r="B72" s="1385" t="s">
        <v>1329</v>
      </c>
      <c r="C72" s="178" t="s">
        <v>1319</v>
      </c>
      <c r="D72" s="1383" t="s">
        <v>1108</v>
      </c>
      <c r="E72" s="1406" t="s">
        <v>1188</v>
      </c>
      <c r="F72" s="1406" t="s">
        <v>1189</v>
      </c>
      <c r="G72" s="1386" t="s">
        <v>1190</v>
      </c>
      <c r="H72" s="1425"/>
      <c r="I72" s="1"/>
      <c r="J72" s="66" t="s">
        <v>1330</v>
      </c>
      <c r="K72" s="1">
        <v>0</v>
      </c>
      <c r="L72" s="1"/>
      <c r="M72" s="1"/>
      <c r="N72" s="1"/>
      <c r="O72" s="1"/>
      <c r="P72" s="1"/>
      <c r="Q72" s="1"/>
      <c r="R72" s="1"/>
      <c r="S72" s="1"/>
      <c r="V72" s="1"/>
      <c r="W72" s="1"/>
      <c r="X72" s="1"/>
      <c r="Y72" s="1"/>
      <c r="Z72" s="1"/>
    </row>
    <row r="73" spans="1:26">
      <c r="A73" s="1406"/>
      <c r="B73" s="1385" t="s">
        <v>1331</v>
      </c>
      <c r="C73" s="178">
        <v>0</v>
      </c>
      <c r="D73" s="1383" t="s">
        <v>1108</v>
      </c>
      <c r="E73" s="1406" t="s">
        <v>1188</v>
      </c>
      <c r="F73" s="1406" t="s">
        <v>1189</v>
      </c>
      <c r="G73" s="1386" t="s">
        <v>1190</v>
      </c>
      <c r="H73" s="1407"/>
      <c r="I73" s="66"/>
      <c r="J73" s="66" t="s">
        <v>1332</v>
      </c>
      <c r="K73" s="1">
        <v>0</v>
      </c>
      <c r="L73" s="66"/>
      <c r="M73" s="66"/>
      <c r="N73" s="66"/>
      <c r="O73" s="66"/>
      <c r="P73" s="66"/>
      <c r="Q73" s="66"/>
      <c r="R73" s="66"/>
      <c r="S73" s="66"/>
      <c r="V73" s="66"/>
      <c r="W73" s="66"/>
      <c r="X73" s="66"/>
      <c r="Y73" s="66"/>
      <c r="Z73" s="66"/>
    </row>
    <row r="74" spans="1:26" s="66" customFormat="1">
      <c r="A74" s="1424"/>
      <c r="B74" s="1385" t="s">
        <v>1333</v>
      </c>
      <c r="C74" s="211" t="s">
        <v>1130</v>
      </c>
      <c r="D74" s="1383" t="s">
        <v>1108</v>
      </c>
      <c r="E74" s="1406" t="s">
        <v>1188</v>
      </c>
      <c r="F74" s="1406" t="s">
        <v>1189</v>
      </c>
      <c r="G74" s="1386" t="s">
        <v>1190</v>
      </c>
      <c r="H74" s="1425"/>
      <c r="J74" s="66" t="s">
        <v>1334</v>
      </c>
      <c r="K74" s="1">
        <v>0</v>
      </c>
    </row>
    <row r="75" spans="1:26">
      <c r="A75" s="1406" t="s">
        <v>1335</v>
      </c>
      <c r="B75" s="1385" t="s">
        <v>1336</v>
      </c>
      <c r="C75" s="178">
        <v>0</v>
      </c>
      <c r="D75" s="1383" t="s">
        <v>1108</v>
      </c>
      <c r="E75" s="1406" t="s">
        <v>1188</v>
      </c>
      <c r="F75" s="1406" t="s">
        <v>1189</v>
      </c>
      <c r="G75" s="1386" t="s">
        <v>1190</v>
      </c>
      <c r="H75" s="1407"/>
      <c r="I75" s="66"/>
      <c r="J75" s="66" t="s">
        <v>1337</v>
      </c>
      <c r="K75" s="1">
        <v>0</v>
      </c>
      <c r="L75" s="66"/>
      <c r="M75" s="66"/>
      <c r="N75" s="66"/>
      <c r="O75" s="66"/>
      <c r="P75" s="66"/>
      <c r="Q75" s="66"/>
      <c r="R75" s="66"/>
      <c r="S75" s="66"/>
      <c r="V75" s="66"/>
      <c r="W75" s="66"/>
      <c r="X75" s="66"/>
      <c r="Y75" s="66"/>
      <c r="Z75" s="66"/>
    </row>
    <row r="76" spans="1:26" s="66" customFormat="1">
      <c r="A76" s="1424"/>
      <c r="B76" s="1385" t="s">
        <v>1338</v>
      </c>
      <c r="C76" s="211">
        <v>0</v>
      </c>
      <c r="D76" s="1383" t="s">
        <v>1108</v>
      </c>
      <c r="E76" s="1406" t="s">
        <v>1188</v>
      </c>
      <c r="F76" s="1406" t="s">
        <v>1189</v>
      </c>
      <c r="G76" s="1386" t="s">
        <v>1190</v>
      </c>
      <c r="H76" s="1425"/>
      <c r="I76" s="1"/>
      <c r="J76" s="66" t="s">
        <v>1339</v>
      </c>
      <c r="K76" s="1">
        <v>0</v>
      </c>
      <c r="L76" s="1"/>
      <c r="M76" s="1"/>
      <c r="N76" s="1"/>
      <c r="O76" s="1"/>
      <c r="P76" s="1"/>
      <c r="Q76" s="1"/>
      <c r="R76" s="1"/>
      <c r="S76" s="1"/>
      <c r="V76" s="1"/>
      <c r="W76" s="1"/>
      <c r="X76" s="1"/>
      <c r="Y76" s="1"/>
      <c r="Z76" s="1"/>
    </row>
    <row r="77" spans="1:26" s="66" customFormat="1">
      <c r="A77" s="1424"/>
      <c r="B77" s="1397" t="s">
        <v>1340</v>
      </c>
      <c r="C77" s="211">
        <v>0</v>
      </c>
      <c r="D77" s="1383" t="s">
        <v>1108</v>
      </c>
      <c r="E77" s="1406" t="s">
        <v>1188</v>
      </c>
      <c r="F77" s="1406" t="s">
        <v>1189</v>
      </c>
      <c r="G77" s="1386" t="s">
        <v>1190</v>
      </c>
      <c r="H77" s="1425"/>
      <c r="J77" s="66" t="s">
        <v>1341</v>
      </c>
      <c r="K77" s="1">
        <v>0</v>
      </c>
    </row>
    <row r="78" spans="1:26" s="66" customFormat="1">
      <c r="A78" s="1424"/>
      <c r="B78" s="1385" t="s">
        <v>1342</v>
      </c>
      <c r="C78" s="178" t="s">
        <v>1319</v>
      </c>
      <c r="D78" s="1383" t="s">
        <v>1108</v>
      </c>
      <c r="E78" s="1406" t="s">
        <v>1188</v>
      </c>
      <c r="F78" s="1406" t="s">
        <v>1189</v>
      </c>
      <c r="G78" s="1386" t="s">
        <v>1190</v>
      </c>
      <c r="H78" s="1425"/>
      <c r="I78" s="1"/>
      <c r="J78" s="66" t="s">
        <v>1343</v>
      </c>
      <c r="K78" s="1">
        <v>0</v>
      </c>
      <c r="L78" s="1"/>
      <c r="M78" s="1"/>
      <c r="N78" s="1"/>
      <c r="O78" s="1"/>
      <c r="P78" s="1"/>
      <c r="Q78" s="1"/>
      <c r="R78" s="1"/>
      <c r="S78" s="1"/>
      <c r="V78" s="1"/>
      <c r="W78" s="1"/>
      <c r="X78" s="1"/>
      <c r="Y78" s="1"/>
      <c r="Z78" s="1"/>
    </row>
    <row r="79" spans="1:26">
      <c r="A79" s="1406"/>
      <c r="B79" s="1385" t="s">
        <v>1344</v>
      </c>
      <c r="C79" s="178">
        <v>0</v>
      </c>
      <c r="D79" s="1383" t="s">
        <v>1108</v>
      </c>
      <c r="E79" s="1406" t="s">
        <v>1188</v>
      </c>
      <c r="F79" s="1406" t="s">
        <v>1189</v>
      </c>
      <c r="G79" s="1386" t="s">
        <v>1190</v>
      </c>
      <c r="H79" s="1407"/>
      <c r="I79" s="66"/>
      <c r="J79" s="66" t="s">
        <v>1345</v>
      </c>
      <c r="K79" s="1">
        <v>0</v>
      </c>
      <c r="L79" s="66"/>
      <c r="M79" s="66"/>
      <c r="N79" s="66"/>
      <c r="O79" s="66"/>
      <c r="P79" s="66"/>
      <c r="Q79" s="66"/>
      <c r="R79" s="66"/>
      <c r="S79" s="66"/>
      <c r="V79" s="66"/>
      <c r="W79" s="66"/>
      <c r="X79" s="66"/>
      <c r="Y79" s="66"/>
      <c r="Z79" s="66"/>
    </row>
    <row r="80" spans="1:26" s="66" customFormat="1">
      <c r="A80" s="1424"/>
      <c r="B80" s="1385" t="s">
        <v>1346</v>
      </c>
      <c r="C80" s="211" t="s">
        <v>1130</v>
      </c>
      <c r="D80" s="1383" t="s">
        <v>1108</v>
      </c>
      <c r="E80" s="1406" t="s">
        <v>1188</v>
      </c>
      <c r="F80" s="1406" t="s">
        <v>1189</v>
      </c>
      <c r="G80" s="1386" t="s">
        <v>1190</v>
      </c>
      <c r="H80" s="1425"/>
    </row>
    <row r="81" spans="1:26">
      <c r="A81" s="1406" t="s">
        <v>1347</v>
      </c>
      <c r="B81" s="1385" t="s">
        <v>1348</v>
      </c>
      <c r="C81" s="178">
        <v>0</v>
      </c>
      <c r="D81" s="1383" t="s">
        <v>1108</v>
      </c>
      <c r="E81" s="1406" t="s">
        <v>1188</v>
      </c>
      <c r="F81" s="1406" t="s">
        <v>1189</v>
      </c>
      <c r="G81" s="1386" t="s">
        <v>1190</v>
      </c>
      <c r="H81" s="1407"/>
      <c r="I81" s="66"/>
      <c r="L81" s="66"/>
      <c r="M81" s="66"/>
      <c r="N81" s="66"/>
      <c r="O81" s="66"/>
      <c r="P81" s="66"/>
      <c r="Q81" s="66"/>
      <c r="R81" s="66"/>
      <c r="S81" s="66"/>
      <c r="V81" s="66"/>
      <c r="W81" s="66"/>
      <c r="X81" s="66"/>
      <c r="Y81" s="66"/>
      <c r="Z81" s="66"/>
    </row>
    <row r="82" spans="1:26" s="66" customFormat="1">
      <c r="A82" s="1424"/>
      <c r="B82" s="1385" t="s">
        <v>1349</v>
      </c>
      <c r="C82" s="211">
        <v>0</v>
      </c>
      <c r="D82" s="1383" t="s">
        <v>1108</v>
      </c>
      <c r="E82" s="1406" t="s">
        <v>1188</v>
      </c>
      <c r="F82" s="1406" t="s">
        <v>1189</v>
      </c>
      <c r="G82" s="1386" t="s">
        <v>1190</v>
      </c>
      <c r="H82" s="1425"/>
      <c r="I82" s="1"/>
      <c r="L82" s="1"/>
      <c r="M82" s="1"/>
      <c r="N82" s="1"/>
      <c r="O82" s="1"/>
      <c r="P82" s="1"/>
      <c r="Q82" s="1"/>
      <c r="R82" s="1"/>
      <c r="S82" s="1"/>
      <c r="V82" s="1"/>
      <c r="W82" s="1"/>
      <c r="X82" s="1"/>
      <c r="Y82" s="1"/>
      <c r="Z82" s="1"/>
    </row>
    <row r="83" spans="1:26" s="66" customFormat="1">
      <c r="A83" s="1424"/>
      <c r="B83" s="1397" t="s">
        <v>1350</v>
      </c>
      <c r="C83" s="211">
        <v>0</v>
      </c>
      <c r="D83" s="1383" t="s">
        <v>1108</v>
      </c>
      <c r="E83" s="1406" t="s">
        <v>1188</v>
      </c>
      <c r="F83" s="1406" t="s">
        <v>1189</v>
      </c>
      <c r="G83" s="1386" t="s">
        <v>1190</v>
      </c>
      <c r="H83" s="1425"/>
    </row>
    <row r="84" spans="1:26" s="66" customFormat="1">
      <c r="A84" s="1424"/>
      <c r="B84" s="1385" t="s">
        <v>1351</v>
      </c>
      <c r="C84" s="178" t="s">
        <v>1319</v>
      </c>
      <c r="D84" s="1383" t="s">
        <v>1108</v>
      </c>
      <c r="E84" s="1406" t="s">
        <v>1188</v>
      </c>
      <c r="F84" s="1406" t="s">
        <v>1189</v>
      </c>
      <c r="G84" s="1386" t="s">
        <v>1190</v>
      </c>
      <c r="H84" s="1425"/>
      <c r="I84" s="1"/>
      <c r="L84" s="1"/>
      <c r="M84" s="1"/>
      <c r="N84" s="1"/>
      <c r="O84" s="1"/>
      <c r="P84" s="1"/>
      <c r="Q84" s="1"/>
      <c r="R84" s="1"/>
      <c r="S84" s="1"/>
      <c r="V84" s="1"/>
      <c r="W84" s="1"/>
      <c r="X84" s="1"/>
      <c r="Y84" s="1"/>
      <c r="Z84" s="1"/>
    </row>
    <row r="85" spans="1:26">
      <c r="A85" s="1406"/>
      <c r="B85" s="1385" t="s">
        <v>1352</v>
      </c>
      <c r="C85" s="178">
        <v>0</v>
      </c>
      <c r="D85" s="1383" t="s">
        <v>1108</v>
      </c>
      <c r="E85" s="1406" t="s">
        <v>1188</v>
      </c>
      <c r="F85" s="1406" t="s">
        <v>1189</v>
      </c>
      <c r="G85" s="1386" t="s">
        <v>1190</v>
      </c>
      <c r="H85" s="1407"/>
      <c r="I85" s="66"/>
      <c r="L85" s="66"/>
      <c r="M85" s="66"/>
      <c r="N85" s="66"/>
      <c r="O85" s="66"/>
      <c r="P85" s="66"/>
      <c r="Q85" s="66"/>
      <c r="R85" s="66"/>
      <c r="S85" s="66"/>
      <c r="V85" s="66"/>
      <c r="W85" s="66"/>
      <c r="X85" s="66"/>
      <c r="Y85" s="66"/>
      <c r="Z85" s="66"/>
    </row>
    <row r="86" spans="1:26" s="66" customFormat="1">
      <c r="A86" s="1424"/>
      <c r="B86" s="1385" t="s">
        <v>1353</v>
      </c>
      <c r="C86" s="211" t="s">
        <v>1130</v>
      </c>
      <c r="D86" s="1383" t="s">
        <v>1108</v>
      </c>
      <c r="E86" s="1406" t="s">
        <v>1188</v>
      </c>
      <c r="F86" s="1406" t="s">
        <v>1189</v>
      </c>
      <c r="G86" s="1386" t="s">
        <v>1190</v>
      </c>
      <c r="H86" s="1425"/>
      <c r="J86" s="1"/>
      <c r="K86" s="1"/>
    </row>
    <row r="87" spans="1:26">
      <c r="A87" s="1406" t="s">
        <v>1354</v>
      </c>
      <c r="B87" s="1385" t="s">
        <v>1355</v>
      </c>
      <c r="C87" s="178">
        <v>0</v>
      </c>
      <c r="D87" s="1383" t="s">
        <v>1108</v>
      </c>
      <c r="E87" s="1406" t="s">
        <v>1188</v>
      </c>
      <c r="F87" s="1406" t="s">
        <v>1189</v>
      </c>
      <c r="G87" s="1386" t="s">
        <v>1190</v>
      </c>
      <c r="H87" s="1407"/>
      <c r="I87" s="66"/>
      <c r="J87" s="66"/>
      <c r="K87" s="66"/>
      <c r="L87" s="66"/>
      <c r="M87" s="66"/>
      <c r="N87" s="66"/>
      <c r="O87" s="66"/>
      <c r="P87" s="66"/>
      <c r="Q87" s="66"/>
      <c r="R87" s="66"/>
      <c r="S87" s="66"/>
      <c r="V87" s="66"/>
      <c r="W87" s="66"/>
      <c r="X87" s="66"/>
      <c r="Y87" s="66"/>
      <c r="Z87" s="66"/>
    </row>
    <row r="88" spans="1:26" s="66" customFormat="1">
      <c r="A88" s="1424"/>
      <c r="B88" s="1385" t="s">
        <v>1356</v>
      </c>
      <c r="C88" s="211">
        <v>0</v>
      </c>
      <c r="D88" s="1383" t="s">
        <v>1108</v>
      </c>
      <c r="E88" s="1406" t="s">
        <v>1188</v>
      </c>
      <c r="F88" s="1406" t="s">
        <v>1189</v>
      </c>
      <c r="G88" s="1386" t="s">
        <v>1190</v>
      </c>
      <c r="H88" s="1425"/>
      <c r="I88" s="1"/>
      <c r="L88" s="1"/>
      <c r="M88" s="1"/>
      <c r="N88" s="1"/>
      <c r="O88" s="1"/>
      <c r="P88" s="1"/>
      <c r="Q88" s="1"/>
      <c r="R88" s="1"/>
      <c r="S88" s="1"/>
      <c r="V88" s="1"/>
      <c r="W88" s="1"/>
      <c r="X88" s="1"/>
      <c r="Y88" s="1"/>
      <c r="Z88" s="1"/>
    </row>
    <row r="89" spans="1:26" s="66" customFormat="1">
      <c r="A89" s="1424"/>
      <c r="B89" s="1397" t="s">
        <v>1357</v>
      </c>
      <c r="C89" s="211">
        <v>0</v>
      </c>
      <c r="D89" s="1383" t="s">
        <v>1108</v>
      </c>
      <c r="E89" s="1406" t="s">
        <v>1188</v>
      </c>
      <c r="F89" s="1406" t="s">
        <v>1189</v>
      </c>
      <c r="G89" s="1386" t="s">
        <v>1190</v>
      </c>
      <c r="H89" s="1425"/>
    </row>
    <row r="90" spans="1:26" s="66" customFormat="1">
      <c r="A90" s="1424"/>
      <c r="B90" s="1385" t="s">
        <v>1358</v>
      </c>
      <c r="C90" s="178" t="s">
        <v>1319</v>
      </c>
      <c r="D90" s="1383" t="s">
        <v>1108</v>
      </c>
      <c r="E90" s="1406" t="s">
        <v>1188</v>
      </c>
      <c r="F90" s="1406" t="s">
        <v>1189</v>
      </c>
      <c r="G90" s="1386" t="s">
        <v>1190</v>
      </c>
      <c r="H90" s="1425"/>
      <c r="I90" s="1"/>
      <c r="J90" s="1"/>
      <c r="K90" s="1"/>
      <c r="L90" s="1"/>
      <c r="M90" s="1"/>
      <c r="N90" s="1"/>
      <c r="O90" s="1"/>
      <c r="P90" s="1"/>
      <c r="Q90" s="1"/>
      <c r="R90" s="1"/>
      <c r="S90" s="1"/>
      <c r="V90" s="1"/>
      <c r="W90" s="1"/>
      <c r="X90" s="1"/>
      <c r="Y90" s="1"/>
      <c r="Z90" s="1"/>
    </row>
    <row r="91" spans="1:26">
      <c r="A91" s="1406"/>
      <c r="B91" s="1385" t="s">
        <v>1359</v>
      </c>
      <c r="C91" s="178">
        <v>0</v>
      </c>
      <c r="D91" s="1383" t="s">
        <v>1108</v>
      </c>
      <c r="E91" s="1406" t="s">
        <v>1188</v>
      </c>
      <c r="F91" s="1406" t="s">
        <v>1189</v>
      </c>
      <c r="G91" s="1386" t="s">
        <v>1190</v>
      </c>
      <c r="H91" s="1407"/>
      <c r="I91" s="66"/>
      <c r="J91" s="66"/>
      <c r="K91" s="66"/>
      <c r="L91" s="66"/>
      <c r="M91" s="66"/>
      <c r="N91" s="66"/>
      <c r="O91" s="66"/>
      <c r="P91" s="66"/>
      <c r="Q91" s="66"/>
      <c r="R91" s="66"/>
      <c r="S91" s="66"/>
      <c r="V91" s="66"/>
      <c r="W91" s="66"/>
      <c r="X91" s="66"/>
      <c r="Y91" s="66"/>
      <c r="Z91" s="66"/>
    </row>
    <row r="92" spans="1:26" s="66" customFormat="1">
      <c r="A92" s="1424"/>
      <c r="B92" s="1385" t="s">
        <v>1360</v>
      </c>
      <c r="C92" s="211" t="s">
        <v>1130</v>
      </c>
      <c r="D92" s="1383" t="s">
        <v>1108</v>
      </c>
      <c r="E92" s="1406" t="s">
        <v>1188</v>
      </c>
      <c r="F92" s="1406" t="s">
        <v>1189</v>
      </c>
      <c r="G92" s="1386" t="s">
        <v>1190</v>
      </c>
      <c r="H92" s="1425"/>
    </row>
    <row r="93" spans="1:26">
      <c r="A93" s="1406" t="s">
        <v>1361</v>
      </c>
      <c r="B93" s="1385" t="s">
        <v>1362</v>
      </c>
      <c r="C93" s="178">
        <v>0</v>
      </c>
      <c r="D93" s="1383" t="s">
        <v>1108</v>
      </c>
      <c r="E93" s="1406" t="s">
        <v>1188</v>
      </c>
      <c r="F93" s="1406" t="s">
        <v>1189</v>
      </c>
      <c r="G93" s="1386" t="s">
        <v>1190</v>
      </c>
      <c r="H93" s="1407"/>
      <c r="I93" s="66"/>
      <c r="J93" s="66"/>
      <c r="K93" s="66"/>
      <c r="L93" s="66"/>
      <c r="M93" s="66"/>
      <c r="N93" s="66"/>
      <c r="O93" s="66"/>
      <c r="P93" s="66"/>
      <c r="Q93" s="66"/>
      <c r="R93" s="66"/>
      <c r="S93" s="66"/>
      <c r="V93" s="66"/>
      <c r="W93" s="66"/>
      <c r="X93" s="66"/>
      <c r="Y93" s="66"/>
      <c r="Z93" s="66"/>
    </row>
    <row r="94" spans="1:26" s="66" customFormat="1">
      <c r="A94" s="1424"/>
      <c r="B94" s="1385" t="s">
        <v>1363</v>
      </c>
      <c r="C94" s="211">
        <v>0</v>
      </c>
      <c r="D94" s="1383" t="s">
        <v>1108</v>
      </c>
      <c r="E94" s="1406" t="s">
        <v>1188</v>
      </c>
      <c r="F94" s="1406" t="s">
        <v>1189</v>
      </c>
      <c r="G94" s="1386" t="s">
        <v>1190</v>
      </c>
      <c r="H94" s="1425"/>
      <c r="I94" s="1"/>
      <c r="J94" s="1"/>
      <c r="K94" s="1"/>
      <c r="L94" s="1"/>
      <c r="M94" s="1"/>
      <c r="N94" s="1"/>
      <c r="O94" s="1"/>
      <c r="P94" s="1"/>
      <c r="Q94" s="1"/>
      <c r="R94" s="1"/>
      <c r="S94" s="1"/>
      <c r="V94" s="1"/>
      <c r="W94" s="1"/>
      <c r="X94" s="1"/>
      <c r="Y94" s="1"/>
      <c r="Z94" s="1"/>
    </row>
    <row r="95" spans="1:26" s="66" customFormat="1">
      <c r="A95" s="1424"/>
      <c r="B95" s="1397" t="s">
        <v>1364</v>
      </c>
      <c r="C95" s="211">
        <v>0</v>
      </c>
      <c r="D95" s="1383" t="s">
        <v>1108</v>
      </c>
      <c r="E95" s="1406" t="s">
        <v>1188</v>
      </c>
      <c r="F95" s="1406" t="s">
        <v>1189</v>
      </c>
      <c r="G95" s="1386" t="s">
        <v>1190</v>
      </c>
      <c r="H95" s="1425"/>
      <c r="J95" s="1"/>
      <c r="K95" s="1"/>
    </row>
    <row r="96" spans="1:26" s="66" customFormat="1">
      <c r="A96" s="1424"/>
      <c r="B96" s="1385" t="s">
        <v>1365</v>
      </c>
      <c r="C96" s="178" t="s">
        <v>1319</v>
      </c>
      <c r="D96" s="1383" t="s">
        <v>1108</v>
      </c>
      <c r="E96" s="1406" t="s">
        <v>1188</v>
      </c>
      <c r="F96" s="1406" t="s">
        <v>1189</v>
      </c>
      <c r="G96" s="1386" t="s">
        <v>1190</v>
      </c>
      <c r="H96" s="1425"/>
      <c r="I96" s="1"/>
      <c r="L96" s="1"/>
      <c r="M96" s="1"/>
      <c r="N96" s="1"/>
      <c r="O96" s="1"/>
      <c r="P96" s="1"/>
      <c r="Q96" s="1"/>
      <c r="R96" s="1"/>
      <c r="S96" s="1"/>
      <c r="V96" s="1"/>
      <c r="W96" s="1"/>
      <c r="X96" s="1"/>
      <c r="Y96" s="1"/>
      <c r="Z96" s="1"/>
    </row>
    <row r="97" spans="1:26">
      <c r="A97" s="1406"/>
      <c r="B97" s="1385" t="s">
        <v>1366</v>
      </c>
      <c r="C97" s="178">
        <v>0</v>
      </c>
      <c r="D97" s="1383" t="s">
        <v>1108</v>
      </c>
      <c r="E97" s="1406" t="s">
        <v>1188</v>
      </c>
      <c r="F97" s="1406" t="s">
        <v>1189</v>
      </c>
      <c r="G97" s="1386" t="s">
        <v>1190</v>
      </c>
      <c r="H97" s="1407"/>
      <c r="I97" s="66"/>
      <c r="J97" s="66"/>
      <c r="K97" s="66"/>
      <c r="L97" s="66"/>
      <c r="M97" s="66"/>
      <c r="N97" s="66"/>
      <c r="O97" s="66"/>
      <c r="P97" s="66"/>
      <c r="Q97" s="66"/>
      <c r="R97" s="66"/>
      <c r="S97" s="66"/>
      <c r="V97" s="66"/>
      <c r="W97" s="66"/>
      <c r="X97" s="66"/>
      <c r="Y97" s="66"/>
      <c r="Z97" s="66"/>
    </row>
    <row r="98" spans="1:26">
      <c r="A98" s="1406"/>
      <c r="B98" s="1385" t="s">
        <v>1367</v>
      </c>
      <c r="C98" s="178" t="s">
        <v>1130</v>
      </c>
      <c r="D98" s="1419" t="s">
        <v>1108</v>
      </c>
      <c r="E98" s="1406" t="s">
        <v>1247</v>
      </c>
      <c r="F98" s="1406" t="s">
        <v>1248</v>
      </c>
      <c r="G98" s="1430" t="s">
        <v>1249</v>
      </c>
      <c r="H98" s="1407"/>
      <c r="I98" s="66"/>
      <c r="J98" s="66"/>
      <c r="K98" s="66"/>
      <c r="L98" s="66"/>
      <c r="M98" s="66"/>
      <c r="N98" s="66"/>
      <c r="O98" s="66"/>
      <c r="P98" s="66"/>
      <c r="Q98" s="66"/>
      <c r="R98" s="66"/>
      <c r="S98" s="66"/>
      <c r="V98" s="66"/>
      <c r="W98" s="66"/>
      <c r="X98" s="66"/>
      <c r="Y98" s="66"/>
      <c r="Z98" s="66"/>
    </row>
    <row r="99" spans="1:26" s="66" customFormat="1">
      <c r="A99" s="1406" t="s">
        <v>1368</v>
      </c>
      <c r="B99" s="1385" t="s">
        <v>1369</v>
      </c>
      <c r="C99" s="211">
        <v>0</v>
      </c>
      <c r="D99" s="1383" t="s">
        <v>1108</v>
      </c>
      <c r="E99" s="1406" t="s">
        <v>1188</v>
      </c>
      <c r="F99" s="1406" t="s">
        <v>1189</v>
      </c>
      <c r="G99" s="1386" t="s">
        <v>1190</v>
      </c>
      <c r="H99" s="1425"/>
      <c r="J99" s="1"/>
      <c r="K99" s="1"/>
    </row>
    <row r="100" spans="1:26" s="66" customFormat="1">
      <c r="A100" s="1406"/>
      <c r="B100" s="1385" t="s">
        <v>1370</v>
      </c>
      <c r="C100" s="211">
        <v>0</v>
      </c>
      <c r="D100" s="1383" t="s">
        <v>1108</v>
      </c>
      <c r="E100" s="1406" t="s">
        <v>1188</v>
      </c>
      <c r="F100" s="1406" t="s">
        <v>1189</v>
      </c>
      <c r="G100" s="1386" t="s">
        <v>1190</v>
      </c>
      <c r="H100" s="1425"/>
      <c r="I100" s="1"/>
      <c r="L100" s="1"/>
      <c r="M100" s="1"/>
      <c r="N100" s="1"/>
      <c r="O100" s="1"/>
      <c r="P100" s="1"/>
      <c r="Q100" s="1"/>
      <c r="R100" s="1"/>
      <c r="S100" s="1"/>
      <c r="V100" s="1"/>
      <c r="W100" s="1"/>
      <c r="X100" s="1"/>
      <c r="Y100" s="1"/>
      <c r="Z100" s="1"/>
    </row>
    <row r="101" spans="1:26" s="66" customFormat="1">
      <c r="A101" s="1406"/>
      <c r="B101" s="1385" t="s">
        <v>1371</v>
      </c>
      <c r="C101" s="178" t="s">
        <v>1130</v>
      </c>
      <c r="D101" s="1431" t="s">
        <v>1108</v>
      </c>
      <c r="E101" s="1406" t="s">
        <v>1247</v>
      </c>
      <c r="F101" s="1406" t="s">
        <v>1248</v>
      </c>
      <c r="G101" s="1430" t="s">
        <v>1249</v>
      </c>
      <c r="H101" s="1425"/>
      <c r="I101" s="1"/>
      <c r="L101" s="1"/>
      <c r="M101" s="1"/>
      <c r="N101" s="1"/>
      <c r="O101" s="1"/>
      <c r="P101" s="1"/>
      <c r="Q101" s="1"/>
      <c r="R101" s="1"/>
      <c r="S101" s="1"/>
      <c r="V101" s="1"/>
      <c r="W101" s="1"/>
      <c r="X101" s="1"/>
      <c r="Y101" s="1"/>
      <c r="Z101" s="1"/>
    </row>
    <row r="102" spans="1:26">
      <c r="A102" s="1406" t="s">
        <v>1372</v>
      </c>
      <c r="B102" s="1385" t="s">
        <v>1373</v>
      </c>
      <c r="C102" s="178">
        <v>0</v>
      </c>
      <c r="D102" s="1383" t="s">
        <v>1108</v>
      </c>
      <c r="E102" s="1406" t="s">
        <v>1188</v>
      </c>
      <c r="F102" s="1406" t="s">
        <v>1189</v>
      </c>
      <c r="G102" s="1386" t="s">
        <v>1190</v>
      </c>
      <c r="H102" s="1407"/>
      <c r="I102" s="66"/>
      <c r="J102" s="66"/>
      <c r="K102" s="66"/>
      <c r="L102" s="66"/>
      <c r="M102" s="66"/>
      <c r="N102" s="66"/>
    </row>
    <row r="103" spans="1:26" s="66" customFormat="1">
      <c r="A103" s="1424"/>
      <c r="B103" s="1385" t="s">
        <v>1374</v>
      </c>
      <c r="C103" s="211">
        <v>0</v>
      </c>
      <c r="D103" s="1383" t="s">
        <v>1108</v>
      </c>
      <c r="E103" s="1406" t="s">
        <v>1188</v>
      </c>
      <c r="F103" s="1406" t="s">
        <v>1189</v>
      </c>
      <c r="G103" s="1386" t="s">
        <v>1190</v>
      </c>
      <c r="H103" s="1425"/>
      <c r="J103" s="1"/>
      <c r="K103" s="1"/>
      <c r="V103" s="1"/>
      <c r="W103" s="1"/>
      <c r="X103" s="1"/>
      <c r="Y103" s="1"/>
      <c r="Z103" s="1"/>
    </row>
    <row r="104" spans="1:26" s="66" customFormat="1">
      <c r="A104" s="1424"/>
      <c r="B104" s="1397" t="s">
        <v>1375</v>
      </c>
      <c r="C104" s="211">
        <v>0</v>
      </c>
      <c r="D104" s="1383" t="s">
        <v>1108</v>
      </c>
      <c r="E104" s="1406" t="s">
        <v>1188</v>
      </c>
      <c r="F104" s="1406" t="s">
        <v>1189</v>
      </c>
      <c r="G104" s="1386" t="s">
        <v>1190</v>
      </c>
      <c r="H104" s="1425"/>
      <c r="J104" s="1"/>
      <c r="K104" s="1"/>
      <c r="V104" s="1"/>
      <c r="W104" s="1"/>
      <c r="X104" s="1"/>
      <c r="Y104" s="1"/>
      <c r="Z104" s="1"/>
    </row>
    <row r="105" spans="1:26" s="66" customFormat="1">
      <c r="A105" s="1424"/>
      <c r="B105" s="1385" t="s">
        <v>1376</v>
      </c>
      <c r="C105" s="178" t="s">
        <v>1319</v>
      </c>
      <c r="D105" s="1383" t="s">
        <v>1108</v>
      </c>
      <c r="E105" s="1406" t="s">
        <v>1188</v>
      </c>
      <c r="F105" s="1406" t="s">
        <v>1189</v>
      </c>
      <c r="G105" s="1386" t="s">
        <v>1190</v>
      </c>
      <c r="H105" s="1425"/>
      <c r="I105" s="1"/>
      <c r="J105" s="1"/>
      <c r="K105" s="1"/>
      <c r="L105" s="1"/>
      <c r="M105" s="1"/>
      <c r="N105" s="1"/>
    </row>
    <row r="106" spans="1:26">
      <c r="A106" s="1406"/>
      <c r="B106" s="1406" t="s">
        <v>1377</v>
      </c>
      <c r="C106" s="178">
        <v>0</v>
      </c>
      <c r="D106" s="1383" t="s">
        <v>1108</v>
      </c>
      <c r="E106" s="1406" t="s">
        <v>1188</v>
      </c>
      <c r="F106" s="1406" t="s">
        <v>1189</v>
      </c>
      <c r="G106" s="1386" t="s">
        <v>1190</v>
      </c>
      <c r="H106" s="1407"/>
      <c r="I106" s="66"/>
      <c r="J106" s="66"/>
      <c r="K106" s="66"/>
      <c r="L106" s="66"/>
      <c r="M106" s="66"/>
      <c r="N106" s="66"/>
      <c r="O106" s="66"/>
      <c r="P106" s="66"/>
      <c r="Q106" s="66"/>
      <c r="R106" s="66"/>
      <c r="S106" s="66"/>
      <c r="V106" s="66"/>
      <c r="W106" s="66"/>
      <c r="X106" s="66"/>
      <c r="Y106" s="66"/>
      <c r="Z106" s="66"/>
    </row>
    <row r="107" spans="1:26">
      <c r="A107" s="1406"/>
      <c r="B107" s="1385" t="s">
        <v>1378</v>
      </c>
      <c r="C107" s="1418" t="s">
        <v>1130</v>
      </c>
      <c r="D107" s="1419" t="s">
        <v>1108</v>
      </c>
      <c r="E107" s="1406" t="s">
        <v>1247</v>
      </c>
      <c r="F107" s="1406" t="s">
        <v>1248</v>
      </c>
      <c r="G107" s="1430" t="s">
        <v>1249</v>
      </c>
      <c r="H107" s="1407"/>
      <c r="I107" s="66"/>
      <c r="J107" s="66"/>
      <c r="K107" s="66"/>
      <c r="L107" s="66"/>
      <c r="M107" s="66"/>
      <c r="N107" s="66"/>
      <c r="O107" s="66"/>
      <c r="P107" s="66"/>
      <c r="Q107" s="66"/>
      <c r="R107" s="66"/>
      <c r="S107" s="66"/>
      <c r="V107" s="66"/>
      <c r="W107" s="66"/>
      <c r="X107" s="66"/>
      <c r="Y107" s="66"/>
      <c r="Z107" s="66"/>
    </row>
    <row r="108" spans="1:26" s="66" customFormat="1">
      <c r="A108" s="1406" t="s">
        <v>1379</v>
      </c>
      <c r="B108" s="1385" t="s">
        <v>1380</v>
      </c>
      <c r="C108" s="1432">
        <v>0</v>
      </c>
      <c r="D108" s="1383" t="s">
        <v>1108</v>
      </c>
      <c r="E108" s="1406" t="s">
        <v>1188</v>
      </c>
      <c r="F108" s="1406" t="s">
        <v>1189</v>
      </c>
      <c r="G108" s="1386" t="s">
        <v>1190</v>
      </c>
      <c r="H108" s="1425"/>
    </row>
    <row r="109" spans="1:26" s="66" customFormat="1">
      <c r="A109" s="1406"/>
      <c r="B109" s="1385" t="s">
        <v>1381</v>
      </c>
      <c r="C109" s="1432">
        <v>0</v>
      </c>
      <c r="D109" s="1383" t="s">
        <v>1108</v>
      </c>
      <c r="E109" s="1406" t="s">
        <v>1188</v>
      </c>
      <c r="F109" s="1406" t="s">
        <v>1189</v>
      </c>
      <c r="G109" s="1386" t="s">
        <v>1190</v>
      </c>
      <c r="H109" s="1425"/>
      <c r="I109" s="1"/>
      <c r="J109" s="1"/>
      <c r="K109" s="1"/>
      <c r="L109" s="1"/>
      <c r="M109" s="1"/>
      <c r="N109" s="1"/>
      <c r="O109" s="1"/>
      <c r="P109" s="1"/>
      <c r="Q109" s="1"/>
      <c r="R109" s="1"/>
      <c r="S109" s="1"/>
    </row>
    <row r="110" spans="1:26" s="66" customFormat="1">
      <c r="A110" s="1424"/>
      <c r="B110" s="1385" t="s">
        <v>1382</v>
      </c>
      <c r="C110" s="1433" t="s">
        <v>1130</v>
      </c>
      <c r="D110" s="1419" t="s">
        <v>1108</v>
      </c>
      <c r="E110" s="1406" t="s">
        <v>1247</v>
      </c>
      <c r="F110" s="1406" t="s">
        <v>1248</v>
      </c>
      <c r="G110" s="1430" t="s">
        <v>1249</v>
      </c>
      <c r="H110" s="1425"/>
      <c r="I110" s="1"/>
      <c r="J110" s="1"/>
      <c r="K110" s="1"/>
      <c r="L110" s="1"/>
      <c r="M110" s="1"/>
      <c r="N110" s="1"/>
      <c r="O110" s="1"/>
      <c r="P110" s="1"/>
      <c r="Q110" s="1"/>
      <c r="R110" s="1"/>
      <c r="S110" s="1"/>
    </row>
    <row r="111" spans="1:26">
      <c r="A111" s="1406" t="s">
        <v>1383</v>
      </c>
      <c r="B111" s="1385" t="s">
        <v>1384</v>
      </c>
      <c r="C111" s="178">
        <v>0</v>
      </c>
      <c r="D111" s="1383" t="s">
        <v>1108</v>
      </c>
      <c r="E111" s="1406" t="s">
        <v>1188</v>
      </c>
      <c r="F111" s="1406" t="s">
        <v>1189</v>
      </c>
      <c r="G111" s="1386" t="s">
        <v>1190</v>
      </c>
      <c r="H111" s="1407"/>
      <c r="I111" s="66"/>
      <c r="J111" s="1434"/>
      <c r="L111" s="66"/>
      <c r="M111" s="66"/>
      <c r="N111" s="66"/>
    </row>
    <row r="112" spans="1:26" s="66" customFormat="1">
      <c r="A112" s="1424"/>
      <c r="B112" s="1385" t="s">
        <v>1385</v>
      </c>
      <c r="C112" s="211">
        <v>0</v>
      </c>
      <c r="D112" s="1383" t="s">
        <v>1108</v>
      </c>
      <c r="E112" s="1406" t="s">
        <v>1188</v>
      </c>
      <c r="F112" s="1406" t="s">
        <v>1189</v>
      </c>
      <c r="G112" s="1386" t="s">
        <v>1190</v>
      </c>
      <c r="H112" s="1425"/>
      <c r="J112" s="1"/>
      <c r="K112" s="1"/>
      <c r="V112" s="1"/>
      <c r="W112" s="1"/>
      <c r="X112" s="1"/>
      <c r="Y112" s="1"/>
      <c r="Z112" s="1"/>
    </row>
    <row r="113" spans="1:26" s="66" customFormat="1">
      <c r="A113" s="1424"/>
      <c r="B113" s="1397" t="s">
        <v>1386</v>
      </c>
      <c r="C113" s="211">
        <v>0</v>
      </c>
      <c r="D113" s="1383" t="s">
        <v>1108</v>
      </c>
      <c r="E113" s="1406" t="s">
        <v>1188</v>
      </c>
      <c r="F113" s="1406" t="s">
        <v>1189</v>
      </c>
      <c r="G113" s="1386" t="s">
        <v>1190</v>
      </c>
      <c r="H113" s="1425"/>
      <c r="J113" s="1"/>
      <c r="K113" s="1"/>
      <c r="V113" s="1"/>
      <c r="W113" s="1"/>
      <c r="X113" s="1"/>
      <c r="Y113" s="1"/>
      <c r="Z113" s="1"/>
    </row>
    <row r="114" spans="1:26" s="66" customFormat="1">
      <c r="A114" s="1424"/>
      <c r="B114" s="1385" t="s">
        <v>1387</v>
      </c>
      <c r="C114" s="178" t="s">
        <v>1319</v>
      </c>
      <c r="D114" s="1383" t="s">
        <v>1108</v>
      </c>
      <c r="E114" s="1406" t="s">
        <v>1188</v>
      </c>
      <c r="F114" s="1406" t="s">
        <v>1189</v>
      </c>
      <c r="G114" s="1386" t="s">
        <v>1190</v>
      </c>
      <c r="H114" s="1425"/>
      <c r="I114" s="1"/>
      <c r="L114" s="1"/>
      <c r="M114" s="1"/>
      <c r="N114" s="1"/>
    </row>
    <row r="115" spans="1:26">
      <c r="A115" s="1406"/>
      <c r="B115" s="1406" t="s">
        <v>1388</v>
      </c>
      <c r="C115" s="178">
        <v>0</v>
      </c>
      <c r="D115" s="1383" t="s">
        <v>1108</v>
      </c>
      <c r="E115" s="1406" t="s">
        <v>1188</v>
      </c>
      <c r="F115" s="1406" t="s">
        <v>1189</v>
      </c>
      <c r="G115" s="1386" t="s">
        <v>1190</v>
      </c>
      <c r="H115" s="1407"/>
      <c r="I115" s="66"/>
      <c r="J115" s="66"/>
      <c r="K115" s="66"/>
      <c r="L115" s="66"/>
      <c r="M115" s="66"/>
      <c r="N115" s="66"/>
      <c r="O115" s="66"/>
      <c r="P115" s="66"/>
      <c r="Q115" s="66"/>
      <c r="R115" s="66"/>
      <c r="S115" s="66"/>
      <c r="V115" s="66"/>
      <c r="W115" s="66"/>
      <c r="X115" s="66"/>
      <c r="Y115" s="66"/>
      <c r="Z115" s="66"/>
    </row>
    <row r="116" spans="1:26">
      <c r="A116" s="1406"/>
      <c r="B116" s="1385" t="s">
        <v>1389</v>
      </c>
      <c r="C116" s="1418" t="s">
        <v>1130</v>
      </c>
      <c r="D116" s="1419" t="s">
        <v>1108</v>
      </c>
      <c r="E116" s="1406" t="s">
        <v>1247</v>
      </c>
      <c r="F116" s="1406" t="s">
        <v>1248</v>
      </c>
      <c r="G116" s="1430" t="s">
        <v>1249</v>
      </c>
      <c r="H116" s="1407"/>
      <c r="I116" s="66"/>
      <c r="J116" s="66"/>
      <c r="K116" s="66"/>
      <c r="L116" s="66"/>
      <c r="M116" s="66"/>
      <c r="N116" s="66"/>
      <c r="O116" s="66"/>
      <c r="P116" s="66"/>
      <c r="Q116" s="66"/>
      <c r="R116" s="66"/>
      <c r="S116" s="66"/>
      <c r="V116" s="66"/>
      <c r="W116" s="66"/>
      <c r="X116" s="66"/>
      <c r="Y116" s="66"/>
      <c r="Z116" s="66"/>
    </row>
    <row r="117" spans="1:26">
      <c r="A117" s="1406" t="s">
        <v>1390</v>
      </c>
      <c r="B117" s="1385" t="s">
        <v>1391</v>
      </c>
      <c r="C117" s="178">
        <v>0</v>
      </c>
      <c r="D117" s="1383" t="s">
        <v>1108</v>
      </c>
      <c r="E117" s="1406" t="s">
        <v>1188</v>
      </c>
      <c r="F117" s="1406" t="s">
        <v>1189</v>
      </c>
      <c r="G117" s="1386" t="s">
        <v>1190</v>
      </c>
      <c r="H117" s="1407"/>
      <c r="I117" s="66"/>
      <c r="J117" s="66"/>
      <c r="K117" s="66"/>
      <c r="L117" s="66"/>
      <c r="M117" s="66"/>
      <c r="N117" s="66"/>
      <c r="O117" s="66"/>
      <c r="P117" s="66"/>
      <c r="Q117" s="66"/>
      <c r="R117" s="66"/>
      <c r="S117" s="66"/>
      <c r="V117" s="66"/>
      <c r="W117" s="66"/>
      <c r="X117" s="66"/>
      <c r="Y117" s="66"/>
      <c r="Z117" s="66"/>
    </row>
    <row r="118" spans="1:26" s="66" customFormat="1">
      <c r="A118" s="1424"/>
      <c r="B118" s="1385" t="s">
        <v>1392</v>
      </c>
      <c r="C118" s="211">
        <v>0</v>
      </c>
      <c r="D118" s="1383" t="s">
        <v>1108</v>
      </c>
      <c r="E118" s="1406" t="s">
        <v>1188</v>
      </c>
      <c r="F118" s="1406" t="s">
        <v>1189</v>
      </c>
      <c r="G118" s="1386" t="s">
        <v>1190</v>
      </c>
      <c r="H118" s="1425"/>
      <c r="I118" s="1"/>
      <c r="J118" s="1"/>
      <c r="K118" s="1"/>
      <c r="L118" s="1"/>
      <c r="M118" s="1"/>
      <c r="N118" s="1"/>
      <c r="O118" s="1"/>
      <c r="P118" s="1"/>
      <c r="Q118" s="1"/>
      <c r="R118" s="1"/>
      <c r="S118" s="1"/>
    </row>
    <row r="119" spans="1:26" s="66" customFormat="1">
      <c r="A119" s="1424"/>
      <c r="B119" s="1397" t="s">
        <v>1393</v>
      </c>
      <c r="C119" s="211">
        <v>0</v>
      </c>
      <c r="D119" s="1383" t="s">
        <v>1108</v>
      </c>
      <c r="E119" s="1406" t="s">
        <v>1188</v>
      </c>
      <c r="F119" s="1406" t="s">
        <v>1189</v>
      </c>
      <c r="G119" s="1386" t="s">
        <v>1190</v>
      </c>
      <c r="H119" s="1425"/>
      <c r="I119" s="1"/>
      <c r="J119" s="1"/>
      <c r="K119" s="1"/>
      <c r="L119" s="1"/>
      <c r="M119" s="1"/>
      <c r="N119" s="1"/>
      <c r="O119" s="1"/>
      <c r="P119" s="1"/>
      <c r="Q119" s="1"/>
      <c r="R119" s="1"/>
      <c r="S119" s="1"/>
    </row>
    <row r="120" spans="1:26" s="66" customFormat="1">
      <c r="A120" s="1424"/>
      <c r="B120" s="1385" t="s">
        <v>1394</v>
      </c>
      <c r="C120" s="178" t="s">
        <v>1319</v>
      </c>
      <c r="D120" s="1383" t="s">
        <v>1108</v>
      </c>
      <c r="E120" s="1406" t="s">
        <v>1188</v>
      </c>
      <c r="F120" s="1406" t="s">
        <v>1189</v>
      </c>
      <c r="G120" s="1386" t="s">
        <v>1190</v>
      </c>
      <c r="H120" s="1425"/>
      <c r="I120" s="1"/>
      <c r="J120" s="1"/>
      <c r="K120" s="1"/>
      <c r="L120" s="1"/>
      <c r="M120" s="1"/>
      <c r="N120" s="1"/>
      <c r="O120" s="1"/>
      <c r="P120" s="1"/>
      <c r="Q120" s="1"/>
      <c r="R120" s="1"/>
      <c r="S120" s="1"/>
      <c r="V120" s="1"/>
      <c r="W120" s="1"/>
      <c r="X120" s="1"/>
      <c r="Y120" s="1"/>
      <c r="Z120" s="1"/>
    </row>
    <row r="121" spans="1:26">
      <c r="A121" s="1406"/>
      <c r="B121" s="1385" t="s">
        <v>1395</v>
      </c>
      <c r="C121" s="178">
        <v>0</v>
      </c>
      <c r="D121" s="1383" t="s">
        <v>1108</v>
      </c>
      <c r="E121" s="1406" t="s">
        <v>1188</v>
      </c>
      <c r="F121" s="1406" t="s">
        <v>1189</v>
      </c>
      <c r="G121" s="1386" t="s">
        <v>1190</v>
      </c>
      <c r="H121" s="1407"/>
      <c r="I121" s="66"/>
      <c r="L121" s="66"/>
      <c r="M121" s="66"/>
      <c r="N121" s="66"/>
      <c r="O121" s="66"/>
      <c r="P121" s="66"/>
      <c r="Q121" s="66"/>
      <c r="R121" s="66"/>
      <c r="S121" s="66"/>
      <c r="V121" s="66"/>
      <c r="W121" s="66"/>
      <c r="X121" s="66"/>
      <c r="Y121" s="66"/>
      <c r="Z121" s="66"/>
    </row>
    <row r="122" spans="1:26">
      <c r="A122" s="1406"/>
      <c r="B122" s="1385" t="s">
        <v>1396</v>
      </c>
      <c r="C122" s="1418" t="s">
        <v>1130</v>
      </c>
      <c r="D122" s="1419" t="s">
        <v>1108</v>
      </c>
      <c r="E122" s="1406" t="s">
        <v>1247</v>
      </c>
      <c r="F122" s="1406" t="s">
        <v>1248</v>
      </c>
      <c r="G122" s="1430" t="s">
        <v>1249</v>
      </c>
      <c r="H122" s="1407"/>
      <c r="I122" s="66"/>
      <c r="L122" s="66"/>
      <c r="M122" s="66"/>
      <c r="N122" s="66"/>
      <c r="O122" s="66"/>
      <c r="P122" s="66"/>
      <c r="Q122" s="66"/>
      <c r="R122" s="66"/>
      <c r="S122" s="66"/>
      <c r="V122" s="66"/>
      <c r="W122" s="66"/>
      <c r="X122" s="66"/>
      <c r="Y122" s="66"/>
      <c r="Z122" s="66"/>
    </row>
    <row r="123" spans="1:26">
      <c r="A123" s="1406" t="s">
        <v>1397</v>
      </c>
      <c r="B123" s="1385" t="s">
        <v>1398</v>
      </c>
      <c r="C123" s="179">
        <v>0</v>
      </c>
      <c r="D123" s="1383" t="s">
        <v>1108</v>
      </c>
      <c r="E123" s="1406" t="s">
        <v>1188</v>
      </c>
      <c r="F123" s="1406" t="s">
        <v>1189</v>
      </c>
      <c r="G123" s="1386" t="s">
        <v>1190</v>
      </c>
      <c r="H123" s="1407"/>
      <c r="I123" s="66"/>
      <c r="L123" s="66"/>
      <c r="M123" s="66"/>
      <c r="N123" s="66"/>
      <c r="O123" s="66"/>
      <c r="P123" s="66"/>
      <c r="Q123" s="66"/>
      <c r="R123" s="66"/>
      <c r="S123" s="66"/>
      <c r="V123" s="66"/>
      <c r="W123" s="66"/>
      <c r="X123" s="66"/>
      <c r="Y123" s="66"/>
      <c r="Z123" s="66"/>
    </row>
    <row r="124" spans="1:26">
      <c r="A124" s="1406"/>
      <c r="B124" s="1385" t="s">
        <v>1399</v>
      </c>
      <c r="C124" s="179">
        <v>0</v>
      </c>
      <c r="D124" s="1383" t="s">
        <v>1108</v>
      </c>
      <c r="E124" s="1406" t="s">
        <v>1188</v>
      </c>
      <c r="F124" s="1406" t="s">
        <v>1189</v>
      </c>
      <c r="G124" s="1386" t="s">
        <v>1190</v>
      </c>
      <c r="H124" s="1407"/>
    </row>
    <row r="125" spans="1:26">
      <c r="A125" s="1406"/>
      <c r="B125" s="1385" t="s">
        <v>1400</v>
      </c>
      <c r="C125" s="1418" t="s">
        <v>1130</v>
      </c>
      <c r="D125" s="1419" t="s">
        <v>1108</v>
      </c>
      <c r="E125" s="1406" t="s">
        <v>1247</v>
      </c>
      <c r="F125" s="1406" t="s">
        <v>1248</v>
      </c>
      <c r="G125" s="1430" t="s">
        <v>1249</v>
      </c>
      <c r="H125" s="1407"/>
    </row>
    <row r="126" spans="1:26" s="66" customFormat="1">
      <c r="A126" s="1422" t="s">
        <v>1401</v>
      </c>
      <c r="B126" s="1397" t="s">
        <v>1402</v>
      </c>
      <c r="C126" s="1432">
        <v>0</v>
      </c>
      <c r="D126" s="1383" t="s">
        <v>1108</v>
      </c>
      <c r="E126" s="1406" t="s">
        <v>1188</v>
      </c>
      <c r="F126" s="1406" t="s">
        <v>1189</v>
      </c>
      <c r="G126" s="1386" t="s">
        <v>1190</v>
      </c>
      <c r="H126" s="1425"/>
      <c r="I126" s="1"/>
      <c r="J126" s="1"/>
      <c r="K126" s="1"/>
      <c r="L126" s="1"/>
      <c r="M126" s="1"/>
      <c r="N126" s="1"/>
      <c r="O126" s="1"/>
      <c r="P126" s="1"/>
      <c r="Q126" s="1"/>
      <c r="R126" s="1"/>
      <c r="S126" s="1"/>
      <c r="V126" s="1"/>
      <c r="W126" s="1"/>
      <c r="X126" s="1"/>
      <c r="Y126" s="1"/>
      <c r="Z126" s="1"/>
    </row>
    <row r="127" spans="1:26" s="66" customFormat="1">
      <c r="A127" s="1424"/>
      <c r="B127" s="1397" t="s">
        <v>1403</v>
      </c>
      <c r="C127" s="1432">
        <v>0</v>
      </c>
      <c r="D127" s="1383" t="s">
        <v>1108</v>
      </c>
      <c r="E127" s="1406" t="s">
        <v>1188</v>
      </c>
      <c r="F127" s="1406" t="s">
        <v>1189</v>
      </c>
      <c r="G127" s="1386" t="s">
        <v>1190</v>
      </c>
      <c r="H127" s="1425"/>
      <c r="I127" s="1"/>
      <c r="J127" s="1"/>
      <c r="K127" s="1"/>
      <c r="L127" s="1"/>
      <c r="M127" s="1"/>
      <c r="N127" s="1"/>
      <c r="O127" s="1"/>
      <c r="P127" s="1"/>
      <c r="Q127" s="1"/>
      <c r="R127" s="1"/>
      <c r="S127" s="1"/>
      <c r="V127" s="1"/>
      <c r="W127" s="1"/>
      <c r="X127" s="1"/>
      <c r="Y127" s="1"/>
      <c r="Z127" s="1"/>
    </row>
    <row r="128" spans="1:26" s="66" customFormat="1">
      <c r="A128" s="1422" t="s">
        <v>1404</v>
      </c>
      <c r="B128" s="1397" t="s">
        <v>1405</v>
      </c>
      <c r="C128" s="211">
        <v>0</v>
      </c>
      <c r="D128" s="1383" t="s">
        <v>1108</v>
      </c>
      <c r="E128" s="1406" t="s">
        <v>1188</v>
      </c>
      <c r="F128" s="1406" t="s">
        <v>1189</v>
      </c>
      <c r="G128" s="1386" t="s">
        <v>1190</v>
      </c>
      <c r="H128" s="1425"/>
      <c r="I128" s="1"/>
      <c r="J128" s="1"/>
      <c r="K128" s="1"/>
      <c r="L128" s="1"/>
      <c r="M128" s="1"/>
      <c r="N128" s="1"/>
      <c r="O128" s="1"/>
      <c r="P128" s="1"/>
      <c r="Q128" s="1"/>
      <c r="R128" s="1"/>
      <c r="S128" s="1"/>
      <c r="V128" s="1"/>
      <c r="W128" s="1"/>
      <c r="X128" s="1"/>
      <c r="Y128" s="1"/>
      <c r="Z128" s="1"/>
    </row>
    <row r="129" spans="1:26" s="66" customFormat="1">
      <c r="A129" s="1424"/>
      <c r="B129" s="1397" t="s">
        <v>1406</v>
      </c>
      <c r="C129" s="211">
        <v>0</v>
      </c>
      <c r="D129" s="1383" t="s">
        <v>1108</v>
      </c>
      <c r="E129" s="1406" t="s">
        <v>1188</v>
      </c>
      <c r="F129" s="1406" t="s">
        <v>1189</v>
      </c>
      <c r="G129" s="1386" t="s">
        <v>1190</v>
      </c>
      <c r="H129" s="1425"/>
      <c r="J129" s="1"/>
      <c r="K129" s="1"/>
      <c r="O129" s="1"/>
      <c r="P129" s="1"/>
      <c r="Q129" s="1"/>
      <c r="R129" s="1"/>
      <c r="S129" s="1"/>
      <c r="V129" s="1"/>
      <c r="W129" s="1"/>
      <c r="X129" s="1"/>
      <c r="Y129" s="1"/>
      <c r="Z129" s="1"/>
    </row>
    <row r="130" spans="1:26">
      <c r="A130" s="1406" t="s">
        <v>1407</v>
      </c>
      <c r="B130" s="1385" t="s">
        <v>1408</v>
      </c>
      <c r="C130" s="178">
        <v>0</v>
      </c>
      <c r="D130" s="1383" t="s">
        <v>1108</v>
      </c>
      <c r="E130" s="1406" t="s">
        <v>1188</v>
      </c>
      <c r="F130" s="1406" t="s">
        <v>1189</v>
      </c>
      <c r="G130" s="1386" t="s">
        <v>1190</v>
      </c>
      <c r="H130" s="1407"/>
      <c r="I130" s="66"/>
      <c r="L130" s="66"/>
      <c r="M130" s="66"/>
      <c r="N130" s="66"/>
      <c r="O130" s="66"/>
      <c r="P130" s="66"/>
      <c r="Q130" s="66"/>
      <c r="R130" s="66"/>
      <c r="S130" s="66"/>
    </row>
    <row r="131" spans="1:26">
      <c r="A131" s="1406"/>
      <c r="B131" s="1385" t="s">
        <v>1409</v>
      </c>
      <c r="C131" s="178">
        <v>0</v>
      </c>
      <c r="D131" s="1383" t="s">
        <v>1108</v>
      </c>
      <c r="E131" s="1406" t="s">
        <v>1188</v>
      </c>
      <c r="F131" s="1406" t="s">
        <v>1189</v>
      </c>
      <c r="G131" s="1386" t="s">
        <v>1190</v>
      </c>
      <c r="H131" s="1407"/>
      <c r="I131" s="66"/>
      <c r="J131" s="66"/>
      <c r="K131" s="66"/>
      <c r="L131" s="66"/>
      <c r="M131" s="66"/>
      <c r="N131" s="66"/>
      <c r="O131" s="66"/>
      <c r="P131" s="66"/>
      <c r="Q131" s="66"/>
      <c r="R131" s="66"/>
      <c r="S131" s="66"/>
    </row>
    <row r="132" spans="1:26">
      <c r="A132" s="1406" t="s">
        <v>1410</v>
      </c>
      <c r="B132" s="1385" t="s">
        <v>1411</v>
      </c>
      <c r="C132" s="178">
        <v>0</v>
      </c>
      <c r="D132" s="1383" t="s">
        <v>1108</v>
      </c>
      <c r="E132" s="1406" t="s">
        <v>1188</v>
      </c>
      <c r="F132" s="1406" t="s">
        <v>1189</v>
      </c>
      <c r="G132" s="1386" t="s">
        <v>1190</v>
      </c>
      <c r="H132" s="1407"/>
      <c r="I132" s="66"/>
      <c r="J132" s="66"/>
      <c r="K132" s="66"/>
      <c r="L132" s="66"/>
      <c r="M132" s="66"/>
      <c r="N132" s="66"/>
      <c r="O132" s="66"/>
      <c r="P132" s="66"/>
      <c r="Q132" s="66"/>
      <c r="R132" s="66"/>
      <c r="S132" s="66"/>
      <c r="V132" s="66"/>
      <c r="W132" s="66"/>
      <c r="X132" s="66"/>
      <c r="Y132" s="66"/>
      <c r="Z132" s="66"/>
    </row>
    <row r="133" spans="1:26">
      <c r="A133" s="1406"/>
      <c r="B133" s="1385" t="s">
        <v>1412</v>
      </c>
      <c r="C133" s="178">
        <v>0</v>
      </c>
      <c r="D133" s="1383" t="s">
        <v>1108</v>
      </c>
      <c r="E133" s="1385" t="s">
        <v>1188</v>
      </c>
      <c r="F133" s="1406" t="s">
        <v>1189</v>
      </c>
      <c r="G133" s="1386" t="s">
        <v>1190</v>
      </c>
      <c r="H133" s="1407"/>
      <c r="J133" s="66"/>
      <c r="K133" s="66"/>
      <c r="O133" s="66"/>
      <c r="P133" s="66"/>
      <c r="Q133" s="66"/>
      <c r="R133" s="66"/>
      <c r="S133" s="66"/>
      <c r="V133" s="66"/>
      <c r="W133" s="66"/>
      <c r="X133" s="66"/>
      <c r="Y133" s="66"/>
      <c r="Z133" s="66"/>
    </row>
    <row r="134" spans="1:26">
      <c r="A134" s="1405" t="s">
        <v>1413</v>
      </c>
      <c r="B134" s="1406"/>
      <c r="C134" s="1428"/>
      <c r="D134" s="1383" t="s">
        <v>1108</v>
      </c>
      <c r="E134" s="1385" t="s">
        <v>1188</v>
      </c>
      <c r="F134" s="1406" t="s">
        <v>1189</v>
      </c>
      <c r="G134" s="1386" t="s">
        <v>1190</v>
      </c>
      <c r="H134" s="1407"/>
      <c r="V134" s="66"/>
      <c r="W134" s="66"/>
      <c r="X134" s="66"/>
      <c r="Y134" s="66"/>
      <c r="Z134" s="66"/>
    </row>
    <row r="135" spans="1:26">
      <c r="A135" s="1405" t="s">
        <v>1414</v>
      </c>
      <c r="B135" s="1385" t="s">
        <v>1415</v>
      </c>
      <c r="C135" s="178">
        <v>0</v>
      </c>
      <c r="D135" s="1383" t="s">
        <v>1108</v>
      </c>
      <c r="E135" s="1385" t="s">
        <v>1188</v>
      </c>
      <c r="F135" s="1385" t="s">
        <v>1189</v>
      </c>
      <c r="G135" s="1411" t="s">
        <v>1190</v>
      </c>
      <c r="H135" s="1407"/>
      <c r="V135" s="66"/>
      <c r="W135" s="66"/>
      <c r="X135" s="66"/>
      <c r="Y135" s="66"/>
      <c r="Z135" s="66"/>
    </row>
    <row r="136" spans="1:26">
      <c r="A136" s="1405"/>
      <c r="B136" s="1385" t="s">
        <v>1416</v>
      </c>
      <c r="C136" s="179"/>
      <c r="D136" s="1383" t="s">
        <v>1108</v>
      </c>
      <c r="E136" s="1385" t="s">
        <v>1240</v>
      </c>
      <c r="F136" s="1385" t="s">
        <v>1189</v>
      </c>
      <c r="G136" s="1411" t="s">
        <v>1190</v>
      </c>
      <c r="H136" s="1407"/>
    </row>
    <row r="137" spans="1:26">
      <c r="A137" s="1405"/>
      <c r="B137" s="1385" t="s">
        <v>1417</v>
      </c>
      <c r="C137" s="178">
        <v>0</v>
      </c>
      <c r="D137" s="1383" t="s">
        <v>1108</v>
      </c>
      <c r="E137" s="1406" t="s">
        <v>1188</v>
      </c>
      <c r="F137" s="1406" t="s">
        <v>1189</v>
      </c>
      <c r="G137" s="1386" t="s">
        <v>1190</v>
      </c>
      <c r="H137" s="1407"/>
    </row>
    <row r="138" spans="1:26">
      <c r="A138" s="1405"/>
      <c r="B138" s="1385" t="s">
        <v>1418</v>
      </c>
      <c r="C138" s="1418" t="s">
        <v>1130</v>
      </c>
      <c r="D138" s="1419" t="s">
        <v>1108</v>
      </c>
      <c r="E138" s="1406" t="s">
        <v>1247</v>
      </c>
      <c r="F138" s="1406" t="s">
        <v>1248</v>
      </c>
      <c r="G138" s="1430" t="s">
        <v>1249</v>
      </c>
      <c r="H138" s="1407"/>
      <c r="J138" s="66"/>
      <c r="K138" s="66"/>
    </row>
    <row r="139" spans="1:26">
      <c r="A139" s="1406" t="s">
        <v>1419</v>
      </c>
      <c r="B139" s="1406" t="s">
        <v>1420</v>
      </c>
      <c r="C139" s="178">
        <v>0</v>
      </c>
      <c r="D139" s="1383" t="s">
        <v>1108</v>
      </c>
      <c r="E139" s="1406" t="s">
        <v>1188</v>
      </c>
      <c r="F139" s="1406" t="s">
        <v>1189</v>
      </c>
      <c r="G139" s="1386" t="s">
        <v>1190</v>
      </c>
      <c r="H139" s="1407"/>
      <c r="J139" s="66"/>
      <c r="K139" s="66"/>
    </row>
    <row r="140" spans="1:26">
      <c r="A140" s="1406"/>
      <c r="B140" s="1406" t="s">
        <v>1421</v>
      </c>
      <c r="C140" s="178">
        <v>0</v>
      </c>
      <c r="D140" s="1383" t="s">
        <v>1108</v>
      </c>
      <c r="E140" s="1406" t="s">
        <v>1188</v>
      </c>
      <c r="F140" s="1406" t="s">
        <v>1189</v>
      </c>
      <c r="G140" s="1386" t="s">
        <v>1190</v>
      </c>
      <c r="H140" s="1407"/>
      <c r="J140" s="66"/>
      <c r="K140" s="66"/>
    </row>
    <row r="141" spans="1:26">
      <c r="A141" s="1406" t="s">
        <v>1422</v>
      </c>
      <c r="B141" s="1406" t="s">
        <v>1423</v>
      </c>
      <c r="C141" s="178">
        <v>0</v>
      </c>
      <c r="D141" s="1383" t="s">
        <v>1108</v>
      </c>
      <c r="E141" s="1406" t="s">
        <v>1188</v>
      </c>
      <c r="F141" s="1406" t="s">
        <v>1189</v>
      </c>
      <c r="G141" s="1386" t="s">
        <v>1190</v>
      </c>
      <c r="H141" s="1407"/>
      <c r="J141" s="66"/>
      <c r="K141" s="66"/>
    </row>
    <row r="142" spans="1:26">
      <c r="A142" s="1406"/>
      <c r="B142" s="1406" t="s">
        <v>1424</v>
      </c>
      <c r="C142" s="178">
        <v>0</v>
      </c>
      <c r="D142" s="1383" t="s">
        <v>1108</v>
      </c>
      <c r="E142" s="1406" t="s">
        <v>1188</v>
      </c>
      <c r="F142" s="1406" t="s">
        <v>1189</v>
      </c>
      <c r="G142" s="1386" t="s">
        <v>1190</v>
      </c>
      <c r="H142" s="1407"/>
    </row>
    <row r="143" spans="1:26" s="66" customFormat="1">
      <c r="A143" s="1406" t="s">
        <v>1425</v>
      </c>
      <c r="B143" s="1385" t="s">
        <v>1426</v>
      </c>
      <c r="C143" s="211">
        <v>0</v>
      </c>
      <c r="D143" s="1383" t="s">
        <v>1108</v>
      </c>
      <c r="E143" s="1406" t="s">
        <v>1188</v>
      </c>
      <c r="F143" s="1406" t="s">
        <v>1189</v>
      </c>
      <c r="G143" s="1386" t="s">
        <v>1190</v>
      </c>
      <c r="H143" s="1425"/>
      <c r="I143" s="1"/>
      <c r="J143" s="1"/>
      <c r="K143" s="1"/>
      <c r="L143" s="1"/>
      <c r="M143" s="1"/>
      <c r="N143" s="1"/>
      <c r="O143" s="1"/>
      <c r="P143" s="1"/>
      <c r="Q143" s="1"/>
      <c r="R143" s="1"/>
      <c r="S143" s="1"/>
      <c r="V143" s="1"/>
      <c r="W143" s="1"/>
      <c r="X143" s="1"/>
      <c r="Y143" s="1"/>
      <c r="Z143" s="1"/>
    </row>
    <row r="144" spans="1:26" s="66" customFormat="1" ht="18" customHeight="1">
      <c r="A144" s="1424"/>
      <c r="B144" s="1385" t="s">
        <v>1427</v>
      </c>
      <c r="C144" s="211">
        <v>0</v>
      </c>
      <c r="D144" s="1383" t="s">
        <v>1108</v>
      </c>
      <c r="E144" s="1406" t="s">
        <v>1188</v>
      </c>
      <c r="F144" s="1406" t="s">
        <v>1189</v>
      </c>
      <c r="G144" s="1386" t="s">
        <v>1190</v>
      </c>
      <c r="H144" s="1425"/>
      <c r="I144" s="1"/>
      <c r="J144" s="1"/>
      <c r="K144" s="1"/>
      <c r="L144" s="1"/>
      <c r="M144" s="1"/>
      <c r="N144" s="1"/>
      <c r="O144" s="1"/>
      <c r="P144" s="1"/>
      <c r="Q144" s="1"/>
      <c r="R144" s="1"/>
      <c r="S144" s="1"/>
      <c r="V144" s="1"/>
      <c r="W144" s="1"/>
      <c r="X144" s="1"/>
      <c r="Y144" s="1"/>
      <c r="Z144" s="1"/>
    </row>
    <row r="145" spans="1:26" s="66" customFormat="1" ht="18" customHeight="1">
      <c r="A145" s="1424"/>
      <c r="B145" s="1385" t="s">
        <v>1428</v>
      </c>
      <c r="C145" s="211"/>
      <c r="D145" s="1383" t="s">
        <v>1108</v>
      </c>
      <c r="E145" s="1406" t="s">
        <v>1188</v>
      </c>
      <c r="F145" s="1406" t="s">
        <v>1189</v>
      </c>
      <c r="G145" s="1386" t="s">
        <v>1190</v>
      </c>
      <c r="H145" s="1425"/>
      <c r="I145" s="1"/>
      <c r="J145" s="1"/>
      <c r="K145" s="1"/>
      <c r="L145" s="1"/>
      <c r="M145" s="1"/>
      <c r="N145" s="1"/>
      <c r="O145" s="1"/>
      <c r="P145" s="1"/>
      <c r="Q145" s="1"/>
      <c r="R145" s="1"/>
      <c r="S145" s="1"/>
      <c r="V145" s="1"/>
      <c r="W145" s="1"/>
      <c r="X145" s="1"/>
      <c r="Y145" s="1"/>
      <c r="Z145" s="1"/>
    </row>
    <row r="146" spans="1:26">
      <c r="A146" s="1406" t="s">
        <v>1429</v>
      </c>
      <c r="B146" s="1406" t="s">
        <v>1430</v>
      </c>
      <c r="C146" s="178">
        <v>0</v>
      </c>
      <c r="D146" s="1383" t="s">
        <v>1108</v>
      </c>
      <c r="E146" s="1406" t="s">
        <v>1188</v>
      </c>
      <c r="F146" s="1406" t="s">
        <v>1189</v>
      </c>
      <c r="G146" s="1386" t="s">
        <v>1190</v>
      </c>
      <c r="H146" s="1407"/>
      <c r="I146" s="66"/>
      <c r="L146" s="66"/>
      <c r="M146" s="66"/>
      <c r="N146" s="66"/>
    </row>
    <row r="147" spans="1:26">
      <c r="A147" s="1406"/>
      <c r="B147" s="1406" t="s">
        <v>1431</v>
      </c>
      <c r="C147" s="178">
        <v>0</v>
      </c>
      <c r="D147" s="1383" t="s">
        <v>1108</v>
      </c>
      <c r="E147" s="1406" t="s">
        <v>1188</v>
      </c>
      <c r="F147" s="1406" t="s">
        <v>1189</v>
      </c>
      <c r="G147" s="1386" t="s">
        <v>1190</v>
      </c>
      <c r="H147" s="1407"/>
      <c r="I147" s="66"/>
      <c r="L147" s="66"/>
      <c r="M147" s="66"/>
      <c r="N147" s="66"/>
      <c r="O147" s="66"/>
      <c r="P147" s="66"/>
      <c r="Q147" s="66"/>
      <c r="R147" s="66"/>
      <c r="S147" s="66"/>
    </row>
    <row r="148" spans="1:26">
      <c r="A148" s="1406" t="s">
        <v>1432</v>
      </c>
      <c r="B148" s="1406" t="s">
        <v>1433</v>
      </c>
      <c r="C148" s="178">
        <v>0</v>
      </c>
      <c r="D148" s="1383" t="s">
        <v>1108</v>
      </c>
      <c r="E148" s="1406" t="s">
        <v>1188</v>
      </c>
      <c r="F148" s="1406" t="s">
        <v>1189</v>
      </c>
      <c r="G148" s="1386" t="s">
        <v>1190</v>
      </c>
      <c r="H148" s="1407"/>
      <c r="I148" s="66"/>
      <c r="L148" s="66"/>
      <c r="M148" s="66"/>
      <c r="N148" s="66"/>
      <c r="O148" s="66"/>
      <c r="P148" s="66"/>
      <c r="Q148" s="66"/>
      <c r="R148" s="66"/>
      <c r="S148" s="66"/>
    </row>
    <row r="149" spans="1:26">
      <c r="A149" s="1406"/>
      <c r="B149" s="1406" t="s">
        <v>1434</v>
      </c>
      <c r="C149" s="178">
        <v>0</v>
      </c>
      <c r="D149" s="1383" t="s">
        <v>1108</v>
      </c>
      <c r="E149" s="1406" t="s">
        <v>1188</v>
      </c>
      <c r="F149" s="1406" t="s">
        <v>1189</v>
      </c>
      <c r="G149" s="1386" t="s">
        <v>1190</v>
      </c>
      <c r="H149" s="1407"/>
      <c r="O149" s="66"/>
      <c r="P149" s="66"/>
      <c r="Q149" s="66"/>
      <c r="R149" s="66"/>
      <c r="S149" s="66"/>
      <c r="V149" s="66"/>
      <c r="W149" s="66"/>
      <c r="X149" s="66"/>
      <c r="Y149" s="66"/>
      <c r="Z149" s="66"/>
    </row>
    <row r="150" spans="1:26" s="66" customFormat="1">
      <c r="A150" s="1422" t="s">
        <v>1435</v>
      </c>
      <c r="B150" s="1397" t="s">
        <v>1436</v>
      </c>
      <c r="C150" s="1432">
        <v>0</v>
      </c>
      <c r="D150" s="1383" t="s">
        <v>1108</v>
      </c>
      <c r="E150" s="1406" t="s">
        <v>1188</v>
      </c>
      <c r="F150" s="1406" t="s">
        <v>1189</v>
      </c>
      <c r="G150" s="1386" t="s">
        <v>1190</v>
      </c>
      <c r="H150" s="1425"/>
      <c r="I150" s="1"/>
      <c r="L150" s="1"/>
      <c r="M150" s="1"/>
      <c r="N150" s="1"/>
      <c r="O150" s="1"/>
      <c r="P150" s="1"/>
      <c r="Q150" s="1"/>
      <c r="R150" s="1"/>
      <c r="S150" s="1"/>
    </row>
    <row r="151" spans="1:26" s="66" customFormat="1">
      <c r="A151" s="1424"/>
      <c r="B151" s="1397" t="s">
        <v>1437</v>
      </c>
      <c r="C151" s="1432">
        <v>0</v>
      </c>
      <c r="D151" s="1383" t="s">
        <v>1108</v>
      </c>
      <c r="E151" s="1406" t="s">
        <v>1188</v>
      </c>
      <c r="F151" s="1406" t="s">
        <v>1189</v>
      </c>
      <c r="G151" s="1386" t="s">
        <v>1190</v>
      </c>
      <c r="H151" s="1425"/>
      <c r="I151" s="1"/>
      <c r="L151" s="1"/>
      <c r="M151" s="1"/>
      <c r="N151" s="1"/>
      <c r="O151" s="1"/>
      <c r="P151" s="1"/>
      <c r="Q151" s="1"/>
      <c r="R151" s="1"/>
      <c r="S151" s="1"/>
    </row>
    <row r="152" spans="1:26" s="66" customFormat="1">
      <c r="A152" s="1422" t="s">
        <v>1438</v>
      </c>
      <c r="B152" s="1397" t="s">
        <v>1439</v>
      </c>
      <c r="C152" s="211">
        <v>0</v>
      </c>
      <c r="D152" s="1383" t="s">
        <v>1108</v>
      </c>
      <c r="E152" s="1406" t="s">
        <v>1188</v>
      </c>
      <c r="F152" s="1406" t="s">
        <v>1189</v>
      </c>
      <c r="G152" s="1386" t="s">
        <v>1190</v>
      </c>
      <c r="H152" s="1425"/>
      <c r="I152" s="1"/>
      <c r="L152" s="1"/>
      <c r="M152" s="1"/>
      <c r="N152" s="1"/>
      <c r="O152" s="1"/>
      <c r="P152" s="1"/>
      <c r="Q152" s="1"/>
      <c r="R152" s="1"/>
      <c r="S152" s="1"/>
      <c r="V152" s="1"/>
      <c r="W152" s="1"/>
      <c r="X152" s="1"/>
      <c r="Y152" s="1"/>
      <c r="Z152" s="1"/>
    </row>
    <row r="153" spans="1:26" s="66" customFormat="1">
      <c r="A153" s="1424"/>
      <c r="B153" s="1397" t="s">
        <v>1440</v>
      </c>
      <c r="C153" s="211">
        <v>0</v>
      </c>
      <c r="D153" s="1383" t="s">
        <v>1108</v>
      </c>
      <c r="E153" s="1406" t="s">
        <v>1188</v>
      </c>
      <c r="F153" s="1406" t="s">
        <v>1189</v>
      </c>
      <c r="G153" s="1386" t="s">
        <v>1190</v>
      </c>
      <c r="H153" s="1425"/>
      <c r="O153" s="1"/>
      <c r="P153" s="1"/>
      <c r="Q153" s="1"/>
      <c r="R153" s="1"/>
      <c r="S153" s="1"/>
      <c r="V153" s="1"/>
      <c r="W153" s="1"/>
      <c r="X153" s="1"/>
      <c r="Y153" s="1"/>
      <c r="Z153" s="1"/>
    </row>
    <row r="154" spans="1:26">
      <c r="A154" s="1406" t="s">
        <v>1441</v>
      </c>
      <c r="B154" s="1406" t="s">
        <v>1442</v>
      </c>
      <c r="C154" s="178">
        <v>0</v>
      </c>
      <c r="D154" s="1383" t="s">
        <v>1108</v>
      </c>
      <c r="E154" s="1406" t="s">
        <v>1188</v>
      </c>
      <c r="F154" s="1406" t="s">
        <v>1189</v>
      </c>
      <c r="G154" s="1386" t="s">
        <v>1190</v>
      </c>
      <c r="H154" s="1407"/>
      <c r="I154" s="66"/>
      <c r="L154" s="66"/>
      <c r="M154" s="66"/>
      <c r="N154" s="66"/>
      <c r="O154" s="66"/>
      <c r="P154" s="66"/>
      <c r="Q154" s="66"/>
      <c r="R154" s="66"/>
      <c r="S154" s="66"/>
    </row>
    <row r="155" spans="1:26">
      <c r="A155" s="1406"/>
      <c r="B155" s="1385" t="s">
        <v>1443</v>
      </c>
      <c r="C155" s="178" t="s">
        <v>1285</v>
      </c>
      <c r="D155" s="1383" t="s">
        <v>1108</v>
      </c>
      <c r="E155" s="1406" t="s">
        <v>1188</v>
      </c>
      <c r="F155" s="1406" t="s">
        <v>1189</v>
      </c>
      <c r="G155" s="1386" t="s">
        <v>1190</v>
      </c>
      <c r="H155" s="1407"/>
      <c r="I155" s="66"/>
      <c r="L155" s="66"/>
      <c r="M155" s="66"/>
      <c r="N155" s="66"/>
      <c r="O155" s="66"/>
      <c r="P155" s="66"/>
      <c r="Q155" s="66"/>
      <c r="R155" s="66"/>
      <c r="S155" s="66"/>
    </row>
    <row r="156" spans="1:26">
      <c r="A156" s="1406"/>
      <c r="B156" s="1406" t="s">
        <v>1444</v>
      </c>
      <c r="C156" s="178">
        <v>0</v>
      </c>
      <c r="D156" s="1383" t="s">
        <v>1108</v>
      </c>
      <c r="E156" s="1406" t="s">
        <v>1188</v>
      </c>
      <c r="F156" s="1406" t="s">
        <v>1189</v>
      </c>
      <c r="G156" s="1386" t="s">
        <v>1190</v>
      </c>
      <c r="H156" s="1407"/>
      <c r="I156" s="66"/>
      <c r="L156" s="66"/>
      <c r="M156" s="66"/>
      <c r="N156" s="66"/>
      <c r="O156" s="66"/>
      <c r="P156" s="66"/>
      <c r="Q156" s="66"/>
      <c r="R156" s="66"/>
      <c r="S156" s="66"/>
      <c r="V156" s="66"/>
      <c r="W156" s="66"/>
      <c r="X156" s="66"/>
      <c r="Y156" s="66"/>
      <c r="Z156" s="66"/>
    </row>
    <row r="157" spans="1:26">
      <c r="A157" s="1406"/>
      <c r="B157" s="1406" t="s">
        <v>1445</v>
      </c>
      <c r="C157" s="178">
        <v>0</v>
      </c>
      <c r="D157" s="1383" t="s">
        <v>1108</v>
      </c>
      <c r="E157" s="1406" t="s">
        <v>1188</v>
      </c>
      <c r="F157" s="1406" t="s">
        <v>1189</v>
      </c>
      <c r="G157" s="1386" t="s">
        <v>1190</v>
      </c>
      <c r="H157" s="1407"/>
      <c r="O157" s="66"/>
      <c r="P157" s="66"/>
      <c r="Q157" s="66"/>
      <c r="R157" s="66"/>
      <c r="S157" s="66"/>
      <c r="V157" s="66"/>
      <c r="W157" s="66"/>
      <c r="X157" s="66"/>
      <c r="Y157" s="66"/>
      <c r="Z157" s="66"/>
    </row>
    <row r="158" spans="1:26">
      <c r="A158" s="1406" t="s">
        <v>1446</v>
      </c>
      <c r="B158" s="1385" t="s">
        <v>1447</v>
      </c>
      <c r="C158" s="178">
        <v>0</v>
      </c>
      <c r="D158" s="1383" t="s">
        <v>1108</v>
      </c>
      <c r="E158" s="1406" t="s">
        <v>1188</v>
      </c>
      <c r="F158" s="1406" t="s">
        <v>1189</v>
      </c>
      <c r="G158" s="1386" t="s">
        <v>1190</v>
      </c>
      <c r="H158" s="1407"/>
      <c r="V158" s="66"/>
      <c r="W158" s="66"/>
      <c r="X158" s="66"/>
      <c r="Y158" s="66"/>
      <c r="Z158" s="66"/>
    </row>
    <row r="159" spans="1:26">
      <c r="A159" s="1406"/>
      <c r="B159" s="1385" t="s">
        <v>1448</v>
      </c>
      <c r="C159" s="178" t="s">
        <v>1285</v>
      </c>
      <c r="D159" s="1383" t="s">
        <v>1108</v>
      </c>
      <c r="E159" s="1406" t="s">
        <v>1188</v>
      </c>
      <c r="F159" s="1406" t="s">
        <v>1189</v>
      </c>
      <c r="G159" s="1386" t="s">
        <v>1190</v>
      </c>
      <c r="H159" s="1407"/>
      <c r="V159" s="66"/>
      <c r="W159" s="66"/>
      <c r="X159" s="66"/>
      <c r="Y159" s="66"/>
      <c r="Z159" s="66"/>
    </row>
    <row r="160" spans="1:26">
      <c r="A160" s="1406"/>
      <c r="B160" s="1385" t="s">
        <v>1449</v>
      </c>
      <c r="C160" s="178">
        <v>0</v>
      </c>
      <c r="D160" s="1383" t="s">
        <v>1108</v>
      </c>
      <c r="E160" s="1406" t="s">
        <v>1188</v>
      </c>
      <c r="F160" s="1406" t="s">
        <v>1189</v>
      </c>
      <c r="G160" s="1386" t="s">
        <v>1190</v>
      </c>
      <c r="H160" s="1407"/>
    </row>
    <row r="161" spans="1:26">
      <c r="A161" s="1406"/>
      <c r="B161" s="1385" t="s">
        <v>1450</v>
      </c>
      <c r="C161" s="1428" t="s">
        <v>1130</v>
      </c>
      <c r="D161" s="1383" t="s">
        <v>1108</v>
      </c>
      <c r="E161" s="1406" t="s">
        <v>1247</v>
      </c>
      <c r="F161" s="1406" t="s">
        <v>1248</v>
      </c>
      <c r="G161" s="1430" t="s">
        <v>1249</v>
      </c>
      <c r="H161" s="1407"/>
    </row>
    <row r="162" spans="1:26" s="66" customFormat="1">
      <c r="A162" s="1422"/>
      <c r="B162" s="1397"/>
      <c r="C162" s="1432"/>
      <c r="D162" s="1383" t="s">
        <v>1108</v>
      </c>
      <c r="E162" s="1385" t="s">
        <v>1188</v>
      </c>
      <c r="F162" s="1406" t="s">
        <v>1189</v>
      </c>
      <c r="G162" s="1386" t="s">
        <v>1190</v>
      </c>
      <c r="H162" s="1425"/>
      <c r="I162" s="1"/>
      <c r="J162" s="1"/>
      <c r="K162" s="1"/>
      <c r="L162" s="1"/>
      <c r="M162" s="1"/>
      <c r="N162" s="1"/>
      <c r="O162" s="1"/>
      <c r="P162" s="1"/>
      <c r="Q162" s="1"/>
      <c r="R162" s="1"/>
      <c r="S162" s="1"/>
      <c r="V162" s="1"/>
      <c r="W162" s="1"/>
      <c r="X162" s="1"/>
      <c r="Y162" s="1"/>
      <c r="Z162" s="1"/>
    </row>
    <row r="163" spans="1:26" s="66" customFormat="1">
      <c r="A163" s="1424"/>
      <c r="B163" s="1397"/>
      <c r="C163" s="1432"/>
      <c r="D163" s="1383" t="s">
        <v>1108</v>
      </c>
      <c r="E163" s="1385" t="s">
        <v>1188</v>
      </c>
      <c r="F163" s="1406" t="s">
        <v>1189</v>
      </c>
      <c r="G163" s="1386" t="s">
        <v>1190</v>
      </c>
      <c r="H163" s="1425"/>
      <c r="I163" s="1"/>
      <c r="J163" s="1"/>
      <c r="K163" s="1"/>
      <c r="L163" s="1"/>
      <c r="M163" s="1"/>
      <c r="N163" s="1"/>
      <c r="O163" s="1"/>
      <c r="P163" s="1"/>
      <c r="Q163" s="1"/>
      <c r="R163" s="1"/>
      <c r="S163" s="1"/>
      <c r="V163" s="1"/>
      <c r="W163" s="1"/>
      <c r="X163" s="1"/>
      <c r="Y163" s="1"/>
      <c r="Z163" s="1"/>
    </row>
    <row r="164" spans="1:26" s="66" customFormat="1">
      <c r="A164" s="1422"/>
      <c r="B164" s="1397"/>
      <c r="C164" s="211"/>
      <c r="D164" s="1383" t="s">
        <v>1108</v>
      </c>
      <c r="E164" s="1385" t="s">
        <v>1188</v>
      </c>
      <c r="F164" s="1406" t="s">
        <v>1189</v>
      </c>
      <c r="G164" s="1386" t="s">
        <v>1190</v>
      </c>
      <c r="H164" s="1425"/>
      <c r="I164" s="1"/>
      <c r="J164" s="1"/>
      <c r="K164" s="1"/>
      <c r="L164" s="1"/>
      <c r="M164" s="1"/>
      <c r="N164" s="1"/>
      <c r="O164" s="1"/>
      <c r="P164" s="1"/>
      <c r="Q164" s="1"/>
      <c r="R164" s="1"/>
      <c r="S164" s="1"/>
      <c r="V164" s="1"/>
      <c r="W164" s="1"/>
      <c r="X164" s="1"/>
      <c r="Y164" s="1"/>
      <c r="Z164" s="1"/>
    </row>
    <row r="165" spans="1:26" s="66" customFormat="1">
      <c r="A165" s="1424"/>
      <c r="B165" s="1397"/>
      <c r="C165" s="211"/>
      <c r="D165" s="1383" t="s">
        <v>1108</v>
      </c>
      <c r="E165" s="1385" t="s">
        <v>1188</v>
      </c>
      <c r="F165" s="1406" t="s">
        <v>1189</v>
      </c>
      <c r="G165" s="1386" t="s">
        <v>1190</v>
      </c>
      <c r="H165" s="1425"/>
      <c r="J165" s="1"/>
      <c r="K165" s="1"/>
      <c r="O165" s="1"/>
      <c r="P165" s="1"/>
      <c r="Q165" s="1"/>
      <c r="R165" s="1"/>
      <c r="S165" s="1"/>
      <c r="V165" s="1"/>
      <c r="W165" s="1"/>
      <c r="X165" s="1"/>
      <c r="Y165" s="1"/>
      <c r="Z165" s="1"/>
    </row>
    <row r="166" spans="1:26">
      <c r="A166" s="1406" t="s">
        <v>1451</v>
      </c>
      <c r="B166" s="1385" t="s">
        <v>1452</v>
      </c>
      <c r="C166" s="1428">
        <v>0</v>
      </c>
      <c r="D166" s="1383" t="s">
        <v>1108</v>
      </c>
      <c r="E166" s="1385" t="s">
        <v>1188</v>
      </c>
      <c r="F166" s="1406" t="s">
        <v>1189</v>
      </c>
      <c r="G166" s="1386" t="s">
        <v>1190</v>
      </c>
      <c r="H166" s="1407"/>
      <c r="I166" s="66"/>
      <c r="L166" s="66"/>
      <c r="M166" s="66"/>
      <c r="N166" s="66"/>
      <c r="O166" s="66"/>
      <c r="P166" s="66"/>
      <c r="Q166" s="66"/>
      <c r="R166" s="66"/>
      <c r="S166" s="66"/>
    </row>
    <row r="167" spans="1:26">
      <c r="A167" s="1406"/>
      <c r="B167" s="1385" t="s">
        <v>1453</v>
      </c>
      <c r="C167" s="1428">
        <v>0</v>
      </c>
      <c r="D167" s="1383" t="s">
        <v>1108</v>
      </c>
      <c r="E167" s="1406" t="s">
        <v>1188</v>
      </c>
      <c r="F167" s="1406" t="s">
        <v>1189</v>
      </c>
      <c r="G167" s="1386" t="s">
        <v>1190</v>
      </c>
      <c r="H167" s="1407"/>
      <c r="I167" s="66"/>
      <c r="L167" s="66"/>
      <c r="M167" s="66"/>
      <c r="N167" s="66"/>
      <c r="O167" s="66"/>
      <c r="P167" s="66"/>
      <c r="Q167" s="66"/>
      <c r="R167" s="66"/>
      <c r="S167" s="66"/>
    </row>
    <row r="168" spans="1:26">
      <c r="A168" s="1406"/>
      <c r="B168" s="1385" t="s">
        <v>1454</v>
      </c>
      <c r="C168" s="1428">
        <v>0</v>
      </c>
      <c r="D168" s="1383" t="s">
        <v>1108</v>
      </c>
      <c r="E168" s="1406" t="s">
        <v>1188</v>
      </c>
      <c r="F168" s="1406" t="s">
        <v>1189</v>
      </c>
      <c r="G168" s="1386" t="s">
        <v>1190</v>
      </c>
      <c r="H168" s="1407"/>
      <c r="I168" s="66"/>
      <c r="L168" s="66"/>
      <c r="M168" s="66"/>
      <c r="N168" s="66"/>
      <c r="O168" s="66"/>
      <c r="P168" s="66"/>
      <c r="Q168" s="66"/>
      <c r="R168" s="66"/>
      <c r="S168" s="66"/>
      <c r="V168" s="66"/>
      <c r="W168" s="66"/>
      <c r="X168" s="66"/>
      <c r="Y168" s="66"/>
      <c r="Z168" s="66"/>
    </row>
    <row r="169" spans="1:26">
      <c r="A169" s="1406"/>
      <c r="B169" s="1385" t="s">
        <v>1455</v>
      </c>
      <c r="C169" s="1418" t="s">
        <v>1130</v>
      </c>
      <c r="D169" s="1419" t="s">
        <v>1108</v>
      </c>
      <c r="E169" s="1406" t="s">
        <v>1247</v>
      </c>
      <c r="F169" s="1406" t="s">
        <v>1248</v>
      </c>
      <c r="G169" s="1430" t="s">
        <v>1249</v>
      </c>
      <c r="H169" s="1407"/>
      <c r="J169" s="66"/>
      <c r="K169" s="66"/>
      <c r="O169" s="66"/>
      <c r="P169" s="66"/>
      <c r="Q169" s="66"/>
      <c r="R169" s="66"/>
      <c r="S169" s="66"/>
      <c r="V169" s="66"/>
      <c r="W169" s="66"/>
      <c r="X169" s="66"/>
      <c r="Y169" s="66"/>
      <c r="Z169" s="66"/>
    </row>
    <row r="170" spans="1:26">
      <c r="A170" s="1405" t="s">
        <v>1456</v>
      </c>
      <c r="B170" s="1406"/>
      <c r="C170" s="1428"/>
      <c r="D170" s="1383" t="s">
        <v>1108</v>
      </c>
      <c r="E170" s="1385" t="s">
        <v>1188</v>
      </c>
      <c r="F170" s="1406" t="s">
        <v>1189</v>
      </c>
      <c r="G170" s="1386" t="s">
        <v>1190</v>
      </c>
      <c r="H170" s="1407"/>
      <c r="J170" s="66"/>
      <c r="K170" s="66"/>
      <c r="V170" s="66"/>
      <c r="W170" s="66"/>
      <c r="X170" s="66"/>
      <c r="Y170" s="66"/>
      <c r="Z170" s="66"/>
    </row>
    <row r="171" spans="1:26" ht="16.2">
      <c r="A171" s="1405"/>
      <c r="B171" s="1429" t="s">
        <v>1457</v>
      </c>
      <c r="C171" s="1428">
        <v>22104540.059999999</v>
      </c>
      <c r="D171" s="1383" t="s">
        <v>1108</v>
      </c>
      <c r="E171" s="1385" t="s">
        <v>1188</v>
      </c>
      <c r="F171" s="1406" t="s">
        <v>1189</v>
      </c>
      <c r="G171" s="1386" t="s">
        <v>1190</v>
      </c>
      <c r="H171" s="1407"/>
      <c r="J171" s="66"/>
      <c r="K171" s="66"/>
      <c r="V171" s="66"/>
      <c r="W171" s="66"/>
      <c r="X171" s="66"/>
      <c r="Y171" s="66"/>
      <c r="Z171" s="66"/>
    </row>
    <row r="172" spans="1:26" ht="16.2">
      <c r="A172" s="1405"/>
      <c r="B172" s="1429" t="s">
        <v>1458</v>
      </c>
      <c r="C172" s="1428">
        <v>19759471</v>
      </c>
      <c r="D172" s="1383" t="s">
        <v>1108</v>
      </c>
      <c r="E172" s="1385" t="s">
        <v>1188</v>
      </c>
      <c r="F172" s="1406" t="s">
        <v>1189</v>
      </c>
      <c r="G172" s="1386" t="s">
        <v>1190</v>
      </c>
      <c r="H172" s="1407"/>
      <c r="J172" s="66"/>
      <c r="K172" s="66"/>
    </row>
    <row r="173" spans="1:26">
      <c r="A173" s="1406" t="s">
        <v>1459</v>
      </c>
      <c r="B173" s="1385" t="s">
        <v>1460</v>
      </c>
      <c r="C173" s="178">
        <v>0</v>
      </c>
      <c r="D173" s="1383" t="s">
        <v>1108</v>
      </c>
      <c r="E173" s="1385" t="s">
        <v>1188</v>
      </c>
      <c r="F173" s="1406" t="s">
        <v>1189</v>
      </c>
      <c r="G173" s="1386" t="s">
        <v>1190</v>
      </c>
      <c r="H173" s="1407"/>
    </row>
    <row r="174" spans="1:26">
      <c r="A174" s="1406"/>
      <c r="B174" s="1406" t="s">
        <v>1461</v>
      </c>
      <c r="C174" s="178">
        <v>0</v>
      </c>
      <c r="D174" s="1383" t="s">
        <v>1108</v>
      </c>
      <c r="E174" s="1385" t="s">
        <v>1188</v>
      </c>
      <c r="F174" s="1406" t="s">
        <v>1189</v>
      </c>
      <c r="G174" s="1386" t="s">
        <v>1190</v>
      </c>
      <c r="H174" s="1407"/>
    </row>
    <row r="175" spans="1:26">
      <c r="A175" s="1406"/>
      <c r="B175" s="1406" t="s">
        <v>1462</v>
      </c>
      <c r="C175" s="178">
        <v>0</v>
      </c>
      <c r="D175" s="1383" t="s">
        <v>1108</v>
      </c>
      <c r="E175" s="1406" t="s">
        <v>1188</v>
      </c>
      <c r="F175" s="1406" t="s">
        <v>1189</v>
      </c>
      <c r="G175" s="1386" t="s">
        <v>1190</v>
      </c>
      <c r="H175" s="1407"/>
      <c r="J175" s="66"/>
      <c r="K175" s="66"/>
    </row>
    <row r="176" spans="1:26">
      <c r="A176" s="1406"/>
      <c r="B176" s="1385" t="s">
        <v>1463</v>
      </c>
      <c r="C176" s="178">
        <v>0</v>
      </c>
      <c r="D176" s="1383" t="s">
        <v>1108</v>
      </c>
      <c r="E176" s="1406" t="s">
        <v>1188</v>
      </c>
      <c r="F176" s="1406" t="s">
        <v>1189</v>
      </c>
      <c r="G176" s="1386" t="s">
        <v>1190</v>
      </c>
      <c r="H176" s="1407"/>
    </row>
    <row r="177" spans="1:26" ht="31.2">
      <c r="A177" s="1406"/>
      <c r="B177" s="1385" t="s">
        <v>1464</v>
      </c>
      <c r="C177" s="1418" t="s">
        <v>1130</v>
      </c>
      <c r="D177" s="1419" t="s">
        <v>1108</v>
      </c>
      <c r="E177" s="1406" t="s">
        <v>1247</v>
      </c>
      <c r="F177" s="1406" t="s">
        <v>1465</v>
      </c>
      <c r="G177" s="1430" t="s">
        <v>1249</v>
      </c>
      <c r="H177" s="1407"/>
    </row>
    <row r="178" spans="1:26">
      <c r="A178" s="1406" t="s">
        <v>1466</v>
      </c>
      <c r="B178" s="1385" t="s">
        <v>1467</v>
      </c>
      <c r="C178" s="178">
        <v>22104540.059999999</v>
      </c>
      <c r="D178" s="1383" t="s">
        <v>1108</v>
      </c>
      <c r="E178" s="1406" t="s">
        <v>1188</v>
      </c>
      <c r="F178" s="1406" t="s">
        <v>1189</v>
      </c>
      <c r="G178" s="1386" t="s">
        <v>1190</v>
      </c>
      <c r="H178" s="1407"/>
      <c r="J178" s="66"/>
      <c r="K178" s="66"/>
    </row>
    <row r="179" spans="1:26">
      <c r="A179" s="1406"/>
      <c r="B179" s="1385" t="s">
        <v>1468</v>
      </c>
      <c r="C179" s="178">
        <v>728016.75</v>
      </c>
      <c r="D179" s="1383" t="s">
        <v>1108</v>
      </c>
      <c r="E179" s="1406" t="s">
        <v>1188</v>
      </c>
      <c r="F179" s="1406" t="s">
        <v>1189</v>
      </c>
      <c r="G179" s="1386" t="s">
        <v>1190</v>
      </c>
      <c r="H179" s="1407"/>
    </row>
    <row r="180" spans="1:26">
      <c r="A180" s="1406"/>
      <c r="B180" s="1385" t="s">
        <v>1469</v>
      </c>
      <c r="C180" s="178">
        <v>19759471</v>
      </c>
      <c r="D180" s="1383" t="s">
        <v>1108</v>
      </c>
      <c r="E180" s="1406" t="s">
        <v>1188</v>
      </c>
      <c r="F180" s="1406" t="s">
        <v>1189</v>
      </c>
      <c r="G180" s="1386" t="s">
        <v>1190</v>
      </c>
      <c r="H180" s="1407"/>
    </row>
    <row r="181" spans="1:26" s="66" customFormat="1">
      <c r="A181" s="1424"/>
      <c r="B181" s="1385" t="s">
        <v>1470</v>
      </c>
      <c r="C181" s="211">
        <v>0</v>
      </c>
      <c r="D181" s="1383" t="s">
        <v>1108</v>
      </c>
      <c r="E181" s="1406" t="s">
        <v>1188</v>
      </c>
      <c r="F181" s="1406" t="s">
        <v>1189</v>
      </c>
      <c r="G181" s="1386" t="s">
        <v>1190</v>
      </c>
      <c r="H181" s="1425"/>
      <c r="I181" s="1"/>
      <c r="L181" s="1"/>
      <c r="M181" s="1"/>
      <c r="N181" s="1"/>
      <c r="O181" s="1"/>
      <c r="P181" s="1"/>
      <c r="Q181" s="1"/>
      <c r="R181" s="1"/>
      <c r="S181" s="1"/>
      <c r="V181" s="1"/>
      <c r="W181" s="1"/>
      <c r="X181" s="1"/>
      <c r="Y181" s="1"/>
      <c r="Z181" s="1"/>
    </row>
    <row r="182" spans="1:26" s="66" customFormat="1">
      <c r="A182" s="1424"/>
      <c r="B182" s="1385" t="s">
        <v>1471</v>
      </c>
      <c r="C182" s="211">
        <v>0</v>
      </c>
      <c r="D182" s="1383" t="s">
        <v>1108</v>
      </c>
      <c r="E182" s="1406" t="s">
        <v>1188</v>
      </c>
      <c r="F182" s="1406" t="s">
        <v>1189</v>
      </c>
      <c r="G182" s="1386" t="s">
        <v>1190</v>
      </c>
      <c r="H182" s="1425"/>
      <c r="I182" s="1"/>
      <c r="J182" s="1"/>
      <c r="K182" s="1"/>
      <c r="L182" s="1"/>
      <c r="M182" s="1"/>
      <c r="N182" s="1"/>
      <c r="O182" s="1"/>
      <c r="P182" s="1"/>
      <c r="Q182" s="1"/>
      <c r="R182" s="1"/>
      <c r="S182" s="1"/>
      <c r="V182" s="1"/>
      <c r="W182" s="1"/>
      <c r="X182" s="1"/>
      <c r="Y182" s="1"/>
      <c r="Z182" s="1"/>
    </row>
    <row r="183" spans="1:26" s="66" customFormat="1">
      <c r="A183" s="1424"/>
      <c r="B183" s="1385" t="s">
        <v>1472</v>
      </c>
      <c r="C183" s="211">
        <v>0</v>
      </c>
      <c r="D183" s="1383" t="s">
        <v>1108</v>
      </c>
      <c r="E183" s="1406" t="s">
        <v>1188</v>
      </c>
      <c r="F183" s="1406" t="s">
        <v>1189</v>
      </c>
      <c r="G183" s="1386" t="s">
        <v>1190</v>
      </c>
      <c r="H183" s="1425"/>
      <c r="I183" s="1"/>
      <c r="J183" s="1"/>
      <c r="K183" s="1"/>
      <c r="L183" s="1"/>
      <c r="M183" s="1"/>
      <c r="N183" s="1"/>
      <c r="O183" s="1"/>
      <c r="P183" s="1"/>
      <c r="Q183" s="1"/>
      <c r="R183" s="1"/>
      <c r="S183" s="1"/>
      <c r="V183" s="1"/>
      <c r="W183" s="1"/>
      <c r="X183" s="1"/>
      <c r="Y183" s="1"/>
      <c r="Z183" s="1"/>
    </row>
    <row r="184" spans="1:26" s="66" customFormat="1">
      <c r="A184" s="1424"/>
      <c r="B184" s="1385" t="s">
        <v>1473</v>
      </c>
      <c r="C184" s="211">
        <v>0</v>
      </c>
      <c r="D184" s="1383" t="s">
        <v>1108</v>
      </c>
      <c r="E184" s="1406" t="s">
        <v>1188</v>
      </c>
      <c r="F184" s="1406" t="s">
        <v>1189</v>
      </c>
      <c r="G184" s="1386" t="s">
        <v>1190</v>
      </c>
      <c r="H184" s="1425"/>
      <c r="J184" s="1"/>
      <c r="K184" s="1"/>
      <c r="O184" s="1"/>
      <c r="P184" s="1"/>
      <c r="Q184" s="1"/>
      <c r="R184" s="1"/>
      <c r="S184" s="1"/>
      <c r="V184" s="1"/>
      <c r="W184" s="1"/>
      <c r="X184" s="1"/>
      <c r="Y184" s="1"/>
      <c r="Z184" s="1"/>
    </row>
    <row r="185" spans="1:26">
      <c r="A185" s="1406"/>
      <c r="B185" s="1385" t="s">
        <v>1474</v>
      </c>
      <c r="C185" s="178">
        <v>22104540.059999999</v>
      </c>
      <c r="D185" s="1383" t="s">
        <v>1108</v>
      </c>
      <c r="E185" s="1406" t="s">
        <v>1188</v>
      </c>
      <c r="F185" s="1406" t="s">
        <v>1189</v>
      </c>
      <c r="G185" s="1386" t="s">
        <v>1190</v>
      </c>
      <c r="H185" s="1407"/>
      <c r="I185" s="66"/>
      <c r="J185" s="66"/>
      <c r="K185" s="66"/>
      <c r="L185" s="66"/>
      <c r="M185" s="66"/>
      <c r="N185" s="66"/>
      <c r="O185" s="66"/>
      <c r="P185" s="66"/>
      <c r="Q185" s="66"/>
      <c r="R185" s="66"/>
      <c r="S185" s="66"/>
    </row>
    <row r="186" spans="1:26">
      <c r="A186" s="1406"/>
      <c r="B186" s="1385" t="s">
        <v>1475</v>
      </c>
      <c r="C186" s="178">
        <v>728016.75</v>
      </c>
      <c r="D186" s="1383" t="s">
        <v>1108</v>
      </c>
      <c r="E186" s="1406" t="s">
        <v>1188</v>
      </c>
      <c r="F186" s="1406" t="s">
        <v>1189</v>
      </c>
      <c r="G186" s="1386" t="s">
        <v>1190</v>
      </c>
      <c r="H186" s="1407"/>
      <c r="I186" s="66"/>
      <c r="J186" s="66"/>
      <c r="K186" s="66"/>
      <c r="L186" s="66"/>
      <c r="M186" s="66"/>
      <c r="N186" s="66"/>
      <c r="O186" s="66"/>
      <c r="P186" s="66"/>
      <c r="Q186" s="66"/>
      <c r="R186" s="66"/>
      <c r="S186" s="66"/>
    </row>
    <row r="187" spans="1:26" s="66" customFormat="1">
      <c r="A187" s="1424"/>
      <c r="B187" s="1397" t="s">
        <v>1476</v>
      </c>
      <c r="C187" s="211">
        <v>19759471</v>
      </c>
      <c r="D187" s="1383" t="s">
        <v>1108</v>
      </c>
      <c r="E187" s="1406" t="s">
        <v>1188</v>
      </c>
      <c r="F187" s="1406" t="s">
        <v>1189</v>
      </c>
      <c r="G187" s="1386" t="s">
        <v>1190</v>
      </c>
      <c r="H187" s="1425"/>
    </row>
    <row r="188" spans="1:26">
      <c r="A188" s="1406"/>
      <c r="B188" s="1385" t="s">
        <v>1477</v>
      </c>
      <c r="C188" s="178">
        <v>0</v>
      </c>
      <c r="D188" s="1383" t="s">
        <v>1108</v>
      </c>
      <c r="E188" s="1406" t="s">
        <v>1188</v>
      </c>
      <c r="F188" s="1406" t="s">
        <v>1189</v>
      </c>
      <c r="G188" s="1386" t="s">
        <v>1190</v>
      </c>
      <c r="H188" s="1407"/>
      <c r="O188" s="66"/>
      <c r="P188" s="66"/>
      <c r="Q188" s="66"/>
      <c r="R188" s="66"/>
      <c r="S188" s="66"/>
      <c r="V188" s="66"/>
      <c r="W188" s="66"/>
      <c r="X188" s="66"/>
      <c r="Y188" s="66"/>
      <c r="Z188" s="66"/>
    </row>
    <row r="189" spans="1:26">
      <c r="A189" s="1406"/>
      <c r="B189" s="1385" t="s">
        <v>1478</v>
      </c>
      <c r="C189" s="178">
        <v>0</v>
      </c>
      <c r="D189" s="1383" t="s">
        <v>1108</v>
      </c>
      <c r="E189" s="1406" t="s">
        <v>1188</v>
      </c>
      <c r="F189" s="1406" t="s">
        <v>1189</v>
      </c>
      <c r="G189" s="1386" t="s">
        <v>1190</v>
      </c>
      <c r="H189" s="1407"/>
      <c r="V189" s="66"/>
      <c r="W189" s="66"/>
      <c r="X189" s="66"/>
      <c r="Y189" s="66"/>
      <c r="Z189" s="66"/>
    </row>
    <row r="190" spans="1:26" s="66" customFormat="1">
      <c r="A190" s="1424"/>
      <c r="B190" s="1397" t="s">
        <v>1479</v>
      </c>
      <c r="C190" s="211">
        <v>0</v>
      </c>
      <c r="D190" s="1383" t="s">
        <v>1108</v>
      </c>
      <c r="E190" s="1406" t="s">
        <v>1188</v>
      </c>
      <c r="F190" s="1406" t="s">
        <v>1189</v>
      </c>
      <c r="G190" s="1386" t="s">
        <v>1190</v>
      </c>
      <c r="H190" s="1425"/>
      <c r="J190" s="1"/>
      <c r="K190" s="1"/>
    </row>
    <row r="191" spans="1:26">
      <c r="A191" s="1406"/>
      <c r="B191" s="1385" t="s">
        <v>1480</v>
      </c>
      <c r="C191" s="178">
        <v>0</v>
      </c>
      <c r="D191" s="1383" t="s">
        <v>1108</v>
      </c>
      <c r="E191" s="1406" t="s">
        <v>1188</v>
      </c>
      <c r="F191" s="1406" t="s">
        <v>1189</v>
      </c>
      <c r="G191" s="1386" t="s">
        <v>1190</v>
      </c>
      <c r="H191" s="1407"/>
      <c r="J191" s="66"/>
      <c r="K191" s="66"/>
      <c r="V191" s="66"/>
      <c r="W191" s="66"/>
      <c r="X191" s="66"/>
      <c r="Y191" s="66"/>
      <c r="Z191" s="66"/>
    </row>
    <row r="192" spans="1:26">
      <c r="A192" s="1406"/>
      <c r="B192" s="1385" t="s">
        <v>1481</v>
      </c>
      <c r="C192" s="178">
        <v>0</v>
      </c>
      <c r="D192" s="1383" t="s">
        <v>1108</v>
      </c>
      <c r="E192" s="1406" t="s">
        <v>1188</v>
      </c>
      <c r="F192" s="1406" t="s">
        <v>1189</v>
      </c>
      <c r="G192" s="1386" t="s">
        <v>1190</v>
      </c>
      <c r="H192" s="1407"/>
      <c r="J192" s="66"/>
      <c r="K192" s="66"/>
    </row>
    <row r="193" spans="1:26" s="66" customFormat="1">
      <c r="A193" s="1424"/>
      <c r="B193" s="1397" t="s">
        <v>1482</v>
      </c>
      <c r="C193" s="211">
        <v>0</v>
      </c>
      <c r="D193" s="1383" t="s">
        <v>1108</v>
      </c>
      <c r="E193" s="1406" t="s">
        <v>1188</v>
      </c>
      <c r="F193" s="1406" t="s">
        <v>1189</v>
      </c>
      <c r="G193" s="1386" t="s">
        <v>1190</v>
      </c>
      <c r="H193" s="1425"/>
    </row>
    <row r="194" spans="1:26" ht="16.2">
      <c r="A194" s="1406" t="s">
        <v>1483</v>
      </c>
      <c r="B194" s="1429" t="s">
        <v>1484</v>
      </c>
      <c r="C194" s="1428">
        <v>0</v>
      </c>
      <c r="D194" s="1383" t="s">
        <v>1108</v>
      </c>
      <c r="E194" s="1406" t="s">
        <v>1188</v>
      </c>
      <c r="F194" s="1406" t="s">
        <v>1189</v>
      </c>
      <c r="G194" s="1386" t="s">
        <v>1190</v>
      </c>
      <c r="H194" s="1407"/>
    </row>
    <row r="195" spans="1:26" ht="16.2">
      <c r="A195" s="1406"/>
      <c r="B195" s="1429" t="s">
        <v>1485</v>
      </c>
      <c r="C195" s="1428">
        <v>0</v>
      </c>
      <c r="D195" s="1383" t="s">
        <v>1108</v>
      </c>
      <c r="E195" s="1406" t="s">
        <v>1188</v>
      </c>
      <c r="F195" s="1406" t="s">
        <v>1189</v>
      </c>
      <c r="G195" s="1386" t="s">
        <v>1190</v>
      </c>
      <c r="H195" s="1407"/>
    </row>
    <row r="196" spans="1:26">
      <c r="A196" s="1406" t="s">
        <v>1486</v>
      </c>
      <c r="B196" s="1385" t="s">
        <v>1487</v>
      </c>
      <c r="C196" s="178">
        <v>0</v>
      </c>
      <c r="D196" s="1383" t="s">
        <v>1108</v>
      </c>
      <c r="E196" s="1406" t="s">
        <v>1188</v>
      </c>
      <c r="F196" s="1406" t="s">
        <v>1189</v>
      </c>
      <c r="G196" s="1386" t="s">
        <v>1190</v>
      </c>
      <c r="H196" s="1407"/>
      <c r="I196" s="66"/>
      <c r="L196" s="66"/>
      <c r="M196" s="66"/>
      <c r="N196" s="66"/>
      <c r="O196" s="66"/>
      <c r="P196" s="66"/>
      <c r="Q196" s="66"/>
      <c r="R196" s="66"/>
      <c r="S196" s="66"/>
      <c r="V196" s="66"/>
      <c r="W196" s="66"/>
      <c r="X196" s="66"/>
      <c r="Y196" s="66"/>
      <c r="Z196" s="66"/>
    </row>
    <row r="197" spans="1:26" s="66" customFormat="1">
      <c r="A197" s="1424"/>
      <c r="B197" s="1385" t="s">
        <v>1488</v>
      </c>
      <c r="C197" s="211">
        <v>0</v>
      </c>
      <c r="D197" s="1423"/>
      <c r="E197" s="1424"/>
      <c r="F197" s="1424"/>
      <c r="G197" s="1398"/>
      <c r="H197" s="1425"/>
      <c r="I197" s="1"/>
      <c r="L197" s="1"/>
      <c r="M197" s="1"/>
      <c r="N197" s="1"/>
      <c r="O197" s="1"/>
      <c r="P197" s="1"/>
      <c r="Q197" s="1"/>
      <c r="R197" s="1"/>
      <c r="S197" s="1"/>
      <c r="V197" s="1"/>
      <c r="W197" s="1"/>
      <c r="X197" s="1"/>
      <c r="Y197" s="1"/>
      <c r="Z197" s="1"/>
    </row>
    <row r="198" spans="1:26" s="66" customFormat="1">
      <c r="A198" s="1424"/>
      <c r="B198" s="1397" t="s">
        <v>1489</v>
      </c>
      <c r="C198" s="211">
        <v>0</v>
      </c>
      <c r="D198" s="1423"/>
      <c r="E198" s="1424"/>
      <c r="F198" s="1424"/>
      <c r="G198" s="1398"/>
      <c r="H198" s="1425"/>
      <c r="I198" s="1"/>
      <c r="L198" s="1"/>
      <c r="M198" s="1"/>
      <c r="N198" s="1"/>
      <c r="O198" s="1"/>
      <c r="P198" s="1"/>
      <c r="Q198" s="1"/>
      <c r="R198" s="1"/>
      <c r="S198" s="1"/>
      <c r="V198" s="1"/>
      <c r="W198" s="1"/>
      <c r="X198" s="1"/>
      <c r="Y198" s="1"/>
      <c r="Z198" s="1"/>
    </row>
    <row r="199" spans="1:26" s="66" customFormat="1">
      <c r="A199" s="1424"/>
      <c r="B199" s="1385" t="s">
        <v>1490</v>
      </c>
      <c r="C199" s="178" t="s">
        <v>1285</v>
      </c>
      <c r="D199" s="1423"/>
      <c r="E199" s="1424"/>
      <c r="F199" s="1424"/>
      <c r="G199" s="1398"/>
      <c r="H199" s="1425"/>
      <c r="I199" s="1"/>
      <c r="L199" s="1"/>
      <c r="M199" s="1"/>
      <c r="N199" s="1"/>
      <c r="O199" s="1"/>
      <c r="P199" s="1"/>
      <c r="Q199" s="1"/>
      <c r="R199" s="1"/>
      <c r="S199" s="1"/>
      <c r="V199" s="1"/>
      <c r="W199" s="1"/>
      <c r="X199" s="1"/>
      <c r="Y199" s="1"/>
      <c r="Z199" s="1"/>
    </row>
    <row r="200" spans="1:26">
      <c r="A200" s="1406"/>
      <c r="B200" s="1385" t="s">
        <v>1491</v>
      </c>
      <c r="C200" s="178">
        <v>0</v>
      </c>
      <c r="D200" s="1383" t="s">
        <v>1108</v>
      </c>
      <c r="E200" s="1406" t="s">
        <v>1188</v>
      </c>
      <c r="F200" s="1406" t="s">
        <v>1189</v>
      </c>
      <c r="G200" s="1386" t="s">
        <v>1190</v>
      </c>
      <c r="H200" s="1407"/>
      <c r="I200" s="66"/>
      <c r="L200" s="66"/>
      <c r="M200" s="66"/>
      <c r="N200" s="66"/>
      <c r="O200" s="66"/>
      <c r="P200" s="66"/>
      <c r="Q200" s="66"/>
      <c r="R200" s="66"/>
      <c r="S200" s="66"/>
      <c r="V200" s="66"/>
      <c r="W200" s="66"/>
      <c r="X200" s="66"/>
      <c r="Y200" s="66"/>
      <c r="Z200" s="66"/>
    </row>
    <row r="201" spans="1:26">
      <c r="A201" s="1406"/>
      <c r="B201" s="1385" t="s">
        <v>1492</v>
      </c>
      <c r="C201" s="1418" t="s">
        <v>1130</v>
      </c>
      <c r="D201" s="1419" t="s">
        <v>1108</v>
      </c>
      <c r="E201" s="1406" t="s">
        <v>1247</v>
      </c>
      <c r="F201" s="1406" t="s">
        <v>1248</v>
      </c>
      <c r="G201" s="1430" t="s">
        <v>1249</v>
      </c>
      <c r="H201" s="1407"/>
      <c r="I201" s="66"/>
      <c r="J201" s="66"/>
      <c r="K201" s="66"/>
      <c r="L201" s="66"/>
      <c r="M201" s="66"/>
      <c r="N201" s="66"/>
      <c r="O201" s="66"/>
      <c r="P201" s="66"/>
      <c r="Q201" s="66"/>
      <c r="R201" s="66"/>
      <c r="S201" s="66"/>
      <c r="V201" s="66"/>
      <c r="W201" s="66"/>
      <c r="X201" s="66"/>
      <c r="Y201" s="66"/>
      <c r="Z201" s="66"/>
    </row>
    <row r="202" spans="1:26">
      <c r="A202" s="1406" t="s">
        <v>1493</v>
      </c>
      <c r="B202" s="1385" t="s">
        <v>1494</v>
      </c>
      <c r="C202" s="178">
        <v>0</v>
      </c>
      <c r="D202" s="1383" t="s">
        <v>1108</v>
      </c>
      <c r="E202" s="1406" t="s">
        <v>1188</v>
      </c>
      <c r="F202" s="1406" t="s">
        <v>1189</v>
      </c>
      <c r="G202" s="1386" t="s">
        <v>1190</v>
      </c>
      <c r="H202" s="1407"/>
      <c r="I202" s="66"/>
      <c r="L202" s="66"/>
      <c r="M202" s="66"/>
      <c r="N202" s="66"/>
      <c r="O202" s="66"/>
      <c r="P202" s="66"/>
      <c r="Q202" s="66"/>
      <c r="R202" s="66"/>
      <c r="S202" s="66"/>
      <c r="V202" s="66"/>
      <c r="W202" s="66"/>
      <c r="X202" s="66"/>
      <c r="Y202" s="66"/>
      <c r="Z202" s="66"/>
    </row>
    <row r="203" spans="1:26" s="66" customFormat="1">
      <c r="A203" s="1424"/>
      <c r="B203" s="1385" t="s">
        <v>1495</v>
      </c>
      <c r="C203" s="211">
        <v>0</v>
      </c>
      <c r="D203" s="1423"/>
      <c r="E203" s="1424"/>
      <c r="F203" s="1424"/>
      <c r="G203" s="1398"/>
      <c r="H203" s="1425"/>
      <c r="I203" s="1"/>
      <c r="J203" s="1"/>
      <c r="K203" s="1"/>
      <c r="L203" s="1"/>
      <c r="M203" s="1"/>
      <c r="N203" s="1"/>
      <c r="O203" s="1"/>
      <c r="P203" s="1"/>
      <c r="Q203" s="1"/>
      <c r="R203" s="1"/>
      <c r="S203" s="1"/>
      <c r="V203" s="1"/>
      <c r="W203" s="1"/>
      <c r="X203" s="1"/>
      <c r="Y203" s="1"/>
      <c r="Z203" s="1"/>
    </row>
    <row r="204" spans="1:26" s="66" customFormat="1">
      <c r="A204" s="1424"/>
      <c r="B204" s="1397" t="s">
        <v>1496</v>
      </c>
      <c r="C204" s="211">
        <v>0</v>
      </c>
      <c r="D204" s="1423"/>
      <c r="E204" s="1424"/>
      <c r="F204" s="1424"/>
      <c r="G204" s="1398"/>
      <c r="H204" s="1425"/>
      <c r="I204" s="1"/>
      <c r="J204" s="1"/>
      <c r="K204" s="1"/>
      <c r="L204" s="1"/>
      <c r="M204" s="1"/>
      <c r="N204" s="1"/>
      <c r="O204" s="1"/>
      <c r="P204" s="1"/>
      <c r="Q204" s="1"/>
      <c r="R204" s="1"/>
      <c r="S204" s="1"/>
      <c r="V204" s="1"/>
      <c r="W204" s="1"/>
      <c r="X204" s="1"/>
      <c r="Y204" s="1"/>
      <c r="Z204" s="1"/>
    </row>
    <row r="205" spans="1:26" s="66" customFormat="1">
      <c r="A205" s="1424"/>
      <c r="B205" s="1385" t="s">
        <v>1497</v>
      </c>
      <c r="C205" s="178" t="s">
        <v>1285</v>
      </c>
      <c r="D205" s="1423"/>
      <c r="E205" s="1424"/>
      <c r="F205" s="1424"/>
      <c r="G205" s="1398"/>
      <c r="H205" s="1425"/>
      <c r="I205" s="1"/>
      <c r="J205" s="1"/>
      <c r="K205" s="1"/>
      <c r="L205" s="1"/>
      <c r="M205" s="1"/>
      <c r="N205" s="1"/>
      <c r="O205" s="1"/>
      <c r="P205" s="1"/>
      <c r="Q205" s="1"/>
      <c r="R205" s="1"/>
      <c r="S205" s="1"/>
      <c r="V205" s="1"/>
      <c r="W205" s="1"/>
      <c r="X205" s="1"/>
      <c r="Y205" s="1"/>
      <c r="Z205" s="1"/>
    </row>
    <row r="206" spans="1:26">
      <c r="A206" s="1406"/>
      <c r="B206" s="1385" t="s">
        <v>1498</v>
      </c>
      <c r="C206" s="178">
        <v>0</v>
      </c>
      <c r="D206" s="1383" t="s">
        <v>1108</v>
      </c>
      <c r="E206" s="1406" t="s">
        <v>1188</v>
      </c>
      <c r="F206" s="1406" t="s">
        <v>1189</v>
      </c>
      <c r="G206" s="1386" t="s">
        <v>1190</v>
      </c>
      <c r="H206" s="1407"/>
      <c r="I206" s="66"/>
      <c r="L206" s="66"/>
      <c r="M206" s="66"/>
      <c r="N206" s="66"/>
      <c r="O206" s="66"/>
      <c r="P206" s="66"/>
      <c r="Q206" s="66"/>
      <c r="R206" s="66"/>
      <c r="S206" s="66"/>
      <c r="V206" s="66"/>
      <c r="W206" s="66"/>
      <c r="X206" s="66"/>
      <c r="Y206" s="66"/>
      <c r="Z206" s="66"/>
    </row>
    <row r="207" spans="1:26">
      <c r="A207" s="1406"/>
      <c r="B207" s="1385" t="s">
        <v>1499</v>
      </c>
      <c r="C207" s="1418" t="s">
        <v>1130</v>
      </c>
      <c r="D207" s="1419" t="s">
        <v>1108</v>
      </c>
      <c r="E207" s="1406" t="s">
        <v>1247</v>
      </c>
      <c r="F207" s="1406" t="s">
        <v>1248</v>
      </c>
      <c r="G207" s="1430" t="s">
        <v>1249</v>
      </c>
      <c r="H207" s="1407"/>
      <c r="I207" s="66"/>
      <c r="L207" s="66"/>
      <c r="M207" s="66"/>
      <c r="N207" s="66"/>
      <c r="O207" s="66"/>
      <c r="P207" s="66"/>
      <c r="Q207" s="66"/>
      <c r="R207" s="66"/>
      <c r="S207" s="66"/>
      <c r="V207" s="66"/>
      <c r="W207" s="66"/>
      <c r="X207" s="66"/>
      <c r="Y207" s="66"/>
      <c r="Z207" s="66"/>
    </row>
    <row r="208" spans="1:26">
      <c r="A208" s="1406" t="s">
        <v>1500</v>
      </c>
      <c r="B208" s="1385" t="s">
        <v>1501</v>
      </c>
      <c r="C208" s="178">
        <v>0</v>
      </c>
      <c r="D208" s="1383" t="s">
        <v>1108</v>
      </c>
      <c r="E208" s="1385" t="s">
        <v>1188</v>
      </c>
      <c r="F208" s="1406" t="s">
        <v>1189</v>
      </c>
      <c r="G208" s="1386" t="s">
        <v>1190</v>
      </c>
      <c r="H208" s="1407"/>
      <c r="I208" s="66"/>
      <c r="J208" s="66"/>
      <c r="K208" s="66"/>
      <c r="L208" s="66"/>
      <c r="M208" s="66"/>
      <c r="N208" s="66"/>
      <c r="O208" s="66"/>
      <c r="P208" s="66"/>
      <c r="Q208" s="66"/>
      <c r="R208" s="66"/>
      <c r="S208" s="66"/>
      <c r="V208" s="66"/>
      <c r="W208" s="66"/>
      <c r="X208" s="66"/>
      <c r="Y208" s="66"/>
      <c r="Z208" s="66"/>
    </row>
    <row r="209" spans="1:26" s="66" customFormat="1">
      <c r="A209" s="1424"/>
      <c r="B209" s="1385" t="s">
        <v>1502</v>
      </c>
      <c r="C209" s="211">
        <v>0</v>
      </c>
      <c r="D209" s="1423"/>
      <c r="E209" s="1397"/>
      <c r="F209" s="1424"/>
      <c r="G209" s="1398"/>
      <c r="H209" s="1425"/>
      <c r="I209" s="1"/>
      <c r="L209" s="1"/>
      <c r="M209" s="1"/>
      <c r="N209" s="1"/>
      <c r="O209" s="1"/>
      <c r="P209" s="1"/>
      <c r="Q209" s="1"/>
      <c r="R209" s="1"/>
      <c r="S209" s="1"/>
      <c r="V209" s="1"/>
      <c r="W209" s="1"/>
      <c r="X209" s="1"/>
      <c r="Y209" s="1"/>
      <c r="Z209" s="1"/>
    </row>
    <row r="210" spans="1:26" s="66" customFormat="1">
      <c r="A210" s="1424"/>
      <c r="B210" s="1397" t="s">
        <v>1503</v>
      </c>
      <c r="C210" s="211">
        <v>0</v>
      </c>
      <c r="D210" s="1423"/>
      <c r="E210" s="1397"/>
      <c r="F210" s="1424"/>
      <c r="G210" s="1398"/>
      <c r="H210" s="1425"/>
      <c r="I210" s="1"/>
      <c r="J210" s="1"/>
      <c r="K210" s="1"/>
      <c r="L210" s="1"/>
      <c r="M210" s="1"/>
      <c r="N210" s="1"/>
      <c r="O210" s="1"/>
      <c r="P210" s="1"/>
      <c r="Q210" s="1"/>
      <c r="R210" s="1"/>
      <c r="S210" s="1"/>
      <c r="V210" s="1"/>
      <c r="W210" s="1"/>
      <c r="X210" s="1"/>
      <c r="Y210" s="1"/>
      <c r="Z210" s="1"/>
    </row>
    <row r="211" spans="1:26" s="66" customFormat="1">
      <c r="A211" s="1424"/>
      <c r="B211" s="1385" t="s">
        <v>1504</v>
      </c>
      <c r="C211" s="178" t="s">
        <v>1285</v>
      </c>
      <c r="D211" s="1423"/>
      <c r="E211" s="1397"/>
      <c r="F211" s="1424"/>
      <c r="G211" s="1398"/>
      <c r="H211" s="1425"/>
      <c r="I211" s="1"/>
      <c r="J211" s="1"/>
      <c r="K211" s="1"/>
      <c r="L211" s="1"/>
      <c r="M211" s="1"/>
      <c r="N211" s="1"/>
      <c r="O211" s="1"/>
      <c r="P211" s="1"/>
      <c r="Q211" s="1"/>
      <c r="R211" s="1"/>
      <c r="S211" s="1"/>
      <c r="V211" s="1"/>
      <c r="W211" s="1"/>
      <c r="X211" s="1"/>
      <c r="Y211" s="1"/>
      <c r="Z211" s="1"/>
    </row>
    <row r="212" spans="1:26">
      <c r="A212" s="1406"/>
      <c r="B212" s="1406" t="s">
        <v>1505</v>
      </c>
      <c r="C212" s="178">
        <v>0</v>
      </c>
      <c r="D212" s="1383" t="s">
        <v>1108</v>
      </c>
      <c r="E212" s="1385" t="s">
        <v>1188</v>
      </c>
      <c r="F212" s="1406" t="s">
        <v>1189</v>
      </c>
      <c r="G212" s="1386" t="s">
        <v>1190</v>
      </c>
      <c r="H212" s="1407"/>
      <c r="I212" s="66"/>
      <c r="L212" s="66"/>
      <c r="M212" s="66"/>
      <c r="N212" s="66"/>
      <c r="O212" s="66"/>
      <c r="P212" s="66"/>
      <c r="Q212" s="66"/>
      <c r="R212" s="66"/>
      <c r="S212" s="66"/>
      <c r="V212" s="66"/>
      <c r="W212" s="66"/>
      <c r="X212" s="66"/>
      <c r="Y212" s="66"/>
      <c r="Z212" s="66"/>
    </row>
    <row r="213" spans="1:26" s="66" customFormat="1">
      <c r="A213" s="1424"/>
      <c r="B213" s="1385" t="s">
        <v>1506</v>
      </c>
      <c r="C213" s="1418" t="s">
        <v>1130</v>
      </c>
      <c r="D213" s="1423"/>
      <c r="E213" s="1397"/>
      <c r="F213" s="1424"/>
      <c r="G213" s="1398"/>
      <c r="H213" s="1425"/>
      <c r="J213" s="1"/>
      <c r="K213" s="1"/>
    </row>
    <row r="214" spans="1:26">
      <c r="A214" s="1406" t="s">
        <v>1507</v>
      </c>
      <c r="B214" s="1406" t="s">
        <v>1508</v>
      </c>
      <c r="C214" s="178">
        <v>0</v>
      </c>
      <c r="D214" s="1383" t="s">
        <v>1108</v>
      </c>
      <c r="E214" s="1385" t="s">
        <v>1188</v>
      </c>
      <c r="F214" s="1406" t="s">
        <v>1189</v>
      </c>
      <c r="G214" s="1386" t="s">
        <v>1190</v>
      </c>
      <c r="H214" s="1407"/>
      <c r="I214" s="66"/>
      <c r="L214" s="66"/>
      <c r="M214" s="66"/>
      <c r="N214" s="66"/>
      <c r="O214" s="66"/>
      <c r="P214" s="66"/>
      <c r="Q214" s="66"/>
      <c r="R214" s="66"/>
      <c r="S214" s="66"/>
      <c r="V214" s="66"/>
      <c r="W214" s="66"/>
      <c r="X214" s="66"/>
      <c r="Y214" s="66"/>
      <c r="Z214" s="66"/>
    </row>
    <row r="215" spans="1:26">
      <c r="A215" s="1406"/>
      <c r="B215" s="1406" t="s">
        <v>1509</v>
      </c>
      <c r="C215" s="178">
        <v>0</v>
      </c>
      <c r="D215" s="1383" t="s">
        <v>1108</v>
      </c>
      <c r="E215" s="1406" t="s">
        <v>1188</v>
      </c>
      <c r="F215" s="1406" t="s">
        <v>1189</v>
      </c>
      <c r="G215" s="1386" t="s">
        <v>1190</v>
      </c>
      <c r="H215" s="1407"/>
    </row>
    <row r="216" spans="1:26">
      <c r="A216" s="1406" t="s">
        <v>1510</v>
      </c>
      <c r="B216" s="1406" t="s">
        <v>1511</v>
      </c>
      <c r="C216" s="178">
        <v>0</v>
      </c>
      <c r="D216" s="1383" t="s">
        <v>1108</v>
      </c>
      <c r="E216" s="1406" t="s">
        <v>1188</v>
      </c>
      <c r="F216" s="1406" t="s">
        <v>1189</v>
      </c>
      <c r="G216" s="1386" t="s">
        <v>1190</v>
      </c>
      <c r="H216" s="1407"/>
      <c r="I216" s="66"/>
      <c r="L216" s="66"/>
      <c r="M216" s="66"/>
      <c r="N216" s="66"/>
      <c r="O216" s="66"/>
      <c r="P216" s="66"/>
      <c r="Q216" s="66"/>
      <c r="R216" s="66"/>
      <c r="S216" s="66"/>
      <c r="V216" s="66"/>
      <c r="W216" s="66"/>
      <c r="X216" s="66"/>
      <c r="Y216" s="66"/>
      <c r="Z216" s="66"/>
    </row>
    <row r="217" spans="1:26">
      <c r="A217" s="1406"/>
      <c r="B217" s="1406" t="s">
        <v>1512</v>
      </c>
      <c r="C217" s="178">
        <v>0</v>
      </c>
      <c r="D217" s="1383" t="s">
        <v>1108</v>
      </c>
      <c r="E217" s="1406" t="s">
        <v>1188</v>
      </c>
      <c r="F217" s="1406" t="s">
        <v>1189</v>
      </c>
      <c r="G217" s="1386" t="s">
        <v>1190</v>
      </c>
      <c r="H217" s="1407"/>
    </row>
    <row r="218" spans="1:26">
      <c r="A218" s="1406" t="s">
        <v>1513</v>
      </c>
      <c r="B218" s="1406" t="s">
        <v>1514</v>
      </c>
      <c r="C218" s="178">
        <v>0</v>
      </c>
      <c r="D218" s="1383" t="s">
        <v>1108</v>
      </c>
      <c r="E218" s="1406" t="s">
        <v>1188</v>
      </c>
      <c r="F218" s="1406" t="s">
        <v>1189</v>
      </c>
      <c r="G218" s="1386" t="s">
        <v>1190</v>
      </c>
      <c r="H218" s="1407"/>
    </row>
    <row r="219" spans="1:26">
      <c r="A219" s="1406"/>
      <c r="B219" s="1385" t="s">
        <v>1515</v>
      </c>
      <c r="C219" s="178">
        <v>0</v>
      </c>
      <c r="D219" s="1383" t="s">
        <v>1108</v>
      </c>
      <c r="E219" s="1406" t="s">
        <v>1188</v>
      </c>
      <c r="F219" s="1406" t="s">
        <v>1189</v>
      </c>
      <c r="G219" s="1386" t="s">
        <v>1190</v>
      </c>
      <c r="H219" s="1407"/>
    </row>
    <row r="220" spans="1:26" s="66" customFormat="1">
      <c r="A220" s="1422" t="s">
        <v>1516</v>
      </c>
      <c r="B220" s="1397" t="s">
        <v>1517</v>
      </c>
      <c r="C220" s="1432">
        <v>0</v>
      </c>
      <c r="D220" s="1435"/>
      <c r="E220" s="1424"/>
      <c r="F220" s="1424"/>
      <c r="G220" s="1436"/>
      <c r="H220" s="1425"/>
      <c r="I220" s="1"/>
      <c r="J220" s="1"/>
      <c r="K220" s="1"/>
      <c r="L220" s="1"/>
      <c r="M220" s="1"/>
      <c r="N220" s="1"/>
      <c r="O220" s="1"/>
      <c r="P220" s="1"/>
      <c r="Q220" s="1"/>
      <c r="R220" s="1"/>
      <c r="S220" s="1"/>
      <c r="V220" s="1"/>
      <c r="W220" s="1"/>
      <c r="X220" s="1"/>
      <c r="Y220" s="1"/>
      <c r="Z220" s="1"/>
    </row>
    <row r="221" spans="1:26" s="66" customFormat="1">
      <c r="A221" s="1424"/>
      <c r="B221" s="1397" t="s">
        <v>1518</v>
      </c>
      <c r="C221" s="1432">
        <v>0</v>
      </c>
      <c r="D221" s="1435"/>
      <c r="E221" s="1424"/>
      <c r="F221" s="1424"/>
      <c r="G221" s="1436"/>
      <c r="H221" s="1425"/>
      <c r="I221" s="1"/>
      <c r="J221" s="1"/>
      <c r="K221" s="1"/>
      <c r="L221" s="1"/>
      <c r="M221" s="1"/>
      <c r="N221" s="1"/>
      <c r="O221" s="1"/>
      <c r="P221" s="1"/>
      <c r="Q221" s="1"/>
      <c r="R221" s="1"/>
      <c r="S221" s="1"/>
      <c r="V221" s="1"/>
      <c r="W221" s="1"/>
      <c r="X221" s="1"/>
      <c r="Y221" s="1"/>
      <c r="Z221" s="1"/>
    </row>
    <row r="222" spans="1:26" ht="16.2">
      <c r="A222" s="1405" t="s">
        <v>1519</v>
      </c>
      <c r="B222" s="1429" t="s">
        <v>1520</v>
      </c>
      <c r="C222" s="1428">
        <v>0</v>
      </c>
      <c r="D222" s="1383" t="s">
        <v>1108</v>
      </c>
      <c r="E222" s="1385" t="s">
        <v>1188</v>
      </c>
      <c r="F222" s="1385" t="s">
        <v>1189</v>
      </c>
      <c r="G222" s="1386" t="s">
        <v>1190</v>
      </c>
      <c r="H222" s="1407"/>
    </row>
    <row r="223" spans="1:26" ht="16.2">
      <c r="A223" s="1405"/>
      <c r="B223" s="1429" t="s">
        <v>1521</v>
      </c>
      <c r="C223" s="1428">
        <v>0</v>
      </c>
      <c r="D223" s="1383" t="s">
        <v>1108</v>
      </c>
      <c r="E223" s="1385" t="s">
        <v>1188</v>
      </c>
      <c r="F223" s="1385" t="s">
        <v>1189</v>
      </c>
      <c r="G223" s="1386" t="s">
        <v>1190</v>
      </c>
      <c r="H223" s="1407"/>
      <c r="I223" s="66"/>
      <c r="L223" s="66"/>
      <c r="M223" s="66"/>
      <c r="N223" s="66"/>
    </row>
    <row r="224" spans="1:26">
      <c r="A224" s="1406" t="s">
        <v>1522</v>
      </c>
      <c r="B224" s="1385" t="s">
        <v>1523</v>
      </c>
      <c r="C224" s="178">
        <v>0</v>
      </c>
      <c r="D224" s="1383" t="s">
        <v>1108</v>
      </c>
      <c r="E224" s="1385" t="s">
        <v>1188</v>
      </c>
      <c r="F224" s="1385" t="s">
        <v>1189</v>
      </c>
      <c r="G224" s="1386" t="s">
        <v>1190</v>
      </c>
      <c r="H224" s="1407"/>
      <c r="I224" s="66"/>
      <c r="L224" s="66"/>
      <c r="M224" s="66"/>
      <c r="N224" s="66"/>
      <c r="O224" s="66"/>
      <c r="P224" s="66"/>
      <c r="Q224" s="66"/>
      <c r="R224" s="66"/>
      <c r="S224" s="66"/>
    </row>
    <row r="225" spans="1:26">
      <c r="A225" s="1406"/>
      <c r="B225" s="1385" t="s">
        <v>1524</v>
      </c>
      <c r="C225" s="178">
        <v>0</v>
      </c>
      <c r="D225" s="1383" t="s">
        <v>1108</v>
      </c>
      <c r="E225" s="1385" t="s">
        <v>1188</v>
      </c>
      <c r="F225" s="1385" t="s">
        <v>1189</v>
      </c>
      <c r="G225" s="1386" t="s">
        <v>1190</v>
      </c>
      <c r="H225" s="1407"/>
      <c r="O225" s="66"/>
      <c r="P225" s="66"/>
      <c r="Q225" s="66"/>
      <c r="R225" s="66"/>
      <c r="S225" s="66"/>
    </row>
    <row r="226" spans="1:26">
      <c r="A226" s="1406"/>
      <c r="B226" s="1385" t="s">
        <v>1525</v>
      </c>
      <c r="C226" s="178">
        <v>0</v>
      </c>
      <c r="D226" s="1383" t="s">
        <v>1108</v>
      </c>
      <c r="E226" s="1406" t="s">
        <v>1188</v>
      </c>
      <c r="F226" s="1406" t="s">
        <v>1189</v>
      </c>
      <c r="G226" s="1386" t="s">
        <v>1190</v>
      </c>
      <c r="H226" s="1407"/>
      <c r="V226" s="66"/>
      <c r="W226" s="66"/>
      <c r="X226" s="66"/>
      <c r="Y226" s="66"/>
      <c r="Z226" s="66"/>
    </row>
    <row r="227" spans="1:26">
      <c r="A227" s="1406"/>
      <c r="B227" s="1385" t="s">
        <v>1526</v>
      </c>
      <c r="C227" s="1418" t="s">
        <v>1130</v>
      </c>
      <c r="D227" s="1419" t="s">
        <v>1108</v>
      </c>
      <c r="E227" s="1406" t="s">
        <v>1247</v>
      </c>
      <c r="F227" s="1406" t="s">
        <v>1248</v>
      </c>
      <c r="G227" s="1430" t="s">
        <v>1249</v>
      </c>
      <c r="H227" s="1407"/>
      <c r="V227" s="66"/>
      <c r="W227" s="66"/>
      <c r="X227" s="66"/>
      <c r="Y227" s="66"/>
      <c r="Z227" s="66"/>
    </row>
    <row r="228" spans="1:26">
      <c r="A228" s="1406" t="s">
        <v>1527</v>
      </c>
      <c r="B228" s="1406" t="s">
        <v>1528</v>
      </c>
      <c r="C228" s="178">
        <v>0</v>
      </c>
      <c r="D228" s="1383" t="s">
        <v>1108</v>
      </c>
      <c r="E228" s="1406" t="s">
        <v>1188</v>
      </c>
      <c r="F228" s="1406" t="s">
        <v>1189</v>
      </c>
      <c r="G228" s="1386" t="s">
        <v>1190</v>
      </c>
      <c r="H228" s="1407"/>
    </row>
    <row r="229" spans="1:26">
      <c r="A229" s="1406"/>
      <c r="B229" s="1385" t="s">
        <v>1529</v>
      </c>
      <c r="C229" s="178">
        <v>0</v>
      </c>
      <c r="D229" s="1383" t="s">
        <v>1108</v>
      </c>
      <c r="E229" s="1406" t="s">
        <v>1188</v>
      </c>
      <c r="F229" s="1406" t="s">
        <v>1189</v>
      </c>
      <c r="G229" s="1386" t="s">
        <v>1190</v>
      </c>
      <c r="H229" s="1407"/>
    </row>
    <row r="230" spans="1:26">
      <c r="A230" s="1406" t="s">
        <v>1530</v>
      </c>
      <c r="B230" s="1406" t="s">
        <v>1531</v>
      </c>
      <c r="C230" s="178">
        <v>0</v>
      </c>
      <c r="D230" s="1383" t="s">
        <v>1108</v>
      </c>
      <c r="E230" s="1406" t="s">
        <v>1188</v>
      </c>
      <c r="F230" s="1406" t="s">
        <v>1189</v>
      </c>
      <c r="G230" s="1386" t="s">
        <v>1190</v>
      </c>
      <c r="H230" s="1407"/>
    </row>
    <row r="231" spans="1:26">
      <c r="A231" s="1406"/>
      <c r="B231" s="1385" t="s">
        <v>1532</v>
      </c>
      <c r="C231" s="178">
        <v>0</v>
      </c>
      <c r="D231" s="1383" t="s">
        <v>1108</v>
      </c>
      <c r="E231" s="1406" t="s">
        <v>1188</v>
      </c>
      <c r="F231" s="1406" t="s">
        <v>1189</v>
      </c>
      <c r="G231" s="1386" t="s">
        <v>1190</v>
      </c>
      <c r="H231" s="1407"/>
    </row>
    <row r="232" spans="1:26">
      <c r="A232" s="1406"/>
      <c r="B232" s="1385" t="s">
        <v>1533</v>
      </c>
      <c r="C232" s="1418" t="s">
        <v>1130</v>
      </c>
      <c r="D232" s="1419" t="s">
        <v>1108</v>
      </c>
      <c r="E232" s="1406" t="s">
        <v>1247</v>
      </c>
      <c r="F232" s="1406" t="s">
        <v>1248</v>
      </c>
      <c r="G232" s="1430" t="s">
        <v>1249</v>
      </c>
      <c r="H232" s="1407"/>
    </row>
    <row r="233" spans="1:26">
      <c r="A233" s="1406" t="s">
        <v>1534</v>
      </c>
      <c r="B233" s="1385" t="s">
        <v>1535</v>
      </c>
      <c r="C233" s="178">
        <v>0</v>
      </c>
      <c r="D233" s="1383" t="s">
        <v>1108</v>
      </c>
      <c r="E233" s="1406" t="s">
        <v>1188</v>
      </c>
      <c r="F233" s="1406" t="s">
        <v>1189</v>
      </c>
      <c r="G233" s="1386" t="s">
        <v>1190</v>
      </c>
      <c r="H233" s="1407"/>
    </row>
    <row r="234" spans="1:26">
      <c r="A234" s="1406"/>
      <c r="B234" s="1406" t="s">
        <v>1536</v>
      </c>
      <c r="C234" s="178">
        <v>0</v>
      </c>
      <c r="D234" s="1383" t="s">
        <v>1108</v>
      </c>
      <c r="E234" s="1406" t="s">
        <v>1188</v>
      </c>
      <c r="F234" s="1406" t="s">
        <v>1189</v>
      </c>
      <c r="G234" s="1386" t="s">
        <v>1190</v>
      </c>
      <c r="H234" s="1407"/>
    </row>
    <row r="235" spans="1:26">
      <c r="A235" s="1406"/>
      <c r="B235" s="1385" t="s">
        <v>1537</v>
      </c>
      <c r="C235" s="1418" t="s">
        <v>1130</v>
      </c>
      <c r="D235" s="1419" t="s">
        <v>1108</v>
      </c>
      <c r="E235" s="1406" t="s">
        <v>1247</v>
      </c>
      <c r="F235" s="1406" t="s">
        <v>1248</v>
      </c>
      <c r="G235" s="1430" t="s">
        <v>1249</v>
      </c>
      <c r="H235" s="1407"/>
    </row>
    <row r="236" spans="1:26">
      <c r="A236" s="1406" t="s">
        <v>1538</v>
      </c>
      <c r="B236" s="1406"/>
      <c r="C236" s="1428"/>
      <c r="D236" s="1383" t="s">
        <v>1108</v>
      </c>
      <c r="E236" s="1406"/>
      <c r="F236" s="1406"/>
      <c r="G236" s="1437"/>
      <c r="H236" s="1407"/>
    </row>
    <row r="237" spans="1:26">
      <c r="A237" s="1406" t="s">
        <v>1539</v>
      </c>
      <c r="B237" s="1406" t="s">
        <v>1540</v>
      </c>
      <c r="C237" s="178">
        <v>0</v>
      </c>
      <c r="D237" s="1383" t="s">
        <v>1108</v>
      </c>
      <c r="E237" s="1406" t="s">
        <v>1188</v>
      </c>
      <c r="F237" s="1406" t="s">
        <v>1189</v>
      </c>
      <c r="G237" s="1386" t="s">
        <v>1190</v>
      </c>
      <c r="H237" s="1407"/>
    </row>
    <row r="238" spans="1:26">
      <c r="A238" s="1406"/>
      <c r="B238" s="1406" t="s">
        <v>1541</v>
      </c>
      <c r="C238" s="178">
        <v>0</v>
      </c>
      <c r="D238" s="1383" t="s">
        <v>1108</v>
      </c>
      <c r="E238" s="1406" t="s">
        <v>1188</v>
      </c>
      <c r="F238" s="1406" t="s">
        <v>1189</v>
      </c>
      <c r="G238" s="1386" t="s">
        <v>1190</v>
      </c>
      <c r="H238" s="1407"/>
    </row>
    <row r="239" spans="1:26">
      <c r="A239" s="1406" t="s">
        <v>1542</v>
      </c>
      <c r="B239" s="1438" t="s">
        <v>1543</v>
      </c>
      <c r="C239" s="178">
        <v>0</v>
      </c>
      <c r="D239" s="1383" t="s">
        <v>1108</v>
      </c>
      <c r="E239" s="1438" t="s">
        <v>1188</v>
      </c>
      <c r="F239" s="1438" t="s">
        <v>1189</v>
      </c>
      <c r="G239" s="1386" t="s">
        <v>1190</v>
      </c>
      <c r="H239" s="1407"/>
    </row>
    <row r="240" spans="1:26">
      <c r="A240" s="1406"/>
      <c r="B240" s="1438" t="s">
        <v>1544</v>
      </c>
      <c r="C240" s="178">
        <v>0</v>
      </c>
      <c r="D240" s="1383" t="s">
        <v>1108</v>
      </c>
      <c r="E240" s="1438" t="s">
        <v>1188</v>
      </c>
      <c r="F240" s="1438" t="s">
        <v>1189</v>
      </c>
      <c r="G240" s="1386" t="s">
        <v>1190</v>
      </c>
      <c r="H240" s="1407"/>
    </row>
    <row r="241" spans="1:26">
      <c r="A241" s="1406" t="s">
        <v>1545</v>
      </c>
      <c r="B241" s="1438" t="s">
        <v>1546</v>
      </c>
      <c r="C241" s="178">
        <v>0</v>
      </c>
      <c r="D241" s="1383" t="s">
        <v>1108</v>
      </c>
      <c r="E241" s="1438" t="s">
        <v>1188</v>
      </c>
      <c r="F241" s="1438" t="s">
        <v>1189</v>
      </c>
      <c r="G241" s="1386" t="s">
        <v>1190</v>
      </c>
      <c r="H241" s="1407"/>
    </row>
    <row r="242" spans="1:26">
      <c r="A242" s="1406"/>
      <c r="B242" s="1438" t="s">
        <v>1547</v>
      </c>
      <c r="C242" s="1428">
        <v>0</v>
      </c>
      <c r="D242" s="1383" t="s">
        <v>1108</v>
      </c>
      <c r="E242" s="1438" t="s">
        <v>1188</v>
      </c>
      <c r="F242" s="1438" t="s">
        <v>1189</v>
      </c>
      <c r="G242" s="1386" t="s">
        <v>1190</v>
      </c>
      <c r="H242" s="1407"/>
      <c r="J242" s="66"/>
      <c r="K242" s="66"/>
    </row>
    <row r="243" spans="1:26">
      <c r="A243" s="1405" t="s">
        <v>1548</v>
      </c>
      <c r="B243" s="1439" t="s">
        <v>1549</v>
      </c>
      <c r="C243" s="1428"/>
      <c r="D243" s="1383" t="s">
        <v>1108</v>
      </c>
      <c r="E243" s="1439" t="s">
        <v>1240</v>
      </c>
      <c r="F243" s="1439" t="s">
        <v>1550</v>
      </c>
      <c r="G243" s="1386" t="s">
        <v>1190</v>
      </c>
      <c r="H243" s="1407"/>
      <c r="J243" s="66"/>
      <c r="K243" s="66"/>
    </row>
    <row r="244" spans="1:26">
      <c r="A244" s="1405"/>
      <c r="B244" s="1438" t="s">
        <v>1551</v>
      </c>
      <c r="C244" s="1440"/>
      <c r="D244" s="1383" t="s">
        <v>1108</v>
      </c>
      <c r="E244" s="1438" t="s">
        <v>1552</v>
      </c>
      <c r="F244" s="1438" t="s">
        <v>1553</v>
      </c>
      <c r="G244" s="1430" t="s">
        <v>1190</v>
      </c>
      <c r="H244" s="1407"/>
    </row>
    <row r="245" spans="1:26">
      <c r="A245" s="1405"/>
      <c r="B245" s="1438" t="s">
        <v>1554</v>
      </c>
      <c r="C245" s="1440"/>
      <c r="D245" s="1383" t="s">
        <v>1108</v>
      </c>
      <c r="E245" s="1438" t="s">
        <v>1555</v>
      </c>
      <c r="F245" s="1438" t="s">
        <v>1556</v>
      </c>
      <c r="G245" s="1430" t="s">
        <v>1190</v>
      </c>
      <c r="H245" s="1407"/>
    </row>
    <row r="246" spans="1:26" ht="16.2">
      <c r="A246" s="1405"/>
      <c r="B246" s="1429" t="s">
        <v>1557</v>
      </c>
      <c r="C246" s="1428">
        <v>0</v>
      </c>
      <c r="D246" s="1383" t="s">
        <v>1108</v>
      </c>
      <c r="E246" s="1438" t="s">
        <v>1188</v>
      </c>
      <c r="F246" s="1438" t="s">
        <v>1189</v>
      </c>
      <c r="G246" s="1386" t="s">
        <v>1190</v>
      </c>
      <c r="H246" s="1407"/>
    </row>
    <row r="247" spans="1:26" ht="16.2">
      <c r="A247" s="1405"/>
      <c r="B247" s="1429" t="s">
        <v>1558</v>
      </c>
      <c r="C247" s="1428">
        <v>0</v>
      </c>
      <c r="D247" s="1383" t="s">
        <v>1108</v>
      </c>
      <c r="E247" s="1438" t="s">
        <v>1188</v>
      </c>
      <c r="F247" s="1438" t="s">
        <v>1189</v>
      </c>
      <c r="G247" s="1386" t="s">
        <v>1190</v>
      </c>
      <c r="H247" s="1407"/>
    </row>
    <row r="248" spans="1:26" ht="16.2">
      <c r="A248" s="1405" t="s">
        <v>1559</v>
      </c>
      <c r="B248" s="1429" t="s">
        <v>1560</v>
      </c>
      <c r="C248" s="1428">
        <v>0</v>
      </c>
      <c r="D248" s="1383" t="s">
        <v>1108</v>
      </c>
      <c r="E248" s="1438" t="s">
        <v>1188</v>
      </c>
      <c r="F248" s="1438" t="s">
        <v>1189</v>
      </c>
      <c r="G248" s="1386" t="s">
        <v>1190</v>
      </c>
      <c r="H248" s="1407"/>
    </row>
    <row r="249" spans="1:26" ht="16.2">
      <c r="A249" s="1405"/>
      <c r="B249" s="1429" t="s">
        <v>1561</v>
      </c>
      <c r="C249" s="1428">
        <v>0</v>
      </c>
      <c r="D249" s="1383" t="s">
        <v>1108</v>
      </c>
      <c r="E249" s="1438" t="s">
        <v>1188</v>
      </c>
      <c r="F249" s="1438" t="s">
        <v>1189</v>
      </c>
      <c r="G249" s="1386" t="s">
        <v>1190</v>
      </c>
      <c r="H249" s="1407"/>
    </row>
    <row r="250" spans="1:26">
      <c r="A250" s="1406" t="s">
        <v>1562</v>
      </c>
      <c r="B250" s="1438" t="s">
        <v>1563</v>
      </c>
      <c r="C250" s="178">
        <v>0</v>
      </c>
      <c r="D250" s="1383" t="s">
        <v>1108</v>
      </c>
      <c r="E250" s="1438" t="s">
        <v>1188</v>
      </c>
      <c r="F250" s="1438" t="s">
        <v>1189</v>
      </c>
      <c r="G250" s="1386" t="s">
        <v>1190</v>
      </c>
      <c r="H250" s="1407"/>
      <c r="J250" s="66"/>
      <c r="K250" s="66"/>
    </row>
    <row r="251" spans="1:26">
      <c r="A251" s="1406"/>
      <c r="B251" s="1438" t="s">
        <v>1564</v>
      </c>
      <c r="C251" s="178">
        <v>0</v>
      </c>
      <c r="D251" s="1383" t="s">
        <v>1108</v>
      </c>
      <c r="E251" s="1438" t="s">
        <v>1188</v>
      </c>
      <c r="F251" s="1438" t="s">
        <v>1189</v>
      </c>
      <c r="G251" s="1386" t="s">
        <v>1190</v>
      </c>
      <c r="H251" s="1407"/>
      <c r="J251" s="66"/>
      <c r="K251" s="66"/>
    </row>
    <row r="252" spans="1:26">
      <c r="A252" s="1406" t="s">
        <v>1565</v>
      </c>
      <c r="B252" s="1438" t="s">
        <v>1566</v>
      </c>
      <c r="C252" s="178">
        <v>0</v>
      </c>
      <c r="D252" s="1383" t="s">
        <v>1108</v>
      </c>
      <c r="E252" s="1438" t="s">
        <v>1188</v>
      </c>
      <c r="F252" s="1438" t="s">
        <v>1189</v>
      </c>
      <c r="G252" s="1386" t="s">
        <v>1190</v>
      </c>
      <c r="H252" s="1407"/>
    </row>
    <row r="253" spans="1:26">
      <c r="A253" s="1406"/>
      <c r="B253" s="1438" t="s">
        <v>1567</v>
      </c>
      <c r="C253" s="178">
        <v>0</v>
      </c>
      <c r="D253" s="1383" t="s">
        <v>1108</v>
      </c>
      <c r="E253" s="1438" t="s">
        <v>1188</v>
      </c>
      <c r="F253" s="1438" t="s">
        <v>1189</v>
      </c>
      <c r="G253" s="1386" t="s">
        <v>1190</v>
      </c>
      <c r="H253" s="1407"/>
    </row>
    <row r="254" spans="1:26" s="66" customFormat="1">
      <c r="A254" s="1422" t="s">
        <v>1568</v>
      </c>
      <c r="B254" s="1397" t="s">
        <v>1569</v>
      </c>
      <c r="C254" s="1432">
        <v>0</v>
      </c>
      <c r="D254" s="1435"/>
      <c r="E254" s="1424"/>
      <c r="F254" s="1424"/>
      <c r="G254" s="1436"/>
      <c r="H254" s="1425"/>
      <c r="I254" s="1"/>
      <c r="J254" s="1"/>
      <c r="K254" s="1"/>
      <c r="L254" s="1"/>
      <c r="M254" s="1"/>
      <c r="N254" s="1"/>
      <c r="O254" s="1"/>
      <c r="P254" s="1"/>
      <c r="Q254" s="1"/>
      <c r="R254" s="1"/>
      <c r="S254" s="1"/>
      <c r="V254" s="1"/>
      <c r="W254" s="1"/>
      <c r="X254" s="1"/>
      <c r="Y254" s="1"/>
      <c r="Z254" s="1"/>
    </row>
    <row r="255" spans="1:26" s="66" customFormat="1">
      <c r="A255" s="1424"/>
      <c r="B255" s="1397" t="s">
        <v>1570</v>
      </c>
      <c r="C255" s="1432">
        <v>0</v>
      </c>
      <c r="D255" s="1435"/>
      <c r="E255" s="1424"/>
      <c r="F255" s="1424"/>
      <c r="G255" s="1436"/>
      <c r="H255" s="1425"/>
      <c r="I255" s="1"/>
      <c r="J255" s="1"/>
      <c r="K255" s="1"/>
      <c r="L255" s="1"/>
      <c r="M255" s="1"/>
      <c r="N255" s="1"/>
      <c r="O255" s="1"/>
      <c r="P255" s="1"/>
      <c r="Q255" s="1"/>
      <c r="R255" s="1"/>
      <c r="S255" s="1"/>
      <c r="V255" s="1"/>
      <c r="W255" s="1"/>
      <c r="X255" s="1"/>
      <c r="Y255" s="1"/>
      <c r="Z255" s="1"/>
    </row>
    <row r="256" spans="1:26">
      <c r="A256" s="1406" t="s">
        <v>1571</v>
      </c>
      <c r="B256" s="1406" t="s">
        <v>1572</v>
      </c>
      <c r="C256" s="178">
        <v>0</v>
      </c>
      <c r="D256" s="1383" t="s">
        <v>1108</v>
      </c>
      <c r="E256" s="1406" t="s">
        <v>1188</v>
      </c>
      <c r="F256" s="1406" t="s">
        <v>1189</v>
      </c>
      <c r="G256" s="1386" t="s">
        <v>1190</v>
      </c>
      <c r="H256" s="1407"/>
    </row>
    <row r="257" spans="1:26">
      <c r="A257" s="1406"/>
      <c r="B257" s="1406" t="s">
        <v>1573</v>
      </c>
      <c r="C257" s="178">
        <v>0</v>
      </c>
      <c r="D257" s="1383" t="s">
        <v>1108</v>
      </c>
      <c r="E257" s="1406" t="s">
        <v>1188</v>
      </c>
      <c r="F257" s="1406" t="s">
        <v>1189</v>
      </c>
      <c r="G257" s="1386" t="s">
        <v>1190</v>
      </c>
      <c r="H257" s="1407"/>
      <c r="I257" s="66"/>
      <c r="L257" s="66"/>
      <c r="M257" s="66"/>
      <c r="N257" s="66"/>
    </row>
    <row r="258" spans="1:26">
      <c r="A258" s="1406" t="s">
        <v>1574</v>
      </c>
      <c r="B258" s="1406" t="s">
        <v>1575</v>
      </c>
      <c r="C258" s="178">
        <v>0</v>
      </c>
      <c r="D258" s="1383" t="s">
        <v>1108</v>
      </c>
      <c r="E258" s="1406" t="s">
        <v>1188</v>
      </c>
      <c r="F258" s="1406" t="s">
        <v>1189</v>
      </c>
      <c r="G258" s="1386" t="s">
        <v>1190</v>
      </c>
      <c r="H258" s="1407"/>
      <c r="I258" s="66"/>
      <c r="L258" s="66"/>
      <c r="M258" s="66"/>
      <c r="N258" s="66"/>
      <c r="O258" s="66"/>
      <c r="P258" s="66"/>
      <c r="Q258" s="66"/>
      <c r="R258" s="66"/>
      <c r="S258" s="66"/>
    </row>
    <row r="259" spans="1:26">
      <c r="A259" s="1406"/>
      <c r="B259" s="1406" t="s">
        <v>1576</v>
      </c>
      <c r="C259" s="178">
        <v>0</v>
      </c>
      <c r="D259" s="1383" t="s">
        <v>1108</v>
      </c>
      <c r="E259" s="1406" t="s">
        <v>1188</v>
      </c>
      <c r="F259" s="1406" t="s">
        <v>1189</v>
      </c>
      <c r="G259" s="1386" t="s">
        <v>1190</v>
      </c>
      <c r="H259" s="1407"/>
      <c r="O259" s="66"/>
      <c r="P259" s="66"/>
      <c r="Q259" s="66"/>
      <c r="R259" s="66"/>
      <c r="S259" s="66"/>
    </row>
    <row r="260" spans="1:26">
      <c r="A260" s="1406" t="s">
        <v>1577</v>
      </c>
      <c r="B260" s="1385" t="s">
        <v>1578</v>
      </c>
      <c r="C260" s="178">
        <v>0</v>
      </c>
      <c r="D260" s="1383" t="s">
        <v>1108</v>
      </c>
      <c r="E260" s="1406" t="s">
        <v>1188</v>
      </c>
      <c r="F260" s="1406" t="s">
        <v>1189</v>
      </c>
      <c r="G260" s="1386" t="s">
        <v>1190</v>
      </c>
      <c r="H260" s="1407"/>
      <c r="V260" s="66"/>
      <c r="W260" s="66"/>
      <c r="X260" s="66"/>
      <c r="Y260" s="66"/>
      <c r="Z260" s="66"/>
    </row>
    <row r="261" spans="1:26">
      <c r="A261" s="1406"/>
      <c r="B261" s="1385" t="s">
        <v>1579</v>
      </c>
      <c r="C261" s="178">
        <v>0</v>
      </c>
      <c r="D261" s="1383" t="s">
        <v>1108</v>
      </c>
      <c r="E261" s="1406" t="s">
        <v>1188</v>
      </c>
      <c r="F261" s="1406" t="s">
        <v>1189</v>
      </c>
      <c r="G261" s="1386" t="s">
        <v>1190</v>
      </c>
      <c r="H261" s="1407"/>
      <c r="V261" s="66"/>
      <c r="W261" s="66"/>
      <c r="X261" s="66"/>
      <c r="Y261" s="66"/>
      <c r="Z261" s="66"/>
    </row>
    <row r="262" spans="1:26" s="66" customFormat="1">
      <c r="A262" s="1422" t="s">
        <v>1580</v>
      </c>
      <c r="B262" s="1397" t="s">
        <v>1581</v>
      </c>
      <c r="C262" s="1432">
        <v>0</v>
      </c>
      <c r="D262" s="1435"/>
      <c r="E262" s="1424"/>
      <c r="F262" s="1424"/>
      <c r="G262" s="1436"/>
      <c r="H262" s="1425"/>
      <c r="I262" s="1"/>
      <c r="L262" s="1"/>
      <c r="M262" s="1"/>
      <c r="N262" s="1"/>
      <c r="O262" s="1"/>
      <c r="P262" s="1"/>
      <c r="Q262" s="1"/>
      <c r="R262" s="1"/>
      <c r="S262" s="1"/>
      <c r="V262" s="1"/>
      <c r="W262" s="1"/>
      <c r="X262" s="1"/>
      <c r="Y262" s="1"/>
      <c r="Z262" s="1"/>
    </row>
    <row r="263" spans="1:26" s="66" customFormat="1">
      <c r="A263" s="1424"/>
      <c r="B263" s="1397" t="s">
        <v>1582</v>
      </c>
      <c r="C263" s="1432">
        <v>0</v>
      </c>
      <c r="D263" s="1435"/>
      <c r="E263" s="1424"/>
      <c r="F263" s="1424"/>
      <c r="G263" s="1436"/>
      <c r="H263" s="1425"/>
      <c r="I263" s="1"/>
      <c r="L263" s="1"/>
      <c r="M263" s="1"/>
      <c r="N263" s="1"/>
      <c r="O263" s="1"/>
      <c r="P263" s="1"/>
      <c r="Q263" s="1"/>
      <c r="R263" s="1"/>
      <c r="S263" s="1"/>
      <c r="V263" s="1"/>
      <c r="W263" s="1"/>
      <c r="X263" s="1"/>
      <c r="Y263" s="1"/>
      <c r="Z263" s="1"/>
    </row>
    <row r="264" spans="1:26">
      <c r="A264" s="1406" t="s">
        <v>1583</v>
      </c>
      <c r="B264" s="1406" t="s">
        <v>1584</v>
      </c>
      <c r="C264" s="178">
        <v>0</v>
      </c>
      <c r="D264" s="1383" t="s">
        <v>1108</v>
      </c>
      <c r="E264" s="1406" t="s">
        <v>1188</v>
      </c>
      <c r="F264" s="1406" t="s">
        <v>1189</v>
      </c>
      <c r="G264" s="1386" t="s">
        <v>1190</v>
      </c>
      <c r="H264" s="1407"/>
    </row>
    <row r="265" spans="1:26">
      <c r="A265" s="1406"/>
      <c r="B265" s="1406" t="s">
        <v>1585</v>
      </c>
      <c r="C265" s="178">
        <v>0</v>
      </c>
      <c r="D265" s="1383" t="s">
        <v>1108</v>
      </c>
      <c r="E265" s="1406" t="s">
        <v>1188</v>
      </c>
      <c r="F265" s="1406" t="s">
        <v>1189</v>
      </c>
      <c r="G265" s="1386" t="s">
        <v>1190</v>
      </c>
      <c r="H265" s="1407"/>
      <c r="I265" s="66"/>
      <c r="L265" s="66"/>
      <c r="M265" s="66"/>
      <c r="N265" s="66"/>
    </row>
    <row r="266" spans="1:26">
      <c r="A266" s="1406" t="s">
        <v>1586</v>
      </c>
      <c r="B266" s="1406" t="s">
        <v>1587</v>
      </c>
      <c r="C266" s="178">
        <v>0</v>
      </c>
      <c r="D266" s="1383" t="s">
        <v>1108</v>
      </c>
      <c r="E266" s="1406" t="s">
        <v>1188</v>
      </c>
      <c r="F266" s="1406" t="s">
        <v>1189</v>
      </c>
      <c r="G266" s="1386" t="s">
        <v>1190</v>
      </c>
      <c r="H266" s="1407"/>
      <c r="I266" s="66"/>
      <c r="L266" s="66"/>
      <c r="M266" s="66"/>
      <c r="N266" s="66"/>
      <c r="O266" s="66"/>
      <c r="P266" s="66"/>
      <c r="Q266" s="66"/>
      <c r="R266" s="66"/>
      <c r="S266" s="66"/>
    </row>
    <row r="267" spans="1:26">
      <c r="A267" s="1406"/>
      <c r="B267" s="1406" t="s">
        <v>1588</v>
      </c>
      <c r="C267" s="178">
        <v>0</v>
      </c>
      <c r="D267" s="1383" t="s">
        <v>1108</v>
      </c>
      <c r="E267" s="1406" t="s">
        <v>1188</v>
      </c>
      <c r="F267" s="1406" t="s">
        <v>1189</v>
      </c>
      <c r="G267" s="1386" t="s">
        <v>1190</v>
      </c>
      <c r="H267" s="1407"/>
      <c r="O267" s="66"/>
      <c r="P267" s="66"/>
      <c r="Q267" s="66"/>
      <c r="R267" s="66"/>
      <c r="S267" s="66"/>
    </row>
    <row r="268" spans="1:26">
      <c r="A268" s="1406" t="s">
        <v>1589</v>
      </c>
      <c r="B268" s="1406" t="s">
        <v>1590</v>
      </c>
      <c r="C268" s="178">
        <v>0</v>
      </c>
      <c r="D268" s="1383" t="s">
        <v>1108</v>
      </c>
      <c r="E268" s="1406" t="s">
        <v>1188</v>
      </c>
      <c r="F268" s="1406" t="s">
        <v>1189</v>
      </c>
      <c r="G268" s="1386" t="s">
        <v>1190</v>
      </c>
      <c r="H268" s="1407"/>
      <c r="V268" s="66"/>
      <c r="W268" s="66"/>
      <c r="X268" s="66"/>
      <c r="Y268" s="66"/>
      <c r="Z268" s="66"/>
    </row>
    <row r="269" spans="1:26">
      <c r="A269" s="1406"/>
      <c r="B269" s="1406" t="s">
        <v>1591</v>
      </c>
      <c r="C269" s="178">
        <v>0</v>
      </c>
      <c r="D269" s="1383" t="s">
        <v>1108</v>
      </c>
      <c r="E269" s="1406" t="s">
        <v>1188</v>
      </c>
      <c r="F269" s="1406" t="s">
        <v>1189</v>
      </c>
      <c r="G269" s="1386" t="s">
        <v>1190</v>
      </c>
      <c r="H269" s="1407"/>
      <c r="V269" s="66"/>
      <c r="W269" s="66"/>
      <c r="X269" s="66"/>
      <c r="Y269" s="66"/>
      <c r="Z269" s="66"/>
    </row>
    <row r="270" spans="1:26">
      <c r="A270" s="1406" t="s">
        <v>1592</v>
      </c>
      <c r="B270" s="1406" t="s">
        <v>1593</v>
      </c>
      <c r="C270" s="178">
        <v>0</v>
      </c>
      <c r="D270" s="1383" t="s">
        <v>1108</v>
      </c>
      <c r="E270" s="1406" t="s">
        <v>1188</v>
      </c>
      <c r="F270" s="1406" t="s">
        <v>1189</v>
      </c>
      <c r="G270" s="1386" t="s">
        <v>1190</v>
      </c>
      <c r="H270" s="1407"/>
    </row>
    <row r="271" spans="1:26">
      <c r="A271" s="1406"/>
      <c r="B271" s="1406" t="s">
        <v>1594</v>
      </c>
      <c r="C271" s="178">
        <v>0</v>
      </c>
      <c r="D271" s="1383" t="s">
        <v>1108</v>
      </c>
      <c r="E271" s="1406" t="s">
        <v>1188</v>
      </c>
      <c r="F271" s="1406" t="s">
        <v>1189</v>
      </c>
      <c r="G271" s="1386" t="s">
        <v>1190</v>
      </c>
      <c r="H271" s="1407"/>
    </row>
    <row r="272" spans="1:26">
      <c r="A272" s="1406" t="s">
        <v>1595</v>
      </c>
      <c r="B272" s="1406" t="s">
        <v>1596</v>
      </c>
      <c r="C272" s="178">
        <v>0</v>
      </c>
      <c r="D272" s="1383" t="s">
        <v>1108</v>
      </c>
      <c r="E272" s="1406" t="s">
        <v>1188</v>
      </c>
      <c r="F272" s="1406" t="s">
        <v>1189</v>
      </c>
      <c r="G272" s="1386" t="s">
        <v>1190</v>
      </c>
      <c r="H272" s="1407"/>
    </row>
    <row r="273" spans="1:26">
      <c r="A273" s="1406"/>
      <c r="B273" s="1406" t="s">
        <v>1597</v>
      </c>
      <c r="C273" s="178">
        <v>0</v>
      </c>
      <c r="D273" s="1383" t="s">
        <v>1108</v>
      </c>
      <c r="E273" s="1406" t="s">
        <v>1188</v>
      </c>
      <c r="F273" s="1406" t="s">
        <v>1189</v>
      </c>
      <c r="G273" s="1386" t="s">
        <v>1190</v>
      </c>
      <c r="H273" s="1407"/>
    </row>
    <row r="274" spans="1:26" s="66" customFormat="1">
      <c r="A274" s="1422" t="s">
        <v>1598</v>
      </c>
      <c r="B274" s="1397" t="s">
        <v>1599</v>
      </c>
      <c r="C274" s="1432">
        <v>0</v>
      </c>
      <c r="D274" s="1435"/>
      <c r="E274" s="1424"/>
      <c r="F274" s="1424"/>
      <c r="G274" s="1436"/>
      <c r="H274" s="1425"/>
      <c r="I274" s="1"/>
      <c r="L274" s="1"/>
      <c r="M274" s="1"/>
      <c r="N274" s="1"/>
      <c r="O274" s="1"/>
      <c r="P274" s="1"/>
      <c r="Q274" s="1"/>
      <c r="R274" s="1"/>
      <c r="S274" s="1"/>
      <c r="V274" s="1"/>
      <c r="W274" s="1"/>
      <c r="X274" s="1"/>
      <c r="Y274" s="1"/>
      <c r="Z274" s="1"/>
    </row>
    <row r="275" spans="1:26" s="66" customFormat="1">
      <c r="A275" s="1424"/>
      <c r="B275" s="1397" t="s">
        <v>1600</v>
      </c>
      <c r="C275" s="1432">
        <v>0</v>
      </c>
      <c r="D275" s="1435"/>
      <c r="E275" s="1424"/>
      <c r="F275" s="1424"/>
      <c r="G275" s="1436"/>
      <c r="H275" s="1425"/>
      <c r="I275" s="1"/>
      <c r="L275" s="1"/>
      <c r="M275" s="1"/>
      <c r="N275" s="1"/>
      <c r="O275" s="1"/>
      <c r="P275" s="1"/>
      <c r="Q275" s="1"/>
      <c r="R275" s="1"/>
      <c r="S275" s="1"/>
      <c r="V275" s="1"/>
      <c r="W275" s="1"/>
      <c r="X275" s="1"/>
      <c r="Y275" s="1"/>
      <c r="Z275" s="1"/>
    </row>
    <row r="276" spans="1:26">
      <c r="A276" s="1406" t="s">
        <v>1601</v>
      </c>
      <c r="B276" s="1385" t="s">
        <v>1602</v>
      </c>
      <c r="C276" s="178">
        <v>0</v>
      </c>
      <c r="D276" s="1383" t="s">
        <v>1108</v>
      </c>
      <c r="E276" s="1406" t="s">
        <v>1188</v>
      </c>
      <c r="F276" s="1406" t="s">
        <v>1189</v>
      </c>
      <c r="G276" s="1386" t="s">
        <v>1190</v>
      </c>
      <c r="H276" s="1407"/>
    </row>
    <row r="277" spans="1:26">
      <c r="A277" s="1406"/>
      <c r="B277" s="1385" t="s">
        <v>1603</v>
      </c>
      <c r="C277" s="178">
        <v>0</v>
      </c>
      <c r="D277" s="1383" t="s">
        <v>1108</v>
      </c>
      <c r="E277" s="1406" t="s">
        <v>1188</v>
      </c>
      <c r="F277" s="1406" t="s">
        <v>1189</v>
      </c>
      <c r="G277" s="1386" t="s">
        <v>1190</v>
      </c>
      <c r="H277" s="1407"/>
      <c r="I277" s="66"/>
      <c r="L277" s="66"/>
      <c r="M277" s="66"/>
      <c r="N277" s="66"/>
    </row>
    <row r="278" spans="1:26">
      <c r="A278" s="1406" t="s">
        <v>1604</v>
      </c>
      <c r="B278" s="1406" t="s">
        <v>1605</v>
      </c>
      <c r="C278" s="178">
        <v>0</v>
      </c>
      <c r="D278" s="1383" t="s">
        <v>1108</v>
      </c>
      <c r="E278" s="1406" t="s">
        <v>1188</v>
      </c>
      <c r="F278" s="1406" t="s">
        <v>1189</v>
      </c>
      <c r="G278" s="1386" t="s">
        <v>1190</v>
      </c>
      <c r="H278" s="1407"/>
      <c r="I278" s="66"/>
      <c r="L278" s="66"/>
      <c r="M278" s="66"/>
      <c r="N278" s="66"/>
      <c r="O278" s="66"/>
      <c r="P278" s="66"/>
      <c r="Q278" s="66"/>
      <c r="R278" s="66"/>
      <c r="S278" s="66"/>
    </row>
    <row r="279" spans="1:26">
      <c r="A279" s="1406"/>
      <c r="B279" s="1406" t="s">
        <v>1606</v>
      </c>
      <c r="C279" s="178">
        <v>0</v>
      </c>
      <c r="D279" s="1383" t="s">
        <v>1108</v>
      </c>
      <c r="E279" s="1406" t="s">
        <v>1188</v>
      </c>
      <c r="F279" s="1406" t="s">
        <v>1189</v>
      </c>
      <c r="G279" s="1386" t="s">
        <v>1190</v>
      </c>
      <c r="H279" s="1407"/>
      <c r="O279" s="66"/>
      <c r="P279" s="66"/>
      <c r="Q279" s="66"/>
      <c r="R279" s="66"/>
      <c r="S279" s="66"/>
    </row>
    <row r="280" spans="1:26" ht="16.2">
      <c r="A280" s="1405" t="s">
        <v>1607</v>
      </c>
      <c r="B280" s="1429" t="s">
        <v>1608</v>
      </c>
      <c r="C280" s="1428">
        <v>0</v>
      </c>
      <c r="D280" s="1383" t="s">
        <v>1108</v>
      </c>
      <c r="E280" s="1406" t="s">
        <v>1188</v>
      </c>
      <c r="F280" s="1406" t="s">
        <v>1189</v>
      </c>
      <c r="G280" s="1386" t="s">
        <v>1190</v>
      </c>
      <c r="H280" s="1407"/>
      <c r="V280" s="66"/>
      <c r="W280" s="66"/>
      <c r="X280" s="66"/>
      <c r="Y280" s="66"/>
      <c r="Z280" s="66"/>
    </row>
    <row r="281" spans="1:26" ht="16.2">
      <c r="A281" s="1405"/>
      <c r="B281" s="1429" t="s">
        <v>1609</v>
      </c>
      <c r="C281" s="1428">
        <v>0</v>
      </c>
      <c r="D281" s="1383" t="s">
        <v>1108</v>
      </c>
      <c r="E281" s="1406" t="s">
        <v>1188</v>
      </c>
      <c r="F281" s="1406" t="s">
        <v>1189</v>
      </c>
      <c r="G281" s="1386" t="s">
        <v>1190</v>
      </c>
      <c r="H281" s="1407"/>
      <c r="V281" s="66"/>
      <c r="W281" s="66"/>
      <c r="X281" s="66"/>
      <c r="Y281" s="66"/>
      <c r="Z281" s="66"/>
    </row>
    <row r="282" spans="1:26">
      <c r="A282" s="1406" t="s">
        <v>1610</v>
      </c>
      <c r="B282" s="1406" t="s">
        <v>1611</v>
      </c>
      <c r="C282" s="178">
        <v>0</v>
      </c>
      <c r="D282" s="1383" t="s">
        <v>1108</v>
      </c>
      <c r="E282" s="1406" t="s">
        <v>1188</v>
      </c>
      <c r="F282" s="1406" t="s">
        <v>1189</v>
      </c>
      <c r="G282" s="1386" t="s">
        <v>1190</v>
      </c>
      <c r="H282" s="1407"/>
      <c r="J282" s="66"/>
      <c r="K282" s="66"/>
    </row>
    <row r="283" spans="1:26">
      <c r="A283" s="1406"/>
      <c r="B283" s="1406" t="s">
        <v>1612</v>
      </c>
      <c r="C283" s="178">
        <v>0</v>
      </c>
      <c r="D283" s="1383" t="s">
        <v>1108</v>
      </c>
      <c r="E283" s="1406" t="s">
        <v>1188</v>
      </c>
      <c r="F283" s="1406" t="s">
        <v>1189</v>
      </c>
      <c r="G283" s="1386" t="s">
        <v>1190</v>
      </c>
      <c r="H283" s="1407"/>
      <c r="J283" s="66"/>
      <c r="K283" s="66"/>
    </row>
    <row r="284" spans="1:26">
      <c r="A284" s="1406" t="s">
        <v>1613</v>
      </c>
      <c r="B284" s="1406" t="s">
        <v>1614</v>
      </c>
      <c r="C284" s="178">
        <v>0</v>
      </c>
      <c r="D284" s="1383" t="s">
        <v>1108</v>
      </c>
      <c r="E284" s="1406" t="s">
        <v>1188</v>
      </c>
      <c r="F284" s="1406" t="s">
        <v>1189</v>
      </c>
      <c r="G284" s="1386" t="s">
        <v>1190</v>
      </c>
      <c r="H284" s="1407"/>
    </row>
    <row r="285" spans="1:26">
      <c r="A285" s="1406"/>
      <c r="B285" s="1406" t="s">
        <v>1615</v>
      </c>
      <c r="C285" s="178">
        <v>0</v>
      </c>
      <c r="D285" s="1383" t="s">
        <v>1108</v>
      </c>
      <c r="E285" s="1406" t="s">
        <v>1188</v>
      </c>
      <c r="F285" s="1406" t="s">
        <v>1189</v>
      </c>
      <c r="G285" s="1386" t="s">
        <v>1190</v>
      </c>
      <c r="H285" s="1407"/>
    </row>
    <row r="286" spans="1:26" s="66" customFormat="1">
      <c r="A286" s="1422" t="s">
        <v>1616</v>
      </c>
      <c r="B286" s="1397" t="s">
        <v>1617</v>
      </c>
      <c r="C286" s="1432">
        <v>0</v>
      </c>
      <c r="D286" s="1435"/>
      <c r="E286" s="1424"/>
      <c r="F286" s="1424"/>
      <c r="G286" s="1436"/>
      <c r="H286" s="1425"/>
      <c r="I286" s="1"/>
      <c r="J286" s="1"/>
      <c r="K286" s="1"/>
      <c r="L286" s="1"/>
      <c r="M286" s="1"/>
      <c r="N286" s="1"/>
      <c r="O286" s="1"/>
      <c r="P286" s="1"/>
      <c r="Q286" s="1"/>
      <c r="R286" s="1"/>
      <c r="S286" s="1"/>
      <c r="V286" s="1"/>
      <c r="W286" s="1"/>
      <c r="X286" s="1"/>
      <c r="Y286" s="1"/>
      <c r="Z286" s="1"/>
    </row>
    <row r="287" spans="1:26" s="66" customFormat="1">
      <c r="A287" s="1424"/>
      <c r="B287" s="1397" t="s">
        <v>1618</v>
      </c>
      <c r="C287" s="1432">
        <v>0</v>
      </c>
      <c r="D287" s="1435"/>
      <c r="E287" s="1424"/>
      <c r="F287" s="1424"/>
      <c r="G287" s="1436"/>
      <c r="H287" s="1425"/>
      <c r="I287" s="1"/>
      <c r="J287" s="1"/>
      <c r="K287" s="1"/>
      <c r="L287" s="1"/>
      <c r="M287" s="1"/>
      <c r="N287" s="1"/>
      <c r="O287" s="1"/>
      <c r="P287" s="1"/>
      <c r="Q287" s="1"/>
      <c r="R287" s="1"/>
      <c r="S287" s="1"/>
      <c r="V287" s="1"/>
      <c r="W287" s="1"/>
      <c r="X287" s="1"/>
      <c r="Y287" s="1"/>
      <c r="Z287" s="1"/>
    </row>
    <row r="288" spans="1:26">
      <c r="A288" s="1406" t="s">
        <v>1619</v>
      </c>
      <c r="B288" s="1406" t="s">
        <v>1620</v>
      </c>
      <c r="C288" s="178">
        <v>0</v>
      </c>
      <c r="D288" s="1383" t="s">
        <v>1108</v>
      </c>
      <c r="E288" s="1406" t="s">
        <v>1188</v>
      </c>
      <c r="F288" s="1406" t="s">
        <v>1189</v>
      </c>
      <c r="G288" s="1386" t="s">
        <v>1190</v>
      </c>
      <c r="H288" s="1407"/>
    </row>
    <row r="289" spans="1:26">
      <c r="A289" s="1406"/>
      <c r="B289" s="1406" t="s">
        <v>1621</v>
      </c>
      <c r="C289" s="178">
        <v>0</v>
      </c>
      <c r="D289" s="1383" t="s">
        <v>1108</v>
      </c>
      <c r="E289" s="1406" t="s">
        <v>1188</v>
      </c>
      <c r="F289" s="1406" t="s">
        <v>1189</v>
      </c>
      <c r="G289" s="1386" t="s">
        <v>1190</v>
      </c>
      <c r="H289" s="1407"/>
      <c r="I289" s="66"/>
      <c r="L289" s="66"/>
      <c r="M289" s="66"/>
      <c r="N289" s="66"/>
    </row>
    <row r="290" spans="1:26">
      <c r="A290" s="1406" t="s">
        <v>1622</v>
      </c>
      <c r="B290" s="1406" t="s">
        <v>1623</v>
      </c>
      <c r="C290" s="178">
        <v>0</v>
      </c>
      <c r="D290" s="1383" t="s">
        <v>1108</v>
      </c>
      <c r="E290" s="1406" t="s">
        <v>1188</v>
      </c>
      <c r="F290" s="1406" t="s">
        <v>1189</v>
      </c>
      <c r="G290" s="1386" t="s">
        <v>1190</v>
      </c>
      <c r="H290" s="1407"/>
      <c r="I290" s="66"/>
      <c r="K290" s="66"/>
      <c r="L290" s="66"/>
      <c r="M290" s="66"/>
      <c r="N290" s="66"/>
      <c r="O290" s="66"/>
      <c r="P290" s="66"/>
      <c r="Q290" s="66"/>
      <c r="R290" s="66"/>
      <c r="S290" s="66"/>
    </row>
    <row r="291" spans="1:26">
      <c r="A291" s="1406"/>
      <c r="B291" s="1406" t="s">
        <v>1624</v>
      </c>
      <c r="C291" s="178">
        <v>0</v>
      </c>
      <c r="D291" s="1383" t="s">
        <v>1108</v>
      </c>
      <c r="E291" s="1406" t="s">
        <v>1188</v>
      </c>
      <c r="F291" s="1406" t="s">
        <v>1189</v>
      </c>
      <c r="G291" s="1386" t="s">
        <v>1190</v>
      </c>
      <c r="H291" s="1407"/>
      <c r="K291" s="66"/>
      <c r="O291" s="66"/>
      <c r="P291" s="66"/>
      <c r="Q291" s="66"/>
      <c r="R291" s="66"/>
      <c r="S291" s="66"/>
    </row>
    <row r="292" spans="1:26">
      <c r="A292" s="1406" t="s">
        <v>1625</v>
      </c>
      <c r="B292" s="1406" t="s">
        <v>1626</v>
      </c>
      <c r="C292" s="178">
        <v>0</v>
      </c>
      <c r="D292" s="1383" t="s">
        <v>1108</v>
      </c>
      <c r="E292" s="1406" t="s">
        <v>1188</v>
      </c>
      <c r="F292" s="1406" t="s">
        <v>1189</v>
      </c>
      <c r="G292" s="1386" t="s">
        <v>1190</v>
      </c>
      <c r="H292" s="1407"/>
      <c r="J292" s="66"/>
      <c r="K292" s="66"/>
      <c r="V292" s="66"/>
      <c r="W292" s="66"/>
      <c r="X292" s="66"/>
      <c r="Y292" s="66"/>
      <c r="Z292" s="66"/>
    </row>
    <row r="293" spans="1:26">
      <c r="A293" s="1406"/>
      <c r="B293" s="1406" t="s">
        <v>1627</v>
      </c>
      <c r="C293" s="178">
        <v>0</v>
      </c>
      <c r="D293" s="1383" t="s">
        <v>1108</v>
      </c>
      <c r="E293" s="1406" t="s">
        <v>1188</v>
      </c>
      <c r="F293" s="1406" t="s">
        <v>1189</v>
      </c>
      <c r="G293" s="1386" t="s">
        <v>1190</v>
      </c>
      <c r="H293" s="1407"/>
      <c r="V293" s="66"/>
      <c r="W293" s="66"/>
      <c r="X293" s="66"/>
      <c r="Y293" s="66"/>
      <c r="Z293" s="66"/>
    </row>
    <row r="294" spans="1:26" s="66" customFormat="1">
      <c r="A294" s="1422" t="s">
        <v>1628</v>
      </c>
      <c r="B294" s="1397" t="s">
        <v>1629</v>
      </c>
      <c r="C294" s="1432">
        <v>0</v>
      </c>
      <c r="D294" s="1435"/>
      <c r="E294" s="1424"/>
      <c r="F294" s="1424"/>
      <c r="G294" s="1436"/>
      <c r="H294" s="1425"/>
      <c r="I294" s="1"/>
      <c r="J294" s="1"/>
      <c r="K294" s="1"/>
      <c r="L294" s="1"/>
      <c r="M294" s="1"/>
      <c r="N294" s="1"/>
      <c r="O294" s="1"/>
      <c r="P294" s="1"/>
      <c r="Q294" s="1"/>
      <c r="R294" s="1"/>
      <c r="S294" s="1"/>
      <c r="V294" s="1"/>
      <c r="W294" s="1"/>
      <c r="X294" s="1"/>
      <c r="Y294" s="1"/>
      <c r="Z294" s="1"/>
    </row>
    <row r="295" spans="1:26" s="66" customFormat="1">
      <c r="A295" s="1424"/>
      <c r="B295" s="1397" t="s">
        <v>1630</v>
      </c>
      <c r="C295" s="1432">
        <v>0</v>
      </c>
      <c r="D295" s="1435"/>
      <c r="E295" s="1424"/>
      <c r="F295" s="1424"/>
      <c r="G295" s="1436"/>
      <c r="H295" s="1425"/>
      <c r="I295" s="1"/>
      <c r="J295" s="1"/>
      <c r="K295" s="1"/>
      <c r="L295" s="1"/>
      <c r="M295" s="1"/>
      <c r="N295" s="1"/>
      <c r="O295" s="1"/>
      <c r="P295" s="1"/>
      <c r="Q295" s="1"/>
      <c r="R295" s="1"/>
      <c r="S295" s="1"/>
      <c r="V295" s="1"/>
      <c r="W295" s="1"/>
      <c r="X295" s="1"/>
      <c r="Y295" s="1"/>
      <c r="Z295" s="1"/>
    </row>
    <row r="296" spans="1:26">
      <c r="A296" s="1406" t="s">
        <v>1631</v>
      </c>
      <c r="B296" s="1406" t="s">
        <v>1632</v>
      </c>
      <c r="C296" s="178">
        <v>0</v>
      </c>
      <c r="D296" s="1383" t="s">
        <v>1108</v>
      </c>
      <c r="E296" s="1406" t="s">
        <v>1188</v>
      </c>
      <c r="F296" s="1406" t="s">
        <v>1189</v>
      </c>
      <c r="G296" s="1386" t="s">
        <v>1190</v>
      </c>
      <c r="H296" s="1407"/>
    </row>
    <row r="297" spans="1:26">
      <c r="A297" s="1406"/>
      <c r="B297" s="1406" t="s">
        <v>1633</v>
      </c>
      <c r="C297" s="178">
        <v>0</v>
      </c>
      <c r="D297" s="1383" t="s">
        <v>1108</v>
      </c>
      <c r="E297" s="1406" t="s">
        <v>1188</v>
      </c>
      <c r="F297" s="1406" t="s">
        <v>1189</v>
      </c>
      <c r="G297" s="1386" t="s">
        <v>1190</v>
      </c>
      <c r="H297" s="1407"/>
      <c r="I297" s="66"/>
      <c r="L297" s="66"/>
      <c r="M297" s="66"/>
      <c r="N297" s="66"/>
    </row>
    <row r="298" spans="1:26">
      <c r="A298" s="1406" t="s">
        <v>1634</v>
      </c>
      <c r="B298" s="1406" t="s">
        <v>1635</v>
      </c>
      <c r="C298" s="178">
        <v>0</v>
      </c>
      <c r="D298" s="1383" t="s">
        <v>1108</v>
      </c>
      <c r="E298" s="1406" t="s">
        <v>1188</v>
      </c>
      <c r="F298" s="1406" t="s">
        <v>1189</v>
      </c>
      <c r="G298" s="1386" t="s">
        <v>1190</v>
      </c>
      <c r="H298" s="1407"/>
      <c r="I298" s="66"/>
      <c r="L298" s="66"/>
      <c r="M298" s="66"/>
      <c r="N298" s="66"/>
      <c r="O298" s="66"/>
      <c r="P298" s="66"/>
      <c r="Q298" s="66"/>
      <c r="R298" s="66"/>
      <c r="S298" s="66"/>
    </row>
    <row r="299" spans="1:26">
      <c r="A299" s="1406"/>
      <c r="B299" s="1406" t="s">
        <v>1636</v>
      </c>
      <c r="C299" s="178">
        <v>0</v>
      </c>
      <c r="D299" s="1383" t="s">
        <v>1108</v>
      </c>
      <c r="E299" s="1406" t="s">
        <v>1188</v>
      </c>
      <c r="F299" s="1406" t="s">
        <v>1189</v>
      </c>
      <c r="G299" s="1386" t="s">
        <v>1190</v>
      </c>
      <c r="H299" s="1407"/>
      <c r="O299" s="66"/>
      <c r="P299" s="66"/>
      <c r="Q299" s="66"/>
      <c r="R299" s="66"/>
      <c r="S299" s="66"/>
    </row>
    <row r="300" spans="1:26">
      <c r="A300" s="1411"/>
      <c r="B300" s="1386"/>
      <c r="D300" s="1431"/>
      <c r="E300" s="1441"/>
      <c r="F300" s="1386"/>
      <c r="G300" s="1386"/>
      <c r="H300" s="1386"/>
      <c r="V300" s="66"/>
      <c r="W300" s="66"/>
      <c r="X300" s="66"/>
      <c r="Y300" s="66"/>
      <c r="Z300" s="66"/>
    </row>
    <row r="301" spans="1:26" ht="16.2">
      <c r="A301" s="1429"/>
      <c r="B301" s="1442" t="s">
        <v>1637</v>
      </c>
      <c r="C301" s="35" t="s">
        <v>1638</v>
      </c>
      <c r="D301" s="1383" t="s">
        <v>1108</v>
      </c>
      <c r="E301" s="1443"/>
      <c r="F301" s="1411"/>
      <c r="G301" s="1411"/>
      <c r="H301" s="1386"/>
      <c r="V301" s="66"/>
      <c r="W301" s="66"/>
      <c r="X301" s="66"/>
      <c r="Y301" s="66"/>
      <c r="Z301" s="66"/>
    </row>
    <row r="302" spans="1:26" s="66" customFormat="1" ht="16.2">
      <c r="A302" s="1444"/>
      <c r="B302" s="1422" t="s">
        <v>1639</v>
      </c>
      <c r="C302" s="35" t="s">
        <v>1640</v>
      </c>
      <c r="D302" s="1423" t="s">
        <v>1641</v>
      </c>
      <c r="E302" s="1445"/>
      <c r="F302" s="1395"/>
      <c r="G302" s="1395"/>
      <c r="H302" s="1398"/>
      <c r="I302" s="1"/>
      <c r="J302" s="1"/>
      <c r="K302" s="1"/>
      <c r="L302" s="1"/>
      <c r="M302" s="1"/>
      <c r="N302" s="1"/>
      <c r="O302" s="1"/>
      <c r="P302" s="1"/>
      <c r="Q302" s="1"/>
      <c r="R302" s="1"/>
      <c r="S302" s="1"/>
      <c r="V302" s="1"/>
      <c r="W302" s="1"/>
      <c r="X302" s="1"/>
      <c r="Y302" s="1"/>
      <c r="Z302" s="1"/>
    </row>
    <row r="303" spans="1:26" s="66" customFormat="1" ht="16.2">
      <c r="A303" s="1444"/>
      <c r="B303" s="1422" t="s">
        <v>1642</v>
      </c>
      <c r="C303" s="35"/>
      <c r="D303" s="1423"/>
      <c r="E303" s="1445"/>
      <c r="F303" s="1395"/>
      <c r="G303" s="1395"/>
      <c r="H303" s="1398"/>
      <c r="I303" s="1"/>
      <c r="J303" s="1"/>
      <c r="K303" s="1"/>
      <c r="L303" s="1"/>
      <c r="M303" s="1"/>
      <c r="N303" s="1"/>
      <c r="O303" s="1"/>
      <c r="P303" s="1"/>
      <c r="Q303" s="1"/>
      <c r="R303" s="1"/>
      <c r="S303" s="1"/>
      <c r="V303" s="1"/>
      <c r="W303" s="1"/>
      <c r="X303" s="1"/>
      <c r="Y303" s="1"/>
      <c r="Z303" s="1"/>
    </row>
    <row r="304" spans="1:26" s="66" customFormat="1" ht="16.2">
      <c r="A304" s="1444"/>
      <c r="B304" s="1422" t="s">
        <v>1643</v>
      </c>
      <c r="C304" s="35"/>
      <c r="D304" s="1423"/>
      <c r="E304" s="1445"/>
      <c r="F304" s="1395"/>
      <c r="G304" s="1395"/>
      <c r="H304" s="1398"/>
      <c r="I304" s="1"/>
      <c r="J304" s="1"/>
      <c r="K304" s="1"/>
      <c r="L304" s="1"/>
      <c r="M304" s="1"/>
      <c r="N304" s="1"/>
      <c r="O304" s="1"/>
      <c r="P304" s="1"/>
      <c r="Q304" s="1"/>
      <c r="R304" s="1"/>
      <c r="S304" s="1"/>
      <c r="V304" s="1"/>
      <c r="W304" s="1"/>
      <c r="X304" s="1"/>
      <c r="Y304" s="1"/>
      <c r="Z304" s="1"/>
    </row>
    <row r="305" spans="1:26">
      <c r="A305" s="1"/>
      <c r="B305" s="1422" t="s">
        <v>1644</v>
      </c>
      <c r="C305" s="1446" t="s">
        <v>1640</v>
      </c>
      <c r="D305" s="1423"/>
      <c r="E305" s="1443"/>
      <c r="F305" s="1411"/>
      <c r="G305" s="1411"/>
      <c r="H305" s="1"/>
      <c r="I305" s="66"/>
      <c r="L305" s="66"/>
      <c r="M305" s="66"/>
      <c r="N305" s="66"/>
      <c r="O305" s="66"/>
      <c r="P305" s="66"/>
      <c r="Q305" s="66"/>
      <c r="R305" s="66"/>
      <c r="S305" s="66"/>
    </row>
    <row r="306" spans="1:26">
      <c r="A306" s="1"/>
      <c r="B306" s="1422" t="s">
        <v>1645</v>
      </c>
      <c r="C306" s="1447" t="s">
        <v>1641</v>
      </c>
      <c r="D306" s="1423"/>
      <c r="E306" s="1"/>
      <c r="F306" s="1"/>
      <c r="G306" s="1"/>
      <c r="H306" s="1"/>
      <c r="I306" s="66"/>
      <c r="J306" s="379" t="s">
        <v>1646</v>
      </c>
      <c r="K306" s="400" t="s">
        <v>1647</v>
      </c>
      <c r="L306" s="66"/>
      <c r="M306" s="66"/>
      <c r="N306" s="66"/>
      <c r="O306" s="66"/>
      <c r="P306" s="66"/>
      <c r="Q306" s="66"/>
      <c r="R306" s="66"/>
      <c r="S306" s="66"/>
    </row>
    <row r="307" spans="1:26">
      <c r="A307" s="1"/>
      <c r="B307" s="1422"/>
      <c r="C307" s="1448"/>
      <c r="D307" s="1423"/>
      <c r="E307" s="1"/>
      <c r="F307" s="1"/>
      <c r="G307" s="1"/>
      <c r="H307" s="1"/>
      <c r="I307" s="66"/>
      <c r="J307" s="496" t="s">
        <v>1648</v>
      </c>
      <c r="K307" s="404">
        <v>0</v>
      </c>
      <c r="L307" s="66"/>
      <c r="M307" s="66"/>
      <c r="N307" s="66"/>
      <c r="O307" s="66"/>
      <c r="P307" s="66"/>
      <c r="Q307" s="66"/>
      <c r="R307" s="66"/>
      <c r="S307" s="66"/>
    </row>
    <row r="308" spans="1:26">
      <c r="A308" s="1"/>
      <c r="B308" s="1449" t="s">
        <v>1649</v>
      </c>
      <c r="C308" s="1450">
        <v>-2146826246</v>
      </c>
      <c r="D308" s="1383" t="s">
        <v>1108</v>
      </c>
      <c r="E308" s="1"/>
      <c r="F308" s="1"/>
      <c r="G308" s="1"/>
      <c r="H308" s="1"/>
      <c r="J308" s="496" t="s">
        <v>1650</v>
      </c>
      <c r="K308" s="410">
        <v>0</v>
      </c>
      <c r="V308" s="66"/>
      <c r="W308" s="66"/>
      <c r="X308" s="66"/>
      <c r="Y308" s="66"/>
      <c r="Z308" s="66"/>
    </row>
    <row r="309" spans="1:26">
      <c r="A309" s="1"/>
      <c r="B309" s="1449" t="s">
        <v>1651</v>
      </c>
      <c r="C309" s="1450">
        <v>-2146826246</v>
      </c>
      <c r="D309" s="1383" t="s">
        <v>1108</v>
      </c>
      <c r="E309" s="1"/>
      <c r="F309" s="1"/>
      <c r="G309" s="1"/>
      <c r="H309" s="1"/>
      <c r="J309" s="496" t="s">
        <v>1652</v>
      </c>
      <c r="K309" s="410">
        <v>0</v>
      </c>
      <c r="V309" s="66"/>
      <c r="W309" s="66"/>
      <c r="X309" s="66"/>
      <c r="Y309" s="66"/>
      <c r="Z309" s="66"/>
    </row>
    <row r="310" spans="1:26">
      <c r="A310" s="1"/>
      <c r="B310" s="1449" t="s">
        <v>1653</v>
      </c>
      <c r="C310" s="1450">
        <v>-2146826246</v>
      </c>
      <c r="D310" s="1383" t="s">
        <v>1108</v>
      </c>
      <c r="E310" s="1"/>
      <c r="F310" s="1"/>
      <c r="G310" s="1"/>
      <c r="H310" s="1"/>
      <c r="J310" s="1451" t="s">
        <v>1273</v>
      </c>
      <c r="K310" s="410">
        <v>0</v>
      </c>
      <c r="V310" s="66"/>
      <c r="W310" s="66"/>
      <c r="X310" s="66"/>
      <c r="Y310" s="66"/>
      <c r="Z310" s="66"/>
    </row>
    <row r="311" spans="1:26">
      <c r="A311" s="1"/>
      <c r="B311" s="1449" t="s">
        <v>1654</v>
      </c>
      <c r="C311" s="1450">
        <v>-2146826246</v>
      </c>
      <c r="D311" s="1383" t="s">
        <v>1108</v>
      </c>
      <c r="E311" s="1"/>
      <c r="F311" s="1"/>
      <c r="G311" s="1"/>
      <c r="H311" s="1"/>
      <c r="J311" s="496" t="s">
        <v>1655</v>
      </c>
      <c r="K311" s="410">
        <v>0</v>
      </c>
    </row>
    <row r="312" spans="1:26">
      <c r="A312" s="1"/>
      <c r="B312" s="1449" t="s">
        <v>1656</v>
      </c>
      <c r="C312" s="1452">
        <v>-2146826246</v>
      </c>
      <c r="D312" s="1383" t="s">
        <v>1108</v>
      </c>
      <c r="E312" s="1"/>
      <c r="F312" s="1"/>
      <c r="G312" s="1"/>
      <c r="H312" s="1"/>
      <c r="J312" s="496" t="s">
        <v>1657</v>
      </c>
      <c r="K312" s="410">
        <v>0</v>
      </c>
    </row>
    <row r="313" spans="1:26">
      <c r="A313" s="1"/>
      <c r="B313" s="1449" t="s">
        <v>1658</v>
      </c>
      <c r="C313" s="1453">
        <v>-2146826246</v>
      </c>
      <c r="D313" s="1383" t="s">
        <v>1108</v>
      </c>
      <c r="E313" s="1"/>
      <c r="F313" s="1"/>
      <c r="G313" s="1"/>
      <c r="H313" s="1"/>
      <c r="J313" s="1451" t="s">
        <v>1659</v>
      </c>
      <c r="K313" s="410">
        <v>0</v>
      </c>
    </row>
    <row r="314" spans="1:26">
      <c r="A314" s="1"/>
      <c r="B314" s="1449" t="s">
        <v>1660</v>
      </c>
      <c r="C314" s="1453">
        <v>-2146826246</v>
      </c>
      <c r="D314" s="1383" t="s">
        <v>1108</v>
      </c>
      <c r="E314" s="1"/>
      <c r="F314" s="1"/>
      <c r="G314" s="1"/>
      <c r="H314" s="1"/>
      <c r="J314" s="496" t="s">
        <v>1661</v>
      </c>
      <c r="K314" s="410">
        <v>0</v>
      </c>
    </row>
    <row r="315" spans="1:26">
      <c r="A315" s="1"/>
      <c r="B315" s="1449" t="s">
        <v>1662</v>
      </c>
      <c r="C315" s="1454">
        <v>-2146826246</v>
      </c>
      <c r="D315" s="1383" t="s">
        <v>1108</v>
      </c>
      <c r="E315" s="1"/>
      <c r="F315" s="1"/>
      <c r="G315" s="1"/>
      <c r="H315" s="1"/>
      <c r="J315" s="496" t="s">
        <v>1663</v>
      </c>
      <c r="K315" s="410">
        <v>0</v>
      </c>
    </row>
    <row r="316" spans="1:26">
      <c r="A316" s="1"/>
      <c r="B316" s="1449" t="s">
        <v>1664</v>
      </c>
      <c r="C316" s="1454">
        <v>-2146826246</v>
      </c>
      <c r="D316" s="1383" t="s">
        <v>1108</v>
      </c>
      <c r="E316" s="1"/>
      <c r="F316" s="1"/>
      <c r="G316" s="1"/>
      <c r="H316" s="1"/>
      <c r="J316" s="496" t="s">
        <v>1665</v>
      </c>
      <c r="K316" s="410">
        <v>0</v>
      </c>
    </row>
    <row r="317" spans="1:26">
      <c r="A317" s="1"/>
      <c r="B317" s="1449" t="s">
        <v>1666</v>
      </c>
      <c r="C317" s="1454">
        <v>-2146826246</v>
      </c>
      <c r="D317" s="1383"/>
      <c r="E317" s="1"/>
      <c r="F317" s="1"/>
      <c r="G317" s="1"/>
      <c r="H317" s="1"/>
      <c r="J317" s="1451" t="s">
        <v>1401</v>
      </c>
      <c r="K317" s="410">
        <v>0</v>
      </c>
    </row>
    <row r="318" spans="1:26">
      <c r="A318" s="1"/>
      <c r="B318" s="1449" t="s">
        <v>1667</v>
      </c>
      <c r="C318" s="1452">
        <v>-2146826246</v>
      </c>
      <c r="D318" s="1383" t="s">
        <v>1108</v>
      </c>
      <c r="E318" s="1"/>
      <c r="F318" s="1"/>
      <c r="G318" s="1"/>
      <c r="H318" s="1"/>
      <c r="J318" s="1451" t="s">
        <v>1404</v>
      </c>
      <c r="K318" s="410">
        <v>0</v>
      </c>
    </row>
    <row r="319" spans="1:26">
      <c r="A319" s="1"/>
      <c r="B319" s="1449" t="s">
        <v>1668</v>
      </c>
      <c r="C319" s="1454">
        <v>-2146826246</v>
      </c>
      <c r="D319" s="1383" t="s">
        <v>1108</v>
      </c>
      <c r="E319" s="1"/>
      <c r="F319" s="1"/>
      <c r="G319" s="1"/>
      <c r="H319" s="1"/>
      <c r="J319" s="496" t="s">
        <v>1669</v>
      </c>
      <c r="K319" s="410">
        <v>0</v>
      </c>
    </row>
    <row r="320" spans="1:26">
      <c r="A320" s="1"/>
      <c r="B320" s="1449" t="s">
        <v>1670</v>
      </c>
      <c r="C320" s="1452">
        <v>-2146826246</v>
      </c>
      <c r="D320" s="1383" t="s">
        <v>1108</v>
      </c>
      <c r="E320" s="1"/>
      <c r="F320" s="1"/>
      <c r="G320" s="1"/>
      <c r="H320" s="1"/>
      <c r="J320" s="496" t="s">
        <v>1671</v>
      </c>
      <c r="K320" s="410">
        <v>0</v>
      </c>
    </row>
    <row r="321" spans="1:13">
      <c r="A321" s="1"/>
      <c r="B321" s="1449" t="s">
        <v>1672</v>
      </c>
      <c r="C321" s="1454">
        <v>-2146826246</v>
      </c>
      <c r="E321" s="1"/>
      <c r="F321" s="1"/>
      <c r="G321" s="1"/>
      <c r="H321" s="1"/>
      <c r="J321" s="1455" t="s">
        <v>1673</v>
      </c>
      <c r="K321" s="404">
        <v>728016.75</v>
      </c>
    </row>
    <row r="322" spans="1:13">
      <c r="A322" s="1"/>
      <c r="B322" s="1449" t="s">
        <v>1674</v>
      </c>
      <c r="C322" s="1454">
        <v>-2146826246</v>
      </c>
      <c r="D322" s="1456"/>
      <c r="E322" s="1"/>
      <c r="F322" s="1"/>
      <c r="G322" s="1"/>
      <c r="H322" s="1"/>
      <c r="J322" s="496" t="s">
        <v>1675</v>
      </c>
      <c r="K322" s="410">
        <v>0</v>
      </c>
    </row>
    <row r="323" spans="1:13">
      <c r="A323" s="1"/>
      <c r="B323" s="1457"/>
      <c r="C323" s="1458"/>
      <c r="D323" s="1459"/>
      <c r="E323" s="1"/>
      <c r="F323" s="1"/>
      <c r="G323" s="1"/>
      <c r="H323" s="1"/>
      <c r="J323" s="496" t="s">
        <v>1676</v>
      </c>
      <c r="K323" s="410">
        <v>0</v>
      </c>
      <c r="M323" s="66"/>
    </row>
    <row r="324" spans="1:13">
      <c r="A324" s="1"/>
      <c r="B324" s="1449" t="s">
        <v>1677</v>
      </c>
      <c r="C324" s="1450">
        <v>-2146826246</v>
      </c>
      <c r="D324" s="1383" t="s">
        <v>1108</v>
      </c>
      <c r="E324" s="1"/>
      <c r="F324" s="1"/>
      <c r="G324" s="1"/>
      <c r="H324" s="1"/>
      <c r="J324" s="496" t="s">
        <v>1435</v>
      </c>
      <c r="K324" s="410">
        <v>0</v>
      </c>
      <c r="M324" s="66"/>
    </row>
    <row r="325" spans="1:13">
      <c r="A325" s="1"/>
      <c r="B325" s="1449" t="s">
        <v>1678</v>
      </c>
      <c r="C325" s="1450">
        <v>-2146826246</v>
      </c>
      <c r="D325" s="1383" t="s">
        <v>1108</v>
      </c>
      <c r="E325" s="1"/>
      <c r="F325" s="1"/>
      <c r="G325" s="1"/>
      <c r="H325" s="1"/>
      <c r="J325" s="496" t="s">
        <v>1438</v>
      </c>
      <c r="K325" s="410">
        <v>0</v>
      </c>
      <c r="M325" s="66"/>
    </row>
    <row r="326" spans="1:13">
      <c r="A326" s="1"/>
      <c r="B326" s="1449" t="s">
        <v>1679</v>
      </c>
      <c r="C326" s="1450">
        <v>-2146826246</v>
      </c>
      <c r="D326" s="1383" t="s">
        <v>1108</v>
      </c>
      <c r="E326" s="1"/>
      <c r="F326" s="1"/>
      <c r="G326" s="1"/>
      <c r="H326" s="1"/>
      <c r="J326" s="496" t="s">
        <v>1680</v>
      </c>
      <c r="K326" s="410">
        <v>0</v>
      </c>
      <c r="M326" s="66"/>
    </row>
    <row r="327" spans="1:13">
      <c r="A327" s="1"/>
      <c r="B327" s="1449" t="s">
        <v>1681</v>
      </c>
      <c r="C327" s="1450">
        <v>-2146826246</v>
      </c>
      <c r="D327" s="1383" t="s">
        <v>1108</v>
      </c>
      <c r="E327" s="1"/>
      <c r="F327" s="1"/>
      <c r="G327" s="1"/>
      <c r="H327" s="1"/>
      <c r="J327" s="496" t="s">
        <v>1682</v>
      </c>
      <c r="K327" s="410">
        <v>0</v>
      </c>
      <c r="M327" s="66"/>
    </row>
    <row r="328" spans="1:13">
      <c r="A328" s="1"/>
      <c r="B328" s="1449" t="s">
        <v>1683</v>
      </c>
      <c r="C328" s="1452">
        <v>-2146826246</v>
      </c>
      <c r="D328" s="1383" t="s">
        <v>1108</v>
      </c>
      <c r="E328" s="1"/>
      <c r="F328" s="1"/>
      <c r="G328" s="1"/>
      <c r="H328" s="1"/>
      <c r="J328" s="496" t="s">
        <v>1684</v>
      </c>
      <c r="K328" s="410">
        <v>0</v>
      </c>
      <c r="M328" s="66"/>
    </row>
    <row r="329" spans="1:13">
      <c r="A329" s="1"/>
      <c r="B329" s="1449" t="s">
        <v>1685</v>
      </c>
      <c r="C329" s="1453">
        <v>-2146826246</v>
      </c>
      <c r="D329" s="1383" t="s">
        <v>1108</v>
      </c>
      <c r="E329" s="1"/>
      <c r="F329" s="1"/>
      <c r="G329" s="1"/>
      <c r="H329" s="1"/>
      <c r="J329" s="496" t="s">
        <v>1686</v>
      </c>
      <c r="K329" s="410">
        <v>0</v>
      </c>
      <c r="M329" s="66"/>
    </row>
    <row r="330" spans="1:13">
      <c r="A330" s="1"/>
      <c r="B330" s="1449" t="s">
        <v>1687</v>
      </c>
      <c r="C330" s="1453">
        <v>-2146826246</v>
      </c>
      <c r="D330" s="1383" t="s">
        <v>1108</v>
      </c>
      <c r="E330" s="1"/>
      <c r="F330" s="1"/>
      <c r="G330" s="1"/>
      <c r="H330" s="1"/>
      <c r="J330" s="496" t="s">
        <v>1688</v>
      </c>
      <c r="K330" s="410">
        <v>0</v>
      </c>
      <c r="M330" s="66"/>
    </row>
    <row r="331" spans="1:13">
      <c r="A331" s="1"/>
      <c r="B331" s="1449" t="s">
        <v>1689</v>
      </c>
      <c r="C331" s="1454">
        <v>-2146826246</v>
      </c>
      <c r="D331" s="1383" t="s">
        <v>1108</v>
      </c>
      <c r="E331" s="1"/>
      <c r="F331" s="1"/>
      <c r="G331" s="1"/>
      <c r="H331" s="1"/>
      <c r="J331" s="496" t="s">
        <v>1690</v>
      </c>
      <c r="K331" s="410">
        <v>728016.75</v>
      </c>
      <c r="M331" s="66"/>
    </row>
    <row r="332" spans="1:13">
      <c r="A332" s="1"/>
      <c r="B332" s="1449" t="s">
        <v>1691</v>
      </c>
      <c r="C332" s="1454">
        <v>-2146826246</v>
      </c>
      <c r="D332" s="1383" t="s">
        <v>1108</v>
      </c>
      <c r="E332" s="1"/>
      <c r="F332" s="1"/>
      <c r="G332" s="1"/>
      <c r="H332" s="1"/>
      <c r="J332" s="496" t="s">
        <v>1692</v>
      </c>
      <c r="K332" s="410">
        <v>0</v>
      </c>
    </row>
    <row r="333" spans="1:13">
      <c r="A333" s="1"/>
      <c r="B333" s="1449" t="s">
        <v>1693</v>
      </c>
      <c r="C333" s="1454">
        <v>-2146826246</v>
      </c>
      <c r="D333" s="1383"/>
      <c r="E333" s="1"/>
      <c r="F333" s="1"/>
      <c r="G333" s="1"/>
      <c r="H333" s="1"/>
      <c r="J333" s="496" t="s">
        <v>1694</v>
      </c>
      <c r="K333" s="410">
        <v>0</v>
      </c>
    </row>
    <row r="334" spans="1:13">
      <c r="A334" s="1"/>
      <c r="B334" s="1449" t="s">
        <v>1695</v>
      </c>
      <c r="C334" s="1454">
        <v>-2146826246</v>
      </c>
      <c r="D334" s="1383" t="s">
        <v>1108</v>
      </c>
      <c r="E334" s="1"/>
      <c r="F334" s="1"/>
      <c r="G334" s="1"/>
      <c r="H334" s="1"/>
      <c r="J334" s="496" t="s">
        <v>1696</v>
      </c>
      <c r="K334" s="410">
        <v>0</v>
      </c>
    </row>
    <row r="335" spans="1:13">
      <c r="A335" s="1"/>
      <c r="B335" s="1449" t="s">
        <v>1697</v>
      </c>
      <c r="C335" s="1454">
        <v>-2146826246</v>
      </c>
      <c r="D335" s="1383" t="s">
        <v>1108</v>
      </c>
      <c r="E335" s="1"/>
      <c r="F335" s="1"/>
      <c r="G335" s="1"/>
      <c r="H335" s="1"/>
      <c r="J335" s="496" t="s">
        <v>1516</v>
      </c>
      <c r="K335" s="410">
        <v>0</v>
      </c>
    </row>
    <row r="336" spans="1:13" ht="46.8">
      <c r="A336" s="1"/>
      <c r="B336" s="1449" t="s">
        <v>1698</v>
      </c>
      <c r="C336" s="1454">
        <v>-2146826246</v>
      </c>
      <c r="D336" s="1383" t="s">
        <v>1108</v>
      </c>
      <c r="E336" s="1"/>
      <c r="F336" s="1"/>
      <c r="G336" s="1"/>
      <c r="H336" s="1"/>
      <c r="J336" s="496" t="s">
        <v>1699</v>
      </c>
      <c r="K336" s="410">
        <v>0</v>
      </c>
      <c r="L336" s="1" t="s">
        <v>1673</v>
      </c>
    </row>
    <row r="337" spans="1:12">
      <c r="A337" s="1"/>
      <c r="B337" s="1449" t="s">
        <v>1700</v>
      </c>
      <c r="C337" s="1454">
        <v>-2146826246</v>
      </c>
      <c r="E337" s="1"/>
      <c r="F337" s="1"/>
      <c r="G337" s="1"/>
      <c r="H337" s="1"/>
      <c r="J337" s="496" t="s">
        <v>1701</v>
      </c>
      <c r="K337" s="410">
        <v>0</v>
      </c>
    </row>
    <row r="338" spans="1:12">
      <c r="A338" s="1"/>
      <c r="B338" s="1449" t="s">
        <v>1702</v>
      </c>
      <c r="C338" s="1454">
        <v>-2146826246</v>
      </c>
      <c r="D338" s="1456"/>
      <c r="E338" s="1"/>
      <c r="F338" s="1"/>
      <c r="G338" s="1"/>
      <c r="H338" s="1"/>
      <c r="J338" s="496" t="s">
        <v>1703</v>
      </c>
      <c r="K338" s="410">
        <v>0</v>
      </c>
    </row>
    <row r="339" spans="1:12">
      <c r="A339" s="1"/>
      <c r="B339" s="1457"/>
      <c r="C339" s="1458"/>
      <c r="D339" s="1459"/>
      <c r="E339" s="1"/>
      <c r="F339" s="1"/>
      <c r="G339" s="1"/>
      <c r="H339" s="1"/>
      <c r="J339" s="496" t="s">
        <v>1704</v>
      </c>
      <c r="K339" s="410">
        <v>0</v>
      </c>
    </row>
    <row r="340" spans="1:12">
      <c r="A340" s="1"/>
      <c r="B340" s="1385" t="s">
        <v>1705</v>
      </c>
      <c r="C340" s="1450">
        <v>-2146826246</v>
      </c>
      <c r="D340" s="1383" t="s">
        <v>1108</v>
      </c>
      <c r="E340" s="1"/>
      <c r="F340" s="1"/>
      <c r="G340" s="1"/>
      <c r="H340" s="1"/>
      <c r="J340" s="496" t="s">
        <v>1706</v>
      </c>
      <c r="K340" s="410">
        <v>0</v>
      </c>
    </row>
    <row r="341" spans="1:12">
      <c r="A341" s="1"/>
      <c r="B341" s="1385" t="s">
        <v>1707</v>
      </c>
      <c r="C341" s="1450">
        <v>-2146826246</v>
      </c>
      <c r="D341" s="1383" t="s">
        <v>1108</v>
      </c>
      <c r="E341" s="1"/>
      <c r="F341" s="1"/>
      <c r="G341" s="1"/>
      <c r="H341" s="1"/>
      <c r="J341" s="496" t="s">
        <v>1708</v>
      </c>
      <c r="K341" s="410">
        <v>0</v>
      </c>
    </row>
    <row r="342" spans="1:12">
      <c r="A342" s="1"/>
      <c r="B342" s="1385" t="s">
        <v>1709</v>
      </c>
      <c r="C342" s="1450">
        <v>-2146826246</v>
      </c>
      <c r="D342" s="1383" t="s">
        <v>1108</v>
      </c>
      <c r="E342" s="1"/>
      <c r="F342" s="1"/>
      <c r="G342" s="1"/>
      <c r="H342" s="1"/>
      <c r="J342" s="1460" t="s">
        <v>1710</v>
      </c>
      <c r="K342" s="404">
        <v>728016.75</v>
      </c>
    </row>
    <row r="343" spans="1:12">
      <c r="A343" s="1"/>
      <c r="B343" s="1385" t="s">
        <v>1711</v>
      </c>
      <c r="C343" s="1450">
        <v>-2146826246</v>
      </c>
      <c r="D343" s="1383" t="s">
        <v>1108</v>
      </c>
      <c r="E343" s="1"/>
      <c r="F343" s="1"/>
      <c r="G343" s="1"/>
      <c r="H343" s="1"/>
      <c r="J343" s="496" t="s">
        <v>1712</v>
      </c>
      <c r="K343" s="404">
        <v>0</v>
      </c>
    </row>
    <row r="344" spans="1:12">
      <c r="A344" s="1"/>
      <c r="B344" s="1385" t="s">
        <v>1713</v>
      </c>
      <c r="C344" s="1452">
        <v>-2146826246</v>
      </c>
      <c r="D344" s="1383" t="s">
        <v>1108</v>
      </c>
      <c r="E344" s="1"/>
      <c r="F344" s="1"/>
      <c r="G344" s="1"/>
      <c r="H344" s="1"/>
      <c r="J344" s="496" t="s">
        <v>1714</v>
      </c>
      <c r="K344" s="410">
        <v>0</v>
      </c>
    </row>
    <row r="345" spans="1:12">
      <c r="A345" s="1"/>
      <c r="B345" s="1385" t="s">
        <v>1715</v>
      </c>
      <c r="C345" s="1453">
        <v>-2146826246</v>
      </c>
      <c r="D345" s="1383" t="s">
        <v>1108</v>
      </c>
      <c r="E345" s="1"/>
      <c r="F345" s="1"/>
      <c r="G345" s="1"/>
      <c r="H345" s="1"/>
      <c r="J345" s="496" t="s">
        <v>1716</v>
      </c>
      <c r="K345" s="410">
        <v>0</v>
      </c>
    </row>
    <row r="346" spans="1:12" ht="31.2">
      <c r="A346" s="1"/>
      <c r="B346" s="1385" t="s">
        <v>1717</v>
      </c>
      <c r="C346" s="1453">
        <v>-2146826246</v>
      </c>
      <c r="D346" s="1383" t="s">
        <v>1108</v>
      </c>
      <c r="E346" s="1"/>
      <c r="F346" s="1"/>
      <c r="G346" s="1"/>
      <c r="H346" s="1"/>
      <c r="J346" s="1451" t="s">
        <v>1568</v>
      </c>
      <c r="K346" s="410">
        <v>0</v>
      </c>
      <c r="L346" s="1" t="s">
        <v>1690</v>
      </c>
    </row>
    <row r="347" spans="1:12">
      <c r="A347" s="1"/>
      <c r="B347" s="1385" t="s">
        <v>1718</v>
      </c>
      <c r="C347" s="1454">
        <v>-2146826246</v>
      </c>
      <c r="D347" s="1383" t="s">
        <v>1108</v>
      </c>
      <c r="E347" s="1"/>
      <c r="F347" s="1"/>
      <c r="G347" s="1"/>
      <c r="H347" s="1"/>
      <c r="J347" s="496" t="s">
        <v>1719</v>
      </c>
      <c r="K347" s="410">
        <v>0</v>
      </c>
    </row>
    <row r="348" spans="1:12">
      <c r="A348" s="1"/>
      <c r="B348" s="1385" t="s">
        <v>1720</v>
      </c>
      <c r="C348" s="1454">
        <v>-2146826246</v>
      </c>
      <c r="D348" s="1383" t="s">
        <v>1108</v>
      </c>
      <c r="E348" s="1"/>
      <c r="F348" s="1"/>
      <c r="G348" s="1"/>
      <c r="H348" s="1"/>
      <c r="J348" s="496" t="s">
        <v>1721</v>
      </c>
      <c r="K348" s="410">
        <v>0</v>
      </c>
    </row>
    <row r="349" spans="1:12">
      <c r="A349" s="1"/>
      <c r="B349" s="1397" t="s">
        <v>1722</v>
      </c>
      <c r="C349" s="1461">
        <v>-2146826246</v>
      </c>
      <c r="D349" s="1423"/>
      <c r="E349" s="1"/>
      <c r="F349" s="1"/>
      <c r="G349" s="1"/>
      <c r="H349" s="1"/>
      <c r="J349" s="496" t="s">
        <v>1723</v>
      </c>
      <c r="K349" s="410">
        <v>0</v>
      </c>
    </row>
    <row r="350" spans="1:12">
      <c r="A350" s="1"/>
      <c r="B350" s="1397" t="s">
        <v>1724</v>
      </c>
      <c r="C350" s="1461">
        <v>-2146826246</v>
      </c>
      <c r="D350" s="1423"/>
      <c r="E350" s="1"/>
      <c r="F350" s="1"/>
      <c r="G350" s="1"/>
      <c r="H350" s="1"/>
      <c r="J350" s="1451" t="s">
        <v>1580</v>
      </c>
      <c r="K350" s="410">
        <v>0</v>
      </c>
    </row>
    <row r="351" spans="1:12">
      <c r="A351" s="1"/>
      <c r="B351" s="1462" t="s">
        <v>1725</v>
      </c>
      <c r="C351" s="1454">
        <v>-2146826246</v>
      </c>
      <c r="D351" s="1383" t="s">
        <v>1108</v>
      </c>
      <c r="E351" s="1"/>
      <c r="F351" s="1"/>
      <c r="G351" s="1"/>
      <c r="H351" s="1"/>
      <c r="J351" s="496" t="s">
        <v>1726</v>
      </c>
      <c r="K351" s="410">
        <v>0</v>
      </c>
    </row>
    <row r="352" spans="1:12">
      <c r="A352" s="1"/>
      <c r="B352" s="1385" t="s">
        <v>1727</v>
      </c>
      <c r="C352" s="1454">
        <v>-2146826246</v>
      </c>
      <c r="D352" s="1383" t="s">
        <v>1108</v>
      </c>
      <c r="E352" s="1"/>
      <c r="F352" s="1"/>
      <c r="G352" s="1"/>
      <c r="H352" s="1"/>
      <c r="J352" s="496" t="s">
        <v>1728</v>
      </c>
      <c r="K352" s="410">
        <v>0</v>
      </c>
    </row>
    <row r="353" spans="1:13">
      <c r="A353" s="1"/>
      <c r="B353" s="1385" t="s">
        <v>1729</v>
      </c>
      <c r="C353" s="1454">
        <v>-2146826246</v>
      </c>
      <c r="D353" s="1383" t="s">
        <v>1108</v>
      </c>
      <c r="E353" s="1"/>
      <c r="F353" s="1"/>
      <c r="G353" s="1"/>
      <c r="H353" s="1"/>
      <c r="J353" s="496" t="s">
        <v>1730</v>
      </c>
      <c r="K353" s="410">
        <v>0</v>
      </c>
    </row>
    <row r="354" spans="1:13">
      <c r="A354" s="1"/>
      <c r="B354" s="1385" t="s">
        <v>1731</v>
      </c>
      <c r="C354" s="1454">
        <v>-2146826246</v>
      </c>
      <c r="D354" s="1383" t="s">
        <v>1108</v>
      </c>
      <c r="E354" s="1"/>
      <c r="F354" s="1"/>
      <c r="G354" s="1"/>
      <c r="H354" s="1"/>
      <c r="J354" s="1451" t="s">
        <v>1598</v>
      </c>
      <c r="K354" s="410">
        <v>0</v>
      </c>
      <c r="M354" s="66"/>
    </row>
    <row r="355" spans="1:13">
      <c r="A355" s="1"/>
      <c r="B355" s="1385" t="s">
        <v>1732</v>
      </c>
      <c r="C355" s="1454">
        <v>-2146826246</v>
      </c>
      <c r="D355" s="1431"/>
      <c r="E355" s="1"/>
      <c r="F355" s="1"/>
      <c r="G355" s="1"/>
      <c r="H355" s="1"/>
      <c r="J355" s="496" t="s">
        <v>1733</v>
      </c>
      <c r="K355" s="410">
        <v>0</v>
      </c>
      <c r="M355" s="66"/>
    </row>
    <row r="356" spans="1:13">
      <c r="A356" s="1"/>
      <c r="B356" s="1385" t="s">
        <v>1734</v>
      </c>
      <c r="C356" s="1454">
        <v>-2146826246</v>
      </c>
      <c r="D356" s="1431"/>
      <c r="E356" s="1"/>
      <c r="F356" s="1"/>
      <c r="G356" s="1"/>
      <c r="H356" s="1"/>
      <c r="J356" s="496" t="s">
        <v>1735</v>
      </c>
      <c r="K356" s="410">
        <v>0</v>
      </c>
    </row>
    <row r="357" spans="1:13" ht="31.2">
      <c r="A357" s="1"/>
      <c r="B357" s="1424"/>
      <c r="C357" s="1463"/>
      <c r="D357" s="1464"/>
      <c r="E357" s="1"/>
      <c r="F357" s="1"/>
      <c r="G357" s="1"/>
      <c r="H357" s="1"/>
      <c r="J357" s="496" t="s">
        <v>1736</v>
      </c>
      <c r="K357" s="404">
        <v>0</v>
      </c>
      <c r="L357" s="1" t="s">
        <v>1710</v>
      </c>
    </row>
    <row r="358" spans="1:13">
      <c r="A358" s="1"/>
      <c r="B358" s="1385" t="s">
        <v>1737</v>
      </c>
      <c r="C358" s="1450">
        <v>-2146826246</v>
      </c>
      <c r="D358" s="1383" t="s">
        <v>1108</v>
      </c>
      <c r="E358" s="1"/>
      <c r="F358" s="1"/>
      <c r="G358" s="1"/>
      <c r="H358" s="1"/>
      <c r="J358" s="496" t="s">
        <v>1738</v>
      </c>
      <c r="K358" s="410">
        <v>0</v>
      </c>
    </row>
    <row r="359" spans="1:13" ht="16.2">
      <c r="A359" s="1"/>
      <c r="B359" s="1429" t="s">
        <v>1739</v>
      </c>
      <c r="C359" s="1450">
        <v>-2146826246</v>
      </c>
      <c r="D359" s="1383" t="s">
        <v>1108</v>
      </c>
      <c r="E359" s="1"/>
      <c r="F359" s="1"/>
      <c r="G359" s="1"/>
      <c r="H359" s="1"/>
      <c r="J359" s="496" t="s">
        <v>1740</v>
      </c>
      <c r="K359" s="410">
        <v>0</v>
      </c>
    </row>
    <row r="360" spans="1:13" ht="16.2">
      <c r="A360" s="1"/>
      <c r="B360" s="1429" t="s">
        <v>1741</v>
      </c>
      <c r="C360" s="1450">
        <v>-2146826246</v>
      </c>
      <c r="D360" s="1383" t="s">
        <v>1108</v>
      </c>
      <c r="E360" s="1"/>
      <c r="F360" s="1"/>
      <c r="G360" s="1"/>
      <c r="H360" s="1"/>
      <c r="J360" s="1451" t="s">
        <v>1616</v>
      </c>
      <c r="K360" s="410">
        <v>0</v>
      </c>
    </row>
    <row r="361" spans="1:13" ht="16.2">
      <c r="A361" s="1"/>
      <c r="B361" s="1444" t="s">
        <v>1742</v>
      </c>
      <c r="C361" s="1450">
        <v>-2146826246</v>
      </c>
      <c r="D361" s="1383" t="s">
        <v>1108</v>
      </c>
      <c r="E361" s="1"/>
      <c r="F361" s="1"/>
      <c r="G361" s="1"/>
      <c r="H361" s="1"/>
      <c r="J361" s="496" t="s">
        <v>1743</v>
      </c>
      <c r="K361" s="410">
        <v>0</v>
      </c>
    </row>
    <row r="362" spans="1:13" ht="16.2">
      <c r="A362" s="1"/>
      <c r="B362" s="1429" t="s">
        <v>1744</v>
      </c>
      <c r="C362" s="1450">
        <v>-2146826246</v>
      </c>
      <c r="D362" s="1383" t="s">
        <v>1108</v>
      </c>
      <c r="E362" s="1"/>
      <c r="F362" s="1"/>
      <c r="G362" s="1"/>
      <c r="H362" s="1"/>
      <c r="J362" s="1451" t="s">
        <v>1745</v>
      </c>
      <c r="K362" s="410">
        <v>0</v>
      </c>
      <c r="M362" s="66"/>
    </row>
    <row r="363" spans="1:13">
      <c r="A363" s="1"/>
      <c r="B363" s="1434" t="s">
        <v>1746</v>
      </c>
      <c r="C363" s="1452">
        <v>-2146826246</v>
      </c>
      <c r="D363" s="1383" t="s">
        <v>1108</v>
      </c>
      <c r="E363" s="1"/>
      <c r="F363" s="1"/>
      <c r="G363" s="1"/>
      <c r="H363" s="1"/>
      <c r="J363" s="496" t="s">
        <v>1747</v>
      </c>
      <c r="K363" s="410">
        <v>0</v>
      </c>
      <c r="M363" s="66"/>
    </row>
    <row r="364" spans="1:13" ht="16.2">
      <c r="A364" s="1"/>
      <c r="B364" s="1429" t="s">
        <v>1748</v>
      </c>
      <c r="C364" s="1453">
        <v>-2146826246</v>
      </c>
      <c r="D364" s="1383" t="s">
        <v>1108</v>
      </c>
      <c r="E364" s="1"/>
      <c r="F364" s="1"/>
      <c r="G364" s="1"/>
      <c r="H364" s="1"/>
      <c r="J364" s="1451" t="s">
        <v>1628</v>
      </c>
      <c r="K364" s="410">
        <v>0</v>
      </c>
      <c r="M364" s="66"/>
    </row>
    <row r="365" spans="1:13" ht="16.2">
      <c r="A365" s="1"/>
      <c r="B365" s="1429" t="s">
        <v>1749</v>
      </c>
      <c r="C365" s="1453">
        <v>-2146826246</v>
      </c>
      <c r="D365" s="1383" t="s">
        <v>1108</v>
      </c>
      <c r="E365" s="1"/>
      <c r="F365" s="1"/>
      <c r="G365" s="1"/>
      <c r="H365" s="1"/>
      <c r="J365" s="496" t="s">
        <v>1750</v>
      </c>
      <c r="K365" s="410">
        <v>0</v>
      </c>
      <c r="M365" s="66"/>
    </row>
    <row r="366" spans="1:13" ht="16.2">
      <c r="A366" s="1"/>
      <c r="B366" s="1429" t="s">
        <v>1751</v>
      </c>
      <c r="C366" s="1454">
        <v>-2146826246</v>
      </c>
      <c r="D366" s="1383" t="s">
        <v>1108</v>
      </c>
      <c r="E366" s="1"/>
      <c r="F366" s="1"/>
      <c r="G366" s="1"/>
      <c r="H366" s="1"/>
      <c r="J366" s="496" t="s">
        <v>1752</v>
      </c>
      <c r="K366" s="410">
        <v>0</v>
      </c>
      <c r="M366" s="66"/>
    </row>
    <row r="367" spans="1:13" ht="16.2">
      <c r="A367" s="1"/>
      <c r="B367" s="1429" t="s">
        <v>1753</v>
      </c>
      <c r="C367" s="1454">
        <v>-2146826246</v>
      </c>
      <c r="D367" s="1383" t="s">
        <v>1108</v>
      </c>
      <c r="E367" s="1"/>
      <c r="F367" s="1"/>
      <c r="G367" s="1"/>
      <c r="H367" s="1"/>
      <c r="J367" s="1460" t="s">
        <v>1754</v>
      </c>
      <c r="K367" s="404">
        <v>0</v>
      </c>
      <c r="M367" s="66"/>
    </row>
    <row r="368" spans="1:13" ht="16.2">
      <c r="A368" s="1"/>
      <c r="B368" s="1429" t="s">
        <v>1755</v>
      </c>
      <c r="C368" s="1454">
        <v>-2146826246</v>
      </c>
      <c r="D368" s="1383" t="s">
        <v>1108</v>
      </c>
      <c r="E368" s="1"/>
      <c r="F368" s="1"/>
      <c r="G368" s="1"/>
      <c r="H368" s="1"/>
      <c r="J368" s="1460" t="s">
        <v>1756</v>
      </c>
      <c r="K368" s="404">
        <v>728016.75</v>
      </c>
      <c r="M368" s="66"/>
    </row>
    <row r="369" spans="1:15" ht="16.2">
      <c r="A369" s="1"/>
      <c r="B369" s="1429" t="s">
        <v>1757</v>
      </c>
      <c r="C369" s="1454">
        <v>-2146826246</v>
      </c>
      <c r="D369" s="1383" t="s">
        <v>1108</v>
      </c>
      <c r="E369" s="1"/>
      <c r="F369" s="1"/>
      <c r="G369" s="1"/>
      <c r="H369" s="1"/>
      <c r="K369" s="496" t="s">
        <v>1758</v>
      </c>
      <c r="M369" s="66"/>
    </row>
    <row r="370" spans="1:15" ht="16.2">
      <c r="A370" s="1"/>
      <c r="B370" s="1429" t="s">
        <v>1759</v>
      </c>
      <c r="C370" s="1454">
        <v>-2146826246</v>
      </c>
      <c r="D370" s="1383" t="s">
        <v>1108</v>
      </c>
      <c r="E370" s="1"/>
      <c r="F370" s="1"/>
      <c r="G370" s="1"/>
      <c r="H370" s="1"/>
      <c r="J370" s="496" t="s">
        <v>1760</v>
      </c>
      <c r="K370" s="410">
        <v>22104540.059999999</v>
      </c>
    </row>
    <row r="371" spans="1:15" ht="16.2">
      <c r="A371" s="1"/>
      <c r="B371" s="1429" t="s">
        <v>1761</v>
      </c>
      <c r="C371" s="1454">
        <v>-2146826246</v>
      </c>
      <c r="D371" s="1383" t="s">
        <v>1108</v>
      </c>
      <c r="E371" s="1"/>
      <c r="F371" s="1"/>
      <c r="G371" s="1"/>
      <c r="H371" s="1"/>
      <c r="J371" s="861" t="s">
        <v>1762</v>
      </c>
      <c r="K371" s="410">
        <v>0</v>
      </c>
    </row>
    <row r="372" spans="1:15" ht="16.2">
      <c r="A372" s="1"/>
      <c r="B372" s="1429" t="s">
        <v>1763</v>
      </c>
      <c r="C372" s="1454">
        <v>-2146826246</v>
      </c>
      <c r="D372" s="1383" t="s">
        <v>1108</v>
      </c>
      <c r="E372" s="1"/>
      <c r="F372" s="1"/>
      <c r="G372" s="1"/>
      <c r="H372" s="1"/>
      <c r="J372" s="496" t="s">
        <v>1638</v>
      </c>
      <c r="K372" s="410">
        <v>22104540.059999999</v>
      </c>
    </row>
    <row r="373" spans="1:15" ht="16.2">
      <c r="A373" s="1"/>
      <c r="B373" s="1429" t="s">
        <v>1764</v>
      </c>
      <c r="C373" s="1454">
        <v>-2146826246</v>
      </c>
      <c r="D373" s="1383" t="s">
        <v>1108</v>
      </c>
      <c r="E373" s="1"/>
      <c r="F373" s="1"/>
      <c r="G373" s="1"/>
      <c r="H373" s="1"/>
      <c r="J373" s="496" t="s">
        <v>1765</v>
      </c>
      <c r="K373" s="410">
        <v>0</v>
      </c>
    </row>
    <row r="374" spans="1:15" ht="16.2">
      <c r="A374" s="1"/>
      <c r="B374" s="1429" t="s">
        <v>1766</v>
      </c>
      <c r="C374" s="1454">
        <v>-2146826246</v>
      </c>
      <c r="D374" s="1383" t="s">
        <v>1108</v>
      </c>
      <c r="E374" s="1"/>
      <c r="F374" s="1"/>
      <c r="G374" s="1"/>
      <c r="H374" s="1"/>
      <c r="J374" s="496" t="s">
        <v>1767</v>
      </c>
      <c r="K374" s="410">
        <v>0</v>
      </c>
    </row>
    <row r="375" spans="1:15">
      <c r="A375" s="1"/>
      <c r="B375" s="1465" t="s">
        <v>1768</v>
      </c>
      <c r="C375" s="1454">
        <v>-2146826246</v>
      </c>
      <c r="D375" s="1383" t="s">
        <v>1108</v>
      </c>
      <c r="E375" s="1"/>
      <c r="F375" s="1"/>
      <c r="G375" s="1"/>
      <c r="H375" s="1"/>
      <c r="J375" s="496" t="s">
        <v>1769</v>
      </c>
      <c r="K375" s="410">
        <v>0</v>
      </c>
    </row>
    <row r="376" spans="1:15">
      <c r="A376" s="1"/>
      <c r="B376" s="1465" t="s">
        <v>1770</v>
      </c>
      <c r="C376" s="1454">
        <v>-2146826246</v>
      </c>
      <c r="D376" s="1383" t="s">
        <v>1108</v>
      </c>
      <c r="E376" s="1"/>
      <c r="F376" s="1"/>
      <c r="G376" s="1"/>
      <c r="H376" s="1"/>
      <c r="J376" s="496" t="s">
        <v>1771</v>
      </c>
      <c r="K376" s="410">
        <v>0</v>
      </c>
    </row>
    <row r="377" spans="1:15">
      <c r="A377" s="1"/>
      <c r="B377" s="1465" t="s">
        <v>1772</v>
      </c>
      <c r="C377" s="1454">
        <v>-2146826246</v>
      </c>
      <c r="D377" s="1383" t="s">
        <v>1108</v>
      </c>
      <c r="E377" s="1"/>
      <c r="F377" s="1"/>
      <c r="G377" s="1"/>
      <c r="H377" s="1"/>
      <c r="J377" s="1466"/>
    </row>
    <row r="378" spans="1:15">
      <c r="A378" s="1"/>
      <c r="B378" s="1465" t="s">
        <v>1773</v>
      </c>
      <c r="C378" s="1454">
        <v>-2146826246</v>
      </c>
      <c r="D378" s="1383" t="s">
        <v>1108</v>
      </c>
      <c r="E378" s="1"/>
      <c r="F378" s="1"/>
      <c r="G378" s="1"/>
      <c r="H378" s="1"/>
    </row>
    <row r="379" spans="1:15">
      <c r="A379" s="1"/>
      <c r="B379" s="1465" t="s">
        <v>1774</v>
      </c>
      <c r="C379" s="1454">
        <v>-2146826246</v>
      </c>
      <c r="D379" s="1383" t="s">
        <v>1108</v>
      </c>
      <c r="E379" s="1"/>
      <c r="F379" s="1"/>
      <c r="G379" s="1"/>
      <c r="H379" s="1"/>
    </row>
    <row r="380" spans="1:15">
      <c r="A380" s="1"/>
      <c r="B380" s="1467"/>
      <c r="C380" s="1448"/>
      <c r="D380" s="1423"/>
      <c r="E380" s="1"/>
      <c r="F380" s="1"/>
      <c r="G380" s="1"/>
      <c r="H380" s="1"/>
    </row>
    <row r="381" spans="1:15">
      <c r="A381" s="1"/>
      <c r="B381" s="1465" t="s">
        <v>1775</v>
      </c>
      <c r="C381" s="1450">
        <v>-2146826246</v>
      </c>
      <c r="D381" s="1383" t="s">
        <v>1108</v>
      </c>
      <c r="E381" s="1"/>
      <c r="F381" s="1"/>
      <c r="G381" s="1"/>
      <c r="H381" s="1"/>
    </row>
    <row r="382" spans="1:15">
      <c r="A382" s="1"/>
      <c r="B382" s="1465" t="s">
        <v>1776</v>
      </c>
      <c r="C382" s="1450">
        <v>-2146826246</v>
      </c>
      <c r="D382" s="1383" t="s">
        <v>1108</v>
      </c>
      <c r="E382" s="1"/>
      <c r="F382" s="1"/>
      <c r="G382" s="1"/>
      <c r="H382" s="1"/>
    </row>
    <row r="383" spans="1:15">
      <c r="A383" s="1"/>
      <c r="B383" s="1465" t="s">
        <v>1777</v>
      </c>
      <c r="C383" s="1450">
        <v>-2146826246</v>
      </c>
      <c r="D383" s="1383" t="s">
        <v>1108</v>
      </c>
      <c r="E383" s="1"/>
      <c r="F383" s="1"/>
      <c r="G383" s="1"/>
      <c r="H383" s="1"/>
      <c r="L383" s="496" t="s">
        <v>1756</v>
      </c>
    </row>
    <row r="384" spans="1:15">
      <c r="A384" s="1"/>
      <c r="B384" s="1465" t="s">
        <v>1778</v>
      </c>
      <c r="C384" s="1450">
        <v>-2146826246</v>
      </c>
      <c r="D384" s="1383" t="s">
        <v>1108</v>
      </c>
      <c r="E384" s="1"/>
      <c r="F384" s="1"/>
      <c r="G384" s="1"/>
      <c r="H384" s="1"/>
      <c r="L384" s="496">
        <v>0</v>
      </c>
      <c r="M384" s="496" t="s">
        <v>1779</v>
      </c>
      <c r="N384" s="496" t="s">
        <v>1780</v>
      </c>
      <c r="O384" s="496" t="s">
        <v>1647</v>
      </c>
    </row>
    <row r="385" spans="1:26">
      <c r="A385" s="1"/>
      <c r="B385" s="1465" t="s">
        <v>1781</v>
      </c>
      <c r="C385" s="1452">
        <v>-2146826246</v>
      </c>
      <c r="D385" s="1383" t="s">
        <v>1108</v>
      </c>
      <c r="E385" s="1"/>
      <c r="F385" s="1"/>
      <c r="G385" s="1"/>
      <c r="H385" s="1"/>
      <c r="J385" s="66"/>
      <c r="K385" s="66"/>
      <c r="L385" s="496" t="s">
        <v>1760</v>
      </c>
      <c r="M385" s="410">
        <v>10580871.130000001</v>
      </c>
      <c r="N385" s="410">
        <v>9852854.3800000008</v>
      </c>
      <c r="O385" s="410">
        <v>728016.75</v>
      </c>
    </row>
    <row r="386" spans="1:26">
      <c r="A386" s="1"/>
      <c r="B386" s="1465" t="s">
        <v>1782</v>
      </c>
      <c r="C386" s="1453">
        <v>-2146826246</v>
      </c>
      <c r="D386" s="1383" t="s">
        <v>1108</v>
      </c>
      <c r="E386" s="1"/>
      <c r="F386" s="1"/>
      <c r="G386" s="1"/>
      <c r="H386" s="1"/>
      <c r="J386" s="66"/>
      <c r="K386" s="66"/>
      <c r="L386" s="496"/>
      <c r="M386" s="410">
        <v>0</v>
      </c>
      <c r="N386" s="410">
        <v>0</v>
      </c>
      <c r="O386" s="410">
        <v>0</v>
      </c>
    </row>
    <row r="387" spans="1:26" ht="16.2">
      <c r="A387" s="1"/>
      <c r="B387" s="1429" t="s">
        <v>1783</v>
      </c>
      <c r="C387" s="1453">
        <v>-2146826246</v>
      </c>
      <c r="D387" s="1383" t="s">
        <v>1108</v>
      </c>
      <c r="E387" s="1"/>
      <c r="F387" s="1"/>
      <c r="G387" s="1"/>
      <c r="H387" s="1"/>
      <c r="J387" s="66"/>
      <c r="K387" s="66"/>
      <c r="L387" s="496" t="s">
        <v>1638</v>
      </c>
      <c r="M387" s="410">
        <v>10580871.130000001</v>
      </c>
      <c r="N387" s="410">
        <v>9852854.3800000008</v>
      </c>
      <c r="O387" s="410">
        <v>728016.75</v>
      </c>
    </row>
    <row r="388" spans="1:26" ht="16.2">
      <c r="A388" s="1"/>
      <c r="B388" s="1429" t="s">
        <v>1784</v>
      </c>
      <c r="C388" s="1454">
        <v>-2146826246</v>
      </c>
      <c r="D388" s="1383" t="s">
        <v>1108</v>
      </c>
      <c r="E388" s="1"/>
      <c r="F388" s="1"/>
      <c r="G388" s="1"/>
      <c r="H388" s="1"/>
      <c r="L388" s="496"/>
      <c r="M388" s="410">
        <v>0</v>
      </c>
      <c r="N388" s="410">
        <v>0</v>
      </c>
      <c r="O388" s="410">
        <v>0</v>
      </c>
    </row>
    <row r="389" spans="1:26" ht="16.2">
      <c r="A389" s="1"/>
      <c r="B389" s="1429" t="s">
        <v>1785</v>
      </c>
      <c r="C389" s="1454">
        <v>-2146826246</v>
      </c>
      <c r="D389" s="1383" t="s">
        <v>1108</v>
      </c>
      <c r="E389" s="1"/>
      <c r="F389" s="1"/>
      <c r="G389" s="1"/>
      <c r="H389" s="1"/>
      <c r="M389" s="410">
        <v>0</v>
      </c>
      <c r="N389" s="410">
        <v>0</v>
      </c>
      <c r="O389" s="410">
        <v>0</v>
      </c>
    </row>
    <row r="390" spans="1:26" ht="16.2">
      <c r="A390" s="1"/>
      <c r="B390" s="1429" t="s">
        <v>1786</v>
      </c>
      <c r="C390" s="1454">
        <v>-2146826246</v>
      </c>
      <c r="D390" s="1383" t="s">
        <v>1108</v>
      </c>
      <c r="E390" s="1"/>
      <c r="F390" s="1"/>
      <c r="G390" s="1"/>
      <c r="H390" s="1"/>
      <c r="M390" s="410">
        <v>0</v>
      </c>
      <c r="N390" s="410">
        <v>0</v>
      </c>
      <c r="O390" s="410">
        <v>0</v>
      </c>
    </row>
    <row r="391" spans="1:26" ht="16.2">
      <c r="A391" s="1"/>
      <c r="B391" s="1429" t="s">
        <v>1787</v>
      </c>
      <c r="C391" s="1454">
        <v>-2146826246</v>
      </c>
      <c r="D391" s="1383" t="s">
        <v>1108</v>
      </c>
      <c r="E391" s="1"/>
      <c r="F391" s="1"/>
      <c r="G391" s="1"/>
      <c r="H391" s="1"/>
      <c r="J391" s="66"/>
      <c r="K391" s="66"/>
      <c r="M391" s="410">
        <v>0</v>
      </c>
      <c r="N391" s="410">
        <v>0</v>
      </c>
      <c r="O391" s="410">
        <v>0</v>
      </c>
    </row>
    <row r="392" spans="1:26" ht="16.2">
      <c r="A392" s="1"/>
      <c r="B392" s="1429" t="s">
        <v>1788</v>
      </c>
      <c r="C392" s="1454">
        <v>-2146826246</v>
      </c>
      <c r="D392" s="1383" t="s">
        <v>1108</v>
      </c>
      <c r="E392" s="1"/>
      <c r="F392" s="1"/>
      <c r="G392" s="1"/>
      <c r="H392" s="1"/>
      <c r="J392" s="66"/>
      <c r="K392" s="66"/>
    </row>
    <row r="393" spans="1:26" ht="16.2">
      <c r="A393" s="1"/>
      <c r="B393" s="1429" t="s">
        <v>1789</v>
      </c>
      <c r="C393" s="1454">
        <v>-2146826246</v>
      </c>
      <c r="D393" s="1383" t="s">
        <v>1108</v>
      </c>
      <c r="E393" s="1"/>
      <c r="F393" s="1"/>
      <c r="G393" s="1"/>
      <c r="H393" s="1"/>
      <c r="J393" s="66"/>
      <c r="K393" s="66"/>
    </row>
    <row r="394" spans="1:26" ht="16.2">
      <c r="A394" s="1"/>
      <c r="B394" s="1429" t="s">
        <v>1790</v>
      </c>
      <c r="C394" s="1454">
        <v>-2146826246</v>
      </c>
      <c r="D394" s="1383" t="s">
        <v>1108</v>
      </c>
      <c r="E394" s="1"/>
      <c r="F394" s="1"/>
      <c r="G394" s="1"/>
      <c r="H394" s="1"/>
    </row>
    <row r="395" spans="1:26" ht="16.350000000000001" customHeight="1">
      <c r="A395" s="1"/>
      <c r="B395" s="1429" t="s">
        <v>1791</v>
      </c>
      <c r="C395" s="1454">
        <v>-2146826246</v>
      </c>
      <c r="D395" s="1383" t="s">
        <v>1108</v>
      </c>
      <c r="E395" s="1"/>
      <c r="F395" s="1"/>
      <c r="G395" s="1"/>
      <c r="H395" s="1"/>
    </row>
    <row r="396" spans="1:26" ht="16.2">
      <c r="A396" s="1"/>
      <c r="B396" s="1429" t="s">
        <v>1792</v>
      </c>
      <c r="C396" s="1454">
        <v>-2146826246</v>
      </c>
      <c r="D396" s="1383" t="s">
        <v>1108</v>
      </c>
      <c r="E396" s="1"/>
      <c r="F396" s="1"/>
      <c r="G396" s="1"/>
      <c r="H396" s="1"/>
    </row>
    <row r="397" spans="1:26" s="66" customFormat="1" ht="16.2">
      <c r="B397" s="1429" t="s">
        <v>1793</v>
      </c>
      <c r="C397" s="1454">
        <v>-2146826246</v>
      </c>
      <c r="D397" s="1383" t="s">
        <v>1108</v>
      </c>
      <c r="I397" s="1"/>
      <c r="J397" s="1"/>
      <c r="K397" s="1"/>
      <c r="L397" s="1"/>
      <c r="M397" s="1"/>
      <c r="N397" s="1"/>
      <c r="O397" s="1"/>
      <c r="P397" s="1"/>
      <c r="Q397" s="1"/>
      <c r="R397" s="1"/>
      <c r="S397" s="1"/>
      <c r="V397" s="1"/>
      <c r="W397" s="1"/>
      <c r="X397" s="1"/>
      <c r="Y397" s="1"/>
      <c r="Z397" s="1"/>
    </row>
    <row r="398" spans="1:26" s="66" customFormat="1">
      <c r="B398" s="1434"/>
      <c r="C398" s="35"/>
      <c r="D398" s="33"/>
      <c r="I398" s="1"/>
      <c r="J398" s="1"/>
      <c r="K398" s="1"/>
      <c r="L398" s="1"/>
      <c r="M398" s="1"/>
      <c r="N398" s="1"/>
      <c r="O398" s="1"/>
      <c r="P398" s="1"/>
      <c r="Q398" s="1"/>
      <c r="R398" s="1"/>
      <c r="S398" s="1"/>
      <c r="V398" s="1"/>
      <c r="W398" s="1"/>
      <c r="X398" s="1"/>
      <c r="Y398" s="1"/>
      <c r="Z398" s="1"/>
    </row>
    <row r="399" spans="1:26" s="66" customFormat="1">
      <c r="B399" s="1422" t="s">
        <v>1794</v>
      </c>
      <c r="C399" s="35"/>
      <c r="D399" s="1383" t="s">
        <v>1108</v>
      </c>
      <c r="I399" s="1"/>
      <c r="J399" s="1"/>
      <c r="K399" s="1"/>
      <c r="L399" s="1"/>
      <c r="M399" s="1"/>
      <c r="N399" s="1"/>
      <c r="O399" s="1"/>
      <c r="P399" s="1"/>
      <c r="Q399" s="1"/>
      <c r="R399" s="1"/>
      <c r="S399" s="1"/>
      <c r="V399" s="1"/>
      <c r="W399" s="1"/>
      <c r="X399" s="1"/>
      <c r="Y399" s="1"/>
      <c r="Z399" s="1"/>
    </row>
    <row r="400" spans="1:26">
      <c r="A400" s="1"/>
      <c r="B400" s="1422" t="s">
        <v>1795</v>
      </c>
      <c r="D400" s="1383" t="s">
        <v>1108</v>
      </c>
      <c r="E400" s="1"/>
      <c r="F400" s="1"/>
      <c r="G400" s="1"/>
      <c r="H400" s="1"/>
      <c r="I400" s="66"/>
      <c r="L400" s="66"/>
      <c r="M400" s="66"/>
      <c r="N400" s="66"/>
      <c r="O400" s="66"/>
      <c r="P400" s="66"/>
      <c r="Q400" s="66"/>
      <c r="R400" s="66"/>
      <c r="S400" s="66"/>
    </row>
    <row r="401" spans="1:26">
      <c r="A401" s="1"/>
      <c r="B401" s="1422" t="s">
        <v>1796</v>
      </c>
      <c r="D401" s="1383" t="s">
        <v>1108</v>
      </c>
      <c r="E401" s="1"/>
      <c r="F401" s="1"/>
      <c r="G401" s="1"/>
      <c r="H401" s="1"/>
      <c r="I401" s="66"/>
      <c r="J401" s="66"/>
      <c r="K401" s="66"/>
      <c r="L401" s="66"/>
      <c r="M401" s="66"/>
      <c r="N401" s="66"/>
      <c r="O401" s="66"/>
      <c r="P401" s="66"/>
      <c r="Q401" s="66"/>
      <c r="R401" s="66"/>
      <c r="S401" s="66"/>
    </row>
    <row r="402" spans="1:26" ht="16.2">
      <c r="A402" s="1"/>
      <c r="B402" s="1422" t="s">
        <v>1797</v>
      </c>
      <c r="D402" s="1383" t="s">
        <v>1108</v>
      </c>
      <c r="E402" s="1429"/>
      <c r="F402" s="1"/>
      <c r="G402" s="1"/>
      <c r="H402" s="1"/>
      <c r="I402" s="66"/>
      <c r="L402" s="66"/>
      <c r="M402" s="66"/>
      <c r="N402" s="66"/>
      <c r="O402" s="66"/>
      <c r="P402" s="66"/>
      <c r="Q402" s="66"/>
      <c r="R402" s="66"/>
      <c r="S402" s="66"/>
    </row>
    <row r="403" spans="1:26" s="66" customFormat="1" ht="16.2">
      <c r="B403" s="1444" t="s">
        <v>1798</v>
      </c>
      <c r="C403" s="1468"/>
      <c r="D403" s="1469"/>
      <c r="I403" s="1"/>
      <c r="J403" s="1"/>
      <c r="K403" s="1"/>
      <c r="L403" s="1"/>
      <c r="M403" s="1"/>
      <c r="N403" s="1"/>
      <c r="O403" s="1"/>
      <c r="P403" s="1"/>
      <c r="Q403" s="1"/>
      <c r="R403" s="1"/>
      <c r="S403" s="1"/>
    </row>
    <row r="404" spans="1:26" s="66" customFormat="1" ht="16.2">
      <c r="B404" s="1444" t="s">
        <v>1799</v>
      </c>
      <c r="C404" s="1468"/>
      <c r="D404" s="1469"/>
      <c r="I404" s="1"/>
      <c r="J404" s="1"/>
      <c r="K404" s="1"/>
      <c r="L404" s="1"/>
      <c r="M404" s="1"/>
      <c r="N404" s="1"/>
      <c r="O404" s="1"/>
      <c r="P404" s="1"/>
      <c r="Q404" s="1"/>
      <c r="R404" s="1"/>
      <c r="S404" s="1"/>
    </row>
    <row r="405" spans="1:26" s="66" customFormat="1" ht="16.2">
      <c r="B405" s="1444" t="s">
        <v>1800</v>
      </c>
      <c r="C405" s="1468"/>
      <c r="D405" s="1469"/>
      <c r="I405" s="1"/>
      <c r="J405" s="1"/>
      <c r="K405" s="1"/>
      <c r="L405" s="1"/>
      <c r="M405" s="1"/>
      <c r="N405" s="1"/>
      <c r="O405" s="1"/>
      <c r="P405" s="1"/>
      <c r="Q405" s="1"/>
      <c r="R405" s="1"/>
      <c r="S405" s="1"/>
    </row>
    <row r="406" spans="1:26" ht="16.2">
      <c r="A406" s="1"/>
      <c r="B406" s="1429" t="s">
        <v>1801</v>
      </c>
      <c r="E406" s="1"/>
      <c r="F406" s="1"/>
      <c r="G406" s="1"/>
      <c r="H406" s="1"/>
      <c r="I406" s="66"/>
      <c r="L406" s="66"/>
      <c r="M406" s="66"/>
      <c r="N406" s="66"/>
      <c r="O406" s="66"/>
      <c r="P406" s="66"/>
      <c r="Q406" s="66"/>
      <c r="R406" s="66"/>
      <c r="S406" s="66"/>
      <c r="V406" s="66"/>
      <c r="W406" s="66"/>
      <c r="X406" s="66"/>
      <c r="Y406" s="66"/>
      <c r="Z406" s="66"/>
    </row>
    <row r="407" spans="1:26">
      <c r="A407" s="1"/>
      <c r="B407" s="66"/>
      <c r="C407" s="1448"/>
      <c r="E407" s="1"/>
      <c r="F407" s="1"/>
      <c r="G407" s="1"/>
      <c r="H407" s="1"/>
      <c r="I407" s="66"/>
      <c r="L407" s="66"/>
      <c r="M407" s="66"/>
      <c r="N407" s="66"/>
      <c r="O407" s="66"/>
      <c r="P407" s="66"/>
      <c r="Q407" s="66"/>
      <c r="R407" s="66"/>
      <c r="S407" s="66"/>
      <c r="V407" s="66"/>
      <c r="W407" s="66"/>
      <c r="X407" s="66"/>
      <c r="Y407" s="66"/>
      <c r="Z407" s="66"/>
    </row>
    <row r="408" spans="1:26" ht="16.2">
      <c r="A408" s="1"/>
      <c r="B408" s="1429" t="s">
        <v>1802</v>
      </c>
      <c r="C408" s="1450">
        <v>-2146826246</v>
      </c>
      <c r="E408" s="1"/>
      <c r="F408" s="1"/>
      <c r="G408" s="1"/>
      <c r="H408" s="1"/>
      <c r="I408" s="66"/>
      <c r="L408" s="66"/>
      <c r="M408" s="66"/>
      <c r="N408" s="66"/>
      <c r="O408" s="66"/>
      <c r="P408" s="66"/>
      <c r="Q408" s="66"/>
      <c r="R408" s="66"/>
      <c r="S408" s="66"/>
      <c r="V408" s="66"/>
      <c r="W408" s="66"/>
      <c r="X408" s="66"/>
      <c r="Y408" s="66"/>
      <c r="Z408" s="66"/>
    </row>
    <row r="409" spans="1:26" ht="16.2">
      <c r="A409" s="1"/>
      <c r="B409" s="1429" t="s">
        <v>1803</v>
      </c>
      <c r="C409" s="1450">
        <v>-2146826246</v>
      </c>
      <c r="E409" s="1"/>
      <c r="F409" s="1"/>
      <c r="G409" s="1"/>
      <c r="H409" s="1"/>
    </row>
    <row r="410" spans="1:26" ht="16.2">
      <c r="A410" s="1"/>
      <c r="B410" s="1429" t="s">
        <v>1804</v>
      </c>
      <c r="C410" s="1450">
        <v>-2146826246</v>
      </c>
      <c r="E410" s="1"/>
      <c r="F410" s="1"/>
      <c r="G410" s="1"/>
      <c r="H410" s="1"/>
    </row>
    <row r="411" spans="1:26" ht="16.2">
      <c r="A411" s="1"/>
      <c r="B411" s="1429" t="s">
        <v>1805</v>
      </c>
      <c r="C411" s="1452">
        <v>-2146826246</v>
      </c>
      <c r="E411" s="1"/>
      <c r="F411" s="1"/>
      <c r="G411" s="1"/>
      <c r="H411" s="1"/>
    </row>
    <row r="412" spans="1:26" ht="16.2">
      <c r="A412" s="1"/>
      <c r="B412" s="1429" t="s">
        <v>1806</v>
      </c>
      <c r="C412" s="1452">
        <v>-2146826246</v>
      </c>
      <c r="E412" s="1"/>
      <c r="F412" s="1"/>
      <c r="G412" s="1"/>
      <c r="H412" s="1"/>
    </row>
    <row r="413" spans="1:26" s="66" customFormat="1" ht="16.2">
      <c r="B413" s="1429" t="s">
        <v>1807</v>
      </c>
      <c r="C413" s="1450">
        <v>-2146826246</v>
      </c>
      <c r="D413" s="33"/>
      <c r="I413" s="1"/>
      <c r="J413" s="1"/>
      <c r="K413" s="1"/>
      <c r="L413" s="1"/>
      <c r="M413" s="1"/>
      <c r="N413" s="1"/>
      <c r="O413" s="1"/>
      <c r="P413" s="1"/>
      <c r="Q413" s="1"/>
      <c r="R413" s="1"/>
      <c r="S413" s="1"/>
      <c r="V413" s="1"/>
      <c r="W413" s="1"/>
      <c r="X413" s="1"/>
      <c r="Y413" s="1"/>
      <c r="Z413" s="1"/>
    </row>
    <row r="414" spans="1:26" ht="16.2">
      <c r="A414" s="1"/>
      <c r="B414" s="1429" t="s">
        <v>1808</v>
      </c>
      <c r="C414" s="1450">
        <v>-2146826246</v>
      </c>
      <c r="E414" s="1"/>
      <c r="F414" s="1"/>
      <c r="G414" s="1"/>
      <c r="H414" s="1"/>
    </row>
    <row r="415" spans="1:26" ht="16.2">
      <c r="A415" s="1"/>
      <c r="B415" s="1444" t="s">
        <v>1809</v>
      </c>
      <c r="C415" s="1450">
        <v>-2146826246</v>
      </c>
      <c r="D415" s="1469"/>
      <c r="E415" s="1"/>
      <c r="F415" s="1"/>
      <c r="G415" s="1"/>
      <c r="H415" s="1"/>
    </row>
    <row r="416" spans="1:26" ht="16.2">
      <c r="A416" s="1"/>
      <c r="B416" s="1429" t="s">
        <v>1810</v>
      </c>
      <c r="C416" s="1450">
        <v>-2146826246</v>
      </c>
      <c r="E416" s="1"/>
      <c r="F416" s="1"/>
      <c r="G416" s="1"/>
      <c r="H416" s="1"/>
      <c r="I416" s="66"/>
      <c r="L416" s="66"/>
      <c r="M416" s="66"/>
      <c r="N416" s="66"/>
      <c r="O416" s="66"/>
      <c r="P416" s="66"/>
      <c r="Q416" s="66"/>
      <c r="R416" s="66"/>
      <c r="S416" s="66"/>
    </row>
    <row r="417" spans="1:26" ht="16.2">
      <c r="A417" s="1"/>
      <c r="B417" s="1429" t="s">
        <v>1811</v>
      </c>
      <c r="C417" s="1470">
        <v>-2146826246</v>
      </c>
      <c r="E417" s="1"/>
      <c r="F417" s="1"/>
      <c r="G417" s="1"/>
      <c r="H417" s="1"/>
      <c r="J417" s="66"/>
      <c r="K417" s="66"/>
    </row>
    <row r="418" spans="1:26" ht="16.2">
      <c r="A418" s="1"/>
      <c r="B418" s="1429" t="s">
        <v>1812</v>
      </c>
      <c r="C418" s="1452">
        <v>-2146826246</v>
      </c>
      <c r="E418" s="1"/>
      <c r="F418" s="1"/>
      <c r="G418" s="1"/>
      <c r="H418" s="1"/>
    </row>
    <row r="419" spans="1:26" ht="16.2">
      <c r="A419" s="1"/>
      <c r="B419" s="1429" t="s">
        <v>1813</v>
      </c>
      <c r="C419" s="1450">
        <v>-2146826246</v>
      </c>
      <c r="E419" s="1"/>
      <c r="F419" s="1"/>
      <c r="G419" s="1"/>
      <c r="H419" s="1"/>
      <c r="J419" s="66"/>
      <c r="K419" s="66"/>
      <c r="V419" s="66"/>
      <c r="W419" s="66"/>
      <c r="X419" s="66"/>
      <c r="Y419" s="66"/>
      <c r="Z419" s="66"/>
    </row>
    <row r="420" spans="1:26" ht="16.2">
      <c r="A420" s="1"/>
      <c r="B420" s="1429" t="s">
        <v>1814</v>
      </c>
      <c r="C420" s="1450">
        <v>-2146826246</v>
      </c>
      <c r="E420" s="1"/>
      <c r="F420" s="1"/>
      <c r="G420" s="1"/>
      <c r="H420" s="1"/>
      <c r="J420" s="66"/>
      <c r="K420" s="66"/>
    </row>
    <row r="421" spans="1:26" ht="16.2">
      <c r="A421" s="1"/>
      <c r="B421" s="1429" t="s">
        <v>1815</v>
      </c>
      <c r="C421" s="1452">
        <v>-2146826246</v>
      </c>
      <c r="E421" s="1"/>
      <c r="F421" s="1"/>
      <c r="G421" s="1"/>
      <c r="H421" s="1"/>
    </row>
    <row r="422" spans="1:26" ht="16.2">
      <c r="A422" s="1"/>
      <c r="B422" s="1429" t="s">
        <v>1816</v>
      </c>
      <c r="C422" s="1452">
        <v>-2146826246</v>
      </c>
      <c r="E422" s="1"/>
      <c r="F422" s="1"/>
      <c r="G422" s="1"/>
      <c r="H422" s="1"/>
    </row>
    <row r="423" spans="1:26">
      <c r="A423" s="1"/>
      <c r="B423" s="1"/>
      <c r="E423" s="1"/>
      <c r="F423" s="1"/>
      <c r="G423" s="1"/>
      <c r="H423" s="1"/>
    </row>
    <row r="424" spans="1:26" ht="16.2">
      <c r="A424" s="1"/>
      <c r="B424" s="1429" t="s">
        <v>1817</v>
      </c>
      <c r="C424" s="1450">
        <v>-2146826246</v>
      </c>
      <c r="E424" s="1"/>
      <c r="F424" s="1"/>
      <c r="G424" s="1"/>
      <c r="H424" s="1"/>
    </row>
    <row r="425" spans="1:26" ht="16.2">
      <c r="A425" s="1"/>
      <c r="B425" s="1429" t="s">
        <v>1818</v>
      </c>
      <c r="C425" s="1450">
        <v>-2146826246</v>
      </c>
      <c r="E425" s="1"/>
      <c r="F425" s="1"/>
      <c r="G425" s="1"/>
      <c r="H425" s="1"/>
    </row>
    <row r="426" spans="1:26" ht="16.2">
      <c r="A426" s="1"/>
      <c r="B426" s="1429" t="s">
        <v>1819</v>
      </c>
      <c r="C426" s="1450">
        <v>-2146826246</v>
      </c>
      <c r="E426" s="1"/>
      <c r="F426" s="1"/>
      <c r="G426" s="1"/>
      <c r="H426" s="1"/>
    </row>
    <row r="427" spans="1:26" ht="16.2">
      <c r="A427" s="1"/>
      <c r="B427" s="1429" t="s">
        <v>1820</v>
      </c>
      <c r="C427" s="1452">
        <v>-2146826246</v>
      </c>
      <c r="E427" s="1"/>
      <c r="F427" s="1"/>
      <c r="G427" s="1"/>
      <c r="H427" s="1"/>
    </row>
    <row r="428" spans="1:26" ht="16.2">
      <c r="A428" s="1"/>
      <c r="B428" s="1429" t="s">
        <v>1821</v>
      </c>
      <c r="C428" s="1452">
        <v>-2146826246</v>
      </c>
      <c r="E428" s="1"/>
      <c r="F428" s="1"/>
      <c r="G428" s="1"/>
      <c r="H428" s="1"/>
    </row>
    <row r="429" spans="1:26" s="66" customFormat="1" ht="16.2">
      <c r="B429" s="1429" t="s">
        <v>1822</v>
      </c>
      <c r="C429" s="1450">
        <v>-2146826246</v>
      </c>
      <c r="D429" s="33"/>
      <c r="I429" s="1"/>
      <c r="J429" s="1"/>
      <c r="K429" s="1"/>
      <c r="L429" s="1"/>
      <c r="M429" s="1"/>
      <c r="N429" s="1"/>
      <c r="O429" s="1"/>
      <c r="P429" s="1"/>
      <c r="Q429" s="1"/>
      <c r="R429" s="1"/>
      <c r="S429" s="1"/>
      <c r="V429" s="1"/>
      <c r="W429" s="1"/>
      <c r="X429" s="1"/>
      <c r="Y429" s="1"/>
      <c r="Z429" s="1"/>
    </row>
    <row r="430" spans="1:26" ht="16.2">
      <c r="A430" s="1"/>
      <c r="B430" s="1429" t="s">
        <v>1823</v>
      </c>
      <c r="C430" s="1450">
        <v>-2146826246</v>
      </c>
      <c r="E430" s="1"/>
      <c r="F430" s="1"/>
      <c r="G430" s="1"/>
      <c r="H430" s="1"/>
    </row>
    <row r="431" spans="1:26" s="66" customFormat="1" ht="16.2">
      <c r="B431" s="1444" t="s">
        <v>1824</v>
      </c>
      <c r="C431" s="1450">
        <v>-2146826246</v>
      </c>
      <c r="D431" s="1469"/>
      <c r="I431" s="1"/>
      <c r="J431" s="1"/>
      <c r="K431" s="1"/>
      <c r="L431" s="1"/>
      <c r="M431" s="1"/>
      <c r="N431" s="1"/>
      <c r="O431" s="1"/>
      <c r="P431" s="1"/>
      <c r="Q431" s="1"/>
      <c r="R431" s="1"/>
      <c r="S431" s="1"/>
      <c r="V431" s="1"/>
      <c r="W431" s="1"/>
      <c r="X431" s="1"/>
      <c r="Y431" s="1"/>
      <c r="Z431" s="1"/>
    </row>
    <row r="432" spans="1:26" s="66" customFormat="1" ht="16.2">
      <c r="B432" s="1429" t="s">
        <v>1825</v>
      </c>
      <c r="C432" s="1450">
        <v>-2146826246</v>
      </c>
      <c r="D432" s="33"/>
      <c r="J432" s="1"/>
      <c r="K432" s="1"/>
      <c r="V432" s="1"/>
      <c r="W432" s="1"/>
      <c r="X432" s="1"/>
      <c r="Y432" s="1"/>
      <c r="Z432" s="1"/>
    </row>
    <row r="433" spans="1:26" ht="16.2">
      <c r="A433" s="1"/>
      <c r="B433" s="1444" t="s">
        <v>1826</v>
      </c>
      <c r="C433" s="1450">
        <v>-2146826246</v>
      </c>
      <c r="D433" s="1469"/>
      <c r="E433" s="1"/>
      <c r="F433" s="1"/>
      <c r="G433" s="1"/>
      <c r="H433" s="1"/>
    </row>
    <row r="434" spans="1:26" ht="16.2">
      <c r="A434" s="1"/>
      <c r="B434" s="1444" t="s">
        <v>1827</v>
      </c>
      <c r="C434" s="1471">
        <v>-2146826246</v>
      </c>
      <c r="D434" s="1469"/>
      <c r="E434" s="1"/>
      <c r="F434" s="1"/>
      <c r="G434" s="1"/>
      <c r="H434" s="1"/>
      <c r="I434" s="66"/>
      <c r="L434" s="66"/>
      <c r="M434" s="66"/>
      <c r="N434" s="66"/>
      <c r="O434" s="66"/>
      <c r="P434" s="66"/>
      <c r="Q434" s="66"/>
      <c r="R434" s="66"/>
      <c r="S434" s="66"/>
    </row>
    <row r="435" spans="1:26" ht="16.2">
      <c r="A435" s="1"/>
      <c r="B435" s="1429" t="s">
        <v>1828</v>
      </c>
      <c r="C435" s="1470">
        <v>-2146826246</v>
      </c>
      <c r="E435" s="1"/>
      <c r="F435" s="1"/>
      <c r="G435" s="1"/>
      <c r="H435" s="1"/>
      <c r="I435" s="66"/>
      <c r="J435" s="66"/>
      <c r="K435" s="66"/>
      <c r="L435" s="66"/>
      <c r="M435" s="66"/>
      <c r="N435" s="66"/>
      <c r="O435" s="66"/>
      <c r="P435" s="66"/>
      <c r="Q435" s="66"/>
      <c r="R435" s="66"/>
      <c r="S435" s="66"/>
      <c r="V435" s="66"/>
      <c r="W435" s="66"/>
      <c r="X435" s="66"/>
      <c r="Y435" s="66"/>
      <c r="Z435" s="66"/>
    </row>
    <row r="436" spans="1:26" ht="16.2">
      <c r="A436" s="1"/>
      <c r="B436" s="1429" t="s">
        <v>1829</v>
      </c>
      <c r="C436" s="1452">
        <v>-2146826246</v>
      </c>
      <c r="E436" s="1"/>
      <c r="F436" s="1"/>
      <c r="G436" s="1"/>
      <c r="H436" s="1"/>
    </row>
    <row r="437" spans="1:26" ht="16.2">
      <c r="A437" s="1"/>
      <c r="B437" s="1429" t="s">
        <v>1830</v>
      </c>
      <c r="C437" s="1450">
        <v>-2146826246</v>
      </c>
      <c r="E437" s="1"/>
      <c r="F437" s="1"/>
      <c r="G437" s="1"/>
      <c r="H437" s="1"/>
      <c r="J437" s="66"/>
      <c r="K437" s="66"/>
      <c r="V437" s="66"/>
      <c r="W437" s="66"/>
      <c r="X437" s="66"/>
      <c r="Y437" s="66"/>
      <c r="Z437" s="66"/>
    </row>
    <row r="438" spans="1:26" ht="16.2">
      <c r="A438" s="1"/>
      <c r="B438" s="1429" t="s">
        <v>1831</v>
      </c>
      <c r="C438" s="1450">
        <v>-2146826246</v>
      </c>
      <c r="E438" s="1"/>
      <c r="F438" s="1"/>
      <c r="G438" s="1"/>
      <c r="H438" s="1"/>
      <c r="J438" s="66"/>
      <c r="K438" s="66"/>
      <c r="V438" s="66"/>
      <c r="W438" s="66"/>
      <c r="X438" s="66"/>
      <c r="Y438" s="66"/>
      <c r="Z438" s="66"/>
    </row>
    <row r="439" spans="1:26" ht="16.2">
      <c r="A439" s="1"/>
      <c r="B439" s="1429" t="s">
        <v>1832</v>
      </c>
      <c r="C439" s="1452">
        <v>-2146826246</v>
      </c>
      <c r="E439" s="1"/>
      <c r="F439" s="1"/>
      <c r="G439" s="1"/>
      <c r="H439" s="1"/>
    </row>
    <row r="440" spans="1:26" ht="16.2">
      <c r="A440" s="1"/>
      <c r="B440" s="1429" t="s">
        <v>1833</v>
      </c>
      <c r="C440" s="1452">
        <v>-2146826246</v>
      </c>
      <c r="E440" s="1"/>
      <c r="F440" s="1"/>
      <c r="G440" s="1"/>
      <c r="H440" s="1"/>
    </row>
    <row r="441" spans="1:26">
      <c r="A441" s="1"/>
      <c r="B441" s="1"/>
      <c r="E441" s="1"/>
      <c r="F441" s="1"/>
      <c r="G441" s="1"/>
      <c r="H441" s="1"/>
    </row>
    <row r="442" spans="1:26" ht="16.2">
      <c r="A442" s="1"/>
      <c r="B442" s="1429" t="s">
        <v>1834</v>
      </c>
      <c r="C442" s="1450">
        <v>-2146826246</v>
      </c>
      <c r="E442" s="1"/>
      <c r="F442" s="1"/>
      <c r="G442" s="1"/>
      <c r="H442" s="1"/>
    </row>
    <row r="443" spans="1:26" ht="16.2">
      <c r="A443" s="1"/>
      <c r="B443" s="1429" t="s">
        <v>1835</v>
      </c>
      <c r="C443" s="1450">
        <v>-2146826246</v>
      </c>
      <c r="E443" s="1"/>
      <c r="F443" s="1"/>
      <c r="G443" s="1"/>
      <c r="H443" s="1"/>
    </row>
    <row r="444" spans="1:26" ht="16.2">
      <c r="A444" s="1"/>
      <c r="B444" s="1429" t="s">
        <v>1836</v>
      </c>
      <c r="C444" s="1450">
        <v>-2146826246</v>
      </c>
      <c r="E444" s="1"/>
      <c r="F444" s="1"/>
      <c r="G444" s="1"/>
      <c r="H444" s="1"/>
    </row>
    <row r="445" spans="1:26" ht="16.2">
      <c r="A445" s="1"/>
      <c r="B445" s="1429" t="s">
        <v>1837</v>
      </c>
      <c r="C445" s="1452">
        <v>-2146826246</v>
      </c>
      <c r="E445" s="1"/>
      <c r="F445" s="1"/>
      <c r="G445" s="1"/>
      <c r="H445" s="1"/>
    </row>
    <row r="446" spans="1:26" ht="16.2">
      <c r="A446" s="1"/>
      <c r="B446" s="1429" t="s">
        <v>1838</v>
      </c>
      <c r="C446" s="1452">
        <v>-2146826246</v>
      </c>
      <c r="E446" s="1"/>
      <c r="F446" s="1"/>
      <c r="G446" s="1"/>
      <c r="H446" s="1"/>
    </row>
    <row r="447" spans="1:26" s="66" customFormat="1" ht="16.2">
      <c r="B447" s="1429" t="s">
        <v>1839</v>
      </c>
      <c r="C447" s="1450">
        <v>-2146826246</v>
      </c>
      <c r="D447" s="33"/>
      <c r="I447" s="1"/>
      <c r="J447" s="1"/>
      <c r="K447" s="1"/>
      <c r="L447" s="1"/>
      <c r="M447" s="1"/>
      <c r="N447" s="1"/>
      <c r="O447" s="1"/>
      <c r="P447" s="1"/>
      <c r="Q447" s="1"/>
      <c r="R447" s="1"/>
      <c r="S447" s="1"/>
      <c r="V447" s="1"/>
      <c r="W447" s="1"/>
      <c r="X447" s="1"/>
      <c r="Y447" s="1"/>
      <c r="Z447" s="1"/>
    </row>
    <row r="448" spans="1:26" ht="16.2">
      <c r="A448" s="1"/>
      <c r="B448" s="1429" t="s">
        <v>1840</v>
      </c>
      <c r="C448" s="1450">
        <v>-2146826246</v>
      </c>
      <c r="E448" s="1"/>
      <c r="F448" s="1"/>
      <c r="G448" s="1"/>
      <c r="H448" s="1"/>
    </row>
    <row r="449" spans="1:26" s="66" customFormat="1" ht="16.2">
      <c r="B449" s="1444" t="s">
        <v>1841</v>
      </c>
      <c r="C449" s="1450">
        <v>-2146826246</v>
      </c>
      <c r="D449" s="1469"/>
      <c r="I449" s="1"/>
      <c r="J449" s="1"/>
      <c r="K449" s="1"/>
      <c r="L449" s="1"/>
      <c r="M449" s="1"/>
      <c r="N449" s="1"/>
      <c r="O449" s="1"/>
      <c r="P449" s="1"/>
      <c r="Q449" s="1"/>
      <c r="R449" s="1"/>
      <c r="S449" s="1"/>
      <c r="V449" s="1"/>
      <c r="W449" s="1"/>
      <c r="X449" s="1"/>
      <c r="Y449" s="1"/>
      <c r="Z449" s="1"/>
    </row>
    <row r="450" spans="1:26" s="66" customFormat="1" ht="16.2">
      <c r="B450" s="1429" t="s">
        <v>1842</v>
      </c>
      <c r="C450" s="1450">
        <v>-2146826246</v>
      </c>
      <c r="D450" s="33"/>
      <c r="J450" s="1"/>
      <c r="K450" s="1"/>
      <c r="V450" s="1"/>
      <c r="W450" s="1"/>
      <c r="X450" s="1"/>
      <c r="Y450" s="1"/>
      <c r="Z450" s="1"/>
    </row>
    <row r="451" spans="1:26" ht="16.2">
      <c r="A451" s="1"/>
      <c r="B451" s="1444" t="s">
        <v>1843</v>
      </c>
      <c r="C451" s="1450">
        <v>-2146826246</v>
      </c>
      <c r="D451" s="1469"/>
      <c r="E451" s="1"/>
      <c r="F451" s="1"/>
      <c r="G451" s="1"/>
      <c r="H451" s="1"/>
    </row>
    <row r="452" spans="1:26" ht="16.2">
      <c r="A452" s="1"/>
      <c r="B452" s="1444" t="s">
        <v>1844</v>
      </c>
      <c r="C452" s="1471">
        <v>-2146826246</v>
      </c>
      <c r="D452" s="1469"/>
      <c r="E452" s="1"/>
      <c r="F452" s="1"/>
      <c r="G452" s="1"/>
      <c r="H452" s="1"/>
      <c r="I452" s="66"/>
      <c r="L452" s="66"/>
      <c r="M452" s="66"/>
      <c r="N452" s="66"/>
      <c r="O452" s="66"/>
      <c r="P452" s="66"/>
      <c r="Q452" s="66"/>
      <c r="R452" s="66"/>
      <c r="S452" s="66"/>
    </row>
    <row r="453" spans="1:26" ht="16.2">
      <c r="A453" s="1"/>
      <c r="B453" s="1429" t="s">
        <v>1845</v>
      </c>
      <c r="C453" s="1470">
        <v>-2146826246</v>
      </c>
      <c r="E453" s="1"/>
      <c r="F453" s="1"/>
      <c r="G453" s="1"/>
      <c r="H453" s="1"/>
      <c r="I453" s="66"/>
      <c r="L453" s="66"/>
      <c r="M453" s="66"/>
      <c r="N453" s="66"/>
      <c r="O453" s="66"/>
      <c r="P453" s="66"/>
      <c r="Q453" s="66"/>
      <c r="R453" s="66"/>
      <c r="S453" s="66"/>
      <c r="V453" s="66"/>
      <c r="W453" s="66"/>
      <c r="X453" s="66"/>
      <c r="Y453" s="66"/>
      <c r="Z453" s="66"/>
    </row>
    <row r="454" spans="1:26" ht="16.2">
      <c r="A454" s="1"/>
      <c r="B454" s="1429" t="s">
        <v>1846</v>
      </c>
      <c r="C454" s="1452">
        <v>-2146826246</v>
      </c>
      <c r="E454" s="1"/>
      <c r="F454" s="1"/>
      <c r="G454" s="1"/>
      <c r="H454" s="1"/>
    </row>
    <row r="455" spans="1:26" ht="16.2">
      <c r="A455" s="1"/>
      <c r="B455" s="1429" t="s">
        <v>1847</v>
      </c>
      <c r="C455" s="1450">
        <v>-2146826246</v>
      </c>
      <c r="E455" s="1"/>
      <c r="F455" s="1"/>
      <c r="G455" s="1"/>
      <c r="H455" s="1"/>
      <c r="V455" s="66"/>
      <c r="W455" s="66"/>
      <c r="X455" s="66"/>
      <c r="Y455" s="66"/>
      <c r="Z455" s="66"/>
    </row>
    <row r="456" spans="1:26" ht="16.2">
      <c r="A456" s="1"/>
      <c r="B456" s="1429" t="s">
        <v>1848</v>
      </c>
      <c r="C456" s="1450">
        <v>-2146826246</v>
      </c>
      <c r="E456" s="1"/>
      <c r="F456" s="1"/>
      <c r="G456" s="1"/>
      <c r="H456" s="1"/>
      <c r="V456" s="66"/>
      <c r="W456" s="66"/>
      <c r="X456" s="66"/>
      <c r="Y456" s="66"/>
      <c r="Z456" s="66"/>
    </row>
    <row r="457" spans="1:26" ht="16.2">
      <c r="A457" s="1"/>
      <c r="B457" s="1429" t="s">
        <v>1849</v>
      </c>
      <c r="C457" s="1452">
        <v>-2146826246</v>
      </c>
      <c r="E457" s="1"/>
      <c r="F457" s="1"/>
      <c r="G457" s="1"/>
      <c r="H457" s="1"/>
    </row>
    <row r="458" spans="1:26" ht="16.2">
      <c r="A458" s="1"/>
      <c r="B458" s="1429" t="s">
        <v>1850</v>
      </c>
      <c r="C458" s="1452">
        <v>-2146826246</v>
      </c>
      <c r="E458" s="1"/>
      <c r="F458" s="1"/>
      <c r="G458" s="1"/>
      <c r="H458" s="1"/>
    </row>
    <row r="459" spans="1:26">
      <c r="A459" s="1"/>
      <c r="B459" s="1"/>
      <c r="E459" s="1"/>
      <c r="F459" s="1"/>
      <c r="G459" s="1"/>
      <c r="H459" s="1"/>
    </row>
    <row r="460" spans="1:26" ht="16.2">
      <c r="A460" s="1"/>
      <c r="B460" s="1444" t="s">
        <v>1851</v>
      </c>
      <c r="C460" s="1472">
        <v>0</v>
      </c>
      <c r="E460" s="1"/>
      <c r="F460" s="1"/>
      <c r="G460" s="1"/>
      <c r="H460" s="1"/>
    </row>
    <row r="461" spans="1:26" ht="16.2">
      <c r="A461" s="1"/>
      <c r="B461" s="1444" t="s">
        <v>1852</v>
      </c>
      <c r="C461" s="1472">
        <v>0</v>
      </c>
      <c r="E461" s="1"/>
      <c r="F461" s="1"/>
      <c r="G461" s="1"/>
      <c r="H461" s="1"/>
    </row>
    <row r="462" spans="1:26" ht="16.2">
      <c r="A462" s="1"/>
      <c r="B462" s="1444" t="s">
        <v>1853</v>
      </c>
      <c r="C462" s="1472">
        <v>0</v>
      </c>
      <c r="E462" s="1"/>
      <c r="F462" s="1"/>
      <c r="G462" s="1"/>
      <c r="H462" s="1"/>
    </row>
    <row r="463" spans="1:26" ht="16.2">
      <c r="A463" s="1"/>
      <c r="B463" s="1444" t="s">
        <v>1854</v>
      </c>
      <c r="C463" s="1472">
        <v>0</v>
      </c>
      <c r="E463" s="1"/>
      <c r="F463" s="1"/>
      <c r="G463" s="1"/>
      <c r="H463" s="1"/>
    </row>
    <row r="464" spans="1:26" ht="16.2">
      <c r="A464" s="1"/>
      <c r="B464" s="1444" t="s">
        <v>1855</v>
      </c>
      <c r="C464" s="1472">
        <v>0</v>
      </c>
      <c r="E464" s="1"/>
      <c r="F464" s="1"/>
      <c r="G464" s="1"/>
      <c r="H464" s="1"/>
      <c r="J464" s="66"/>
      <c r="K464" s="66"/>
    </row>
    <row r="465" spans="1:26" ht="16.2">
      <c r="A465" s="1"/>
      <c r="B465" s="1444" t="s">
        <v>1856</v>
      </c>
      <c r="C465" s="1472">
        <v>0</v>
      </c>
      <c r="E465" s="1"/>
      <c r="F465" s="1"/>
      <c r="G465" s="1"/>
      <c r="H465" s="1"/>
      <c r="J465" s="66"/>
      <c r="K465" s="66"/>
    </row>
    <row r="466" spans="1:26" ht="16.2">
      <c r="A466" s="1"/>
      <c r="B466" s="1444" t="s">
        <v>1857</v>
      </c>
      <c r="C466" s="1473">
        <v>-2146826246</v>
      </c>
      <c r="E466" s="1"/>
      <c r="F466" s="1"/>
      <c r="G466" s="1"/>
      <c r="H466" s="1"/>
      <c r="J466" s="66"/>
      <c r="K466" s="66"/>
    </row>
    <row r="467" spans="1:26" ht="16.2">
      <c r="A467" s="1"/>
      <c r="B467" s="1444" t="s">
        <v>1858</v>
      </c>
      <c r="C467" s="1473">
        <v>-2146826246</v>
      </c>
      <c r="E467" s="1"/>
      <c r="F467" s="1"/>
      <c r="G467" s="1"/>
      <c r="H467" s="1"/>
    </row>
    <row r="468" spans="1:26" ht="16.2">
      <c r="A468" s="1"/>
      <c r="B468" s="1444" t="s">
        <v>1859</v>
      </c>
      <c r="C468" s="1473">
        <v>-2146826246</v>
      </c>
      <c r="E468" s="1"/>
      <c r="F468" s="1"/>
      <c r="G468" s="1"/>
      <c r="H468" s="1"/>
    </row>
    <row r="469" spans="1:26" ht="16.2">
      <c r="A469" s="1"/>
      <c r="B469" s="1444" t="s">
        <v>1860</v>
      </c>
      <c r="C469" s="1474">
        <v>0</v>
      </c>
      <c r="E469" s="1"/>
      <c r="F469" s="1"/>
      <c r="G469" s="1"/>
      <c r="H469" s="1"/>
    </row>
    <row r="470" spans="1:26" ht="16.2">
      <c r="A470" s="1"/>
      <c r="B470" s="1444" t="s">
        <v>1861</v>
      </c>
      <c r="C470" s="1475">
        <v>0</v>
      </c>
      <c r="E470" s="1"/>
      <c r="F470" s="1"/>
      <c r="G470" s="1"/>
      <c r="H470" s="1"/>
    </row>
    <row r="471" spans="1:26" ht="16.2">
      <c r="A471" s="1"/>
      <c r="B471" s="1444" t="s">
        <v>1862</v>
      </c>
      <c r="C471" s="1472">
        <v>0</v>
      </c>
      <c r="E471" s="1"/>
      <c r="F471" s="1"/>
      <c r="G471" s="1"/>
      <c r="H471" s="1"/>
    </row>
    <row r="472" spans="1:26" ht="16.2">
      <c r="A472" s="1"/>
      <c r="B472" s="1444" t="s">
        <v>1863</v>
      </c>
      <c r="C472" s="1472">
        <v>0</v>
      </c>
      <c r="E472" s="1"/>
      <c r="F472" s="1"/>
      <c r="G472" s="1"/>
      <c r="H472" s="1"/>
    </row>
    <row r="473" spans="1:26" ht="16.2">
      <c r="A473" s="1"/>
      <c r="B473" s="1444" t="s">
        <v>1864</v>
      </c>
      <c r="C473" s="1475">
        <v>0</v>
      </c>
      <c r="E473" s="1"/>
      <c r="F473" s="1"/>
      <c r="G473" s="1"/>
      <c r="H473" s="1"/>
    </row>
    <row r="474" spans="1:26" ht="16.2">
      <c r="A474" s="1"/>
      <c r="B474" s="1444" t="s">
        <v>1865</v>
      </c>
      <c r="C474" s="1475">
        <v>0</v>
      </c>
      <c r="E474" s="1"/>
      <c r="F474" s="1"/>
      <c r="G474" s="1"/>
      <c r="H474" s="1"/>
      <c r="J474" s="66"/>
      <c r="K474" s="66"/>
    </row>
    <row r="475" spans="1:26" ht="16.2">
      <c r="A475" s="1"/>
      <c r="B475" s="1444"/>
      <c r="C475" s="1475"/>
      <c r="E475" s="1"/>
      <c r="F475" s="1"/>
      <c r="G475" s="1"/>
      <c r="H475" s="1"/>
      <c r="J475" s="66"/>
      <c r="K475" s="66"/>
    </row>
    <row r="476" spans="1:26" s="66" customFormat="1" ht="16.2">
      <c r="B476" s="1444" t="s">
        <v>1798</v>
      </c>
      <c r="C476" s="1468"/>
      <c r="D476" s="1469"/>
      <c r="I476" s="1"/>
      <c r="J476" s="1"/>
      <c r="K476" s="1"/>
      <c r="L476" s="1"/>
      <c r="M476" s="1"/>
      <c r="N476" s="1"/>
      <c r="O476" s="1"/>
      <c r="P476" s="1"/>
      <c r="Q476" s="1"/>
      <c r="R476" s="1"/>
      <c r="S476" s="1"/>
      <c r="V476" s="1"/>
      <c r="W476" s="1"/>
      <c r="X476" s="1"/>
      <c r="Y476" s="1"/>
      <c r="Z476" s="1"/>
    </row>
    <row r="477" spans="1:26" s="66" customFormat="1" ht="16.2">
      <c r="B477" s="1444" t="s">
        <v>1799</v>
      </c>
      <c r="C477" s="1468"/>
      <c r="D477" s="1469"/>
      <c r="I477" s="1"/>
      <c r="J477" s="1"/>
      <c r="K477" s="1"/>
      <c r="L477" s="1"/>
      <c r="M477" s="1"/>
      <c r="N477" s="1"/>
      <c r="O477" s="1"/>
      <c r="P477" s="1"/>
      <c r="Q477" s="1"/>
      <c r="R477" s="1"/>
      <c r="S477" s="1"/>
      <c r="V477" s="1"/>
      <c r="W477" s="1"/>
      <c r="X477" s="1"/>
      <c r="Y477" s="1"/>
      <c r="Z477" s="1"/>
    </row>
    <row r="478" spans="1:26" s="66" customFormat="1" ht="16.2">
      <c r="B478" s="1444" t="s">
        <v>1800</v>
      </c>
      <c r="C478" s="1468"/>
      <c r="D478" s="1469"/>
      <c r="I478" s="1"/>
      <c r="J478" s="1"/>
      <c r="K478" s="1"/>
      <c r="L478" s="1"/>
      <c r="M478" s="1"/>
      <c r="N478" s="1"/>
      <c r="O478" s="1"/>
      <c r="P478" s="1"/>
      <c r="Q478" s="1"/>
      <c r="R478" s="1"/>
      <c r="S478" s="1"/>
      <c r="V478" s="1"/>
      <c r="W478" s="1"/>
      <c r="X478" s="1"/>
      <c r="Y478" s="1"/>
      <c r="Z478" s="1"/>
    </row>
    <row r="479" spans="1:26" ht="16.2">
      <c r="A479" s="1"/>
      <c r="B479" s="1429" t="s">
        <v>1866</v>
      </c>
      <c r="E479" s="1"/>
      <c r="F479" s="1"/>
      <c r="G479" s="1"/>
      <c r="H479" s="1"/>
      <c r="I479" s="66"/>
      <c r="L479" s="66"/>
      <c r="M479" s="66"/>
      <c r="N479" s="66"/>
      <c r="O479" s="66"/>
      <c r="P479" s="66"/>
      <c r="Q479" s="66"/>
      <c r="R479" s="66"/>
      <c r="S479" s="66"/>
      <c r="V479" s="66"/>
      <c r="W479" s="66"/>
      <c r="X479" s="66"/>
      <c r="Y479" s="66"/>
      <c r="Z479" s="66"/>
    </row>
    <row r="480" spans="1:26">
      <c r="A480" s="1"/>
      <c r="B480" s="1"/>
      <c r="E480" s="1"/>
      <c r="F480" s="1"/>
      <c r="G480" s="1"/>
      <c r="H480" s="1"/>
      <c r="I480" s="66"/>
      <c r="L480" s="66"/>
      <c r="M480" s="66"/>
      <c r="N480" s="66"/>
      <c r="O480" s="66"/>
      <c r="P480" s="66"/>
      <c r="Q480" s="66"/>
      <c r="R480" s="66"/>
      <c r="S480" s="66"/>
      <c r="V480" s="66"/>
      <c r="W480" s="66"/>
      <c r="X480" s="66"/>
      <c r="Y480" s="66"/>
      <c r="Z480" s="66"/>
    </row>
    <row r="481" spans="1:26" ht="16.2">
      <c r="A481" s="1"/>
      <c r="B481" s="1429" t="s">
        <v>1867</v>
      </c>
      <c r="C481" s="1450">
        <v>-2146826246</v>
      </c>
      <c r="E481" s="1"/>
      <c r="F481" s="1"/>
      <c r="G481" s="1"/>
      <c r="H481" s="1"/>
      <c r="I481" s="66"/>
      <c r="L481" s="66"/>
      <c r="M481" s="66"/>
      <c r="N481" s="66"/>
      <c r="O481" s="66"/>
      <c r="P481" s="66"/>
      <c r="Q481" s="66"/>
      <c r="R481" s="66"/>
      <c r="S481" s="66"/>
      <c r="V481" s="66"/>
      <c r="W481" s="66"/>
      <c r="X481" s="66"/>
      <c r="Y481" s="66"/>
      <c r="Z481" s="66"/>
    </row>
    <row r="482" spans="1:26" ht="16.2">
      <c r="A482" s="1"/>
      <c r="B482" s="1429" t="s">
        <v>1868</v>
      </c>
      <c r="C482" s="1450">
        <v>-2146826246</v>
      </c>
      <c r="E482" s="1"/>
      <c r="F482" s="1"/>
      <c r="G482" s="1"/>
      <c r="H482" s="1"/>
    </row>
    <row r="483" spans="1:26" ht="16.2">
      <c r="A483" s="1"/>
      <c r="B483" s="1429" t="s">
        <v>1869</v>
      </c>
      <c r="C483" s="1450">
        <v>-2146826246</v>
      </c>
      <c r="E483" s="1"/>
      <c r="F483" s="1"/>
      <c r="G483" s="1"/>
      <c r="H483" s="1"/>
    </row>
    <row r="484" spans="1:26" ht="16.2">
      <c r="A484" s="1"/>
      <c r="B484" s="1429" t="s">
        <v>1870</v>
      </c>
      <c r="C484" s="1450">
        <v>-2146826246</v>
      </c>
      <c r="E484" s="1"/>
      <c r="F484" s="1"/>
      <c r="G484" s="1"/>
      <c r="H484" s="1"/>
    </row>
    <row r="485" spans="1:26" ht="16.2">
      <c r="A485" s="1"/>
      <c r="B485" s="1429" t="s">
        <v>1871</v>
      </c>
      <c r="C485" s="1450">
        <v>-2146826246</v>
      </c>
      <c r="E485" s="1"/>
      <c r="F485" s="1"/>
      <c r="G485" s="1"/>
      <c r="H485" s="1"/>
    </row>
    <row r="486" spans="1:26" s="66" customFormat="1" ht="16.2">
      <c r="B486" s="1444" t="s">
        <v>1872</v>
      </c>
      <c r="C486" s="1450">
        <v>-2146826246</v>
      </c>
      <c r="D486" s="1469"/>
      <c r="I486" s="1"/>
      <c r="J486" s="1"/>
      <c r="K486" s="1"/>
      <c r="L486" s="1"/>
      <c r="M486" s="1"/>
      <c r="N486" s="1"/>
      <c r="O486" s="1"/>
      <c r="P486" s="1"/>
      <c r="Q486" s="1"/>
      <c r="R486" s="1"/>
      <c r="S486" s="1"/>
      <c r="V486" s="1"/>
      <c r="W486" s="1"/>
      <c r="X486" s="1"/>
      <c r="Y486" s="1"/>
      <c r="Z486" s="1"/>
    </row>
    <row r="487" spans="1:26" s="66" customFormat="1" ht="16.2">
      <c r="B487" s="1429" t="s">
        <v>1873</v>
      </c>
      <c r="C487" s="1450">
        <v>-2146826246</v>
      </c>
      <c r="D487" s="33"/>
      <c r="I487" s="1"/>
      <c r="J487" s="1"/>
      <c r="K487" s="1"/>
      <c r="L487" s="1"/>
      <c r="M487" s="1"/>
      <c r="N487" s="1"/>
      <c r="O487" s="1"/>
      <c r="P487" s="1"/>
      <c r="Q487" s="1"/>
      <c r="R487" s="1"/>
      <c r="S487" s="1"/>
      <c r="V487" s="1"/>
      <c r="W487" s="1"/>
      <c r="X487" s="1"/>
      <c r="Y487" s="1"/>
      <c r="Z487" s="1"/>
    </row>
    <row r="488" spans="1:26" ht="16.2">
      <c r="A488" s="1"/>
      <c r="B488" s="1429" t="s">
        <v>1874</v>
      </c>
      <c r="C488" s="1450">
        <v>-2146826246</v>
      </c>
      <c r="E488" s="1"/>
      <c r="F488" s="1"/>
      <c r="G488" s="1"/>
      <c r="H488" s="1"/>
    </row>
    <row r="489" spans="1:26" ht="16.2">
      <c r="A489" s="1"/>
      <c r="B489" s="1429" t="s">
        <v>1875</v>
      </c>
      <c r="C489" s="1450">
        <v>-2146826246</v>
      </c>
      <c r="E489" s="1"/>
      <c r="F489" s="1"/>
      <c r="G489" s="1"/>
      <c r="H489" s="1"/>
      <c r="I489" s="66"/>
      <c r="L489" s="66"/>
      <c r="M489" s="66"/>
      <c r="N489" s="66"/>
      <c r="O489" s="66"/>
      <c r="P489" s="66"/>
      <c r="Q489" s="66"/>
      <c r="R489" s="66"/>
      <c r="S489" s="66"/>
      <c r="V489" s="66"/>
      <c r="W489" s="66"/>
      <c r="X489" s="66"/>
      <c r="Y489" s="66"/>
      <c r="Z489" s="66"/>
    </row>
    <row r="490" spans="1:26" ht="16.2">
      <c r="A490" s="1"/>
      <c r="B490" s="1429" t="s">
        <v>1876</v>
      </c>
      <c r="C490" s="1450">
        <v>-2146826246</v>
      </c>
      <c r="E490" s="1"/>
      <c r="F490" s="1"/>
      <c r="G490" s="1"/>
      <c r="H490" s="1"/>
      <c r="I490" s="66"/>
      <c r="L490" s="66"/>
      <c r="M490" s="66"/>
      <c r="N490" s="66"/>
      <c r="O490" s="66"/>
      <c r="P490" s="66"/>
      <c r="Q490" s="66"/>
      <c r="R490" s="66"/>
      <c r="S490" s="66"/>
    </row>
    <row r="491" spans="1:26" ht="16.2">
      <c r="A491" s="1"/>
      <c r="B491" s="1429" t="s">
        <v>1877</v>
      </c>
      <c r="C491" s="1450">
        <v>-2146826246</v>
      </c>
      <c r="E491" s="1"/>
      <c r="F491" s="1"/>
      <c r="G491" s="1"/>
      <c r="H491" s="1"/>
    </row>
    <row r="492" spans="1:26" ht="16.2">
      <c r="A492" s="1"/>
      <c r="B492" s="1429" t="s">
        <v>1878</v>
      </c>
      <c r="C492" s="1450">
        <v>-2146826246</v>
      </c>
      <c r="E492" s="1"/>
      <c r="F492" s="1"/>
      <c r="G492" s="1"/>
      <c r="H492" s="1"/>
    </row>
    <row r="493" spans="1:26" ht="16.2">
      <c r="A493" s="1"/>
      <c r="B493" s="1429" t="s">
        <v>1879</v>
      </c>
      <c r="C493" s="1450">
        <v>-2146826246</v>
      </c>
      <c r="E493" s="1"/>
      <c r="F493" s="1"/>
      <c r="G493" s="1"/>
      <c r="H493" s="1"/>
    </row>
    <row r="494" spans="1:26">
      <c r="A494" s="1"/>
      <c r="B494" s="1"/>
      <c r="E494" s="1"/>
      <c r="F494" s="1"/>
      <c r="G494" s="1"/>
      <c r="H494" s="1"/>
    </row>
    <row r="495" spans="1:26" ht="16.2">
      <c r="A495" s="1"/>
      <c r="B495" s="1429" t="s">
        <v>1880</v>
      </c>
      <c r="C495" s="1450">
        <v>-2146826246</v>
      </c>
      <c r="E495" s="1"/>
      <c r="F495" s="1"/>
      <c r="G495" s="1"/>
      <c r="H495" s="1"/>
    </row>
    <row r="496" spans="1:26" ht="16.2">
      <c r="A496" s="1"/>
      <c r="B496" s="1429" t="s">
        <v>1881</v>
      </c>
      <c r="C496" s="1450">
        <v>-2146826246</v>
      </c>
      <c r="E496" s="1"/>
      <c r="F496" s="1"/>
      <c r="G496" s="1"/>
      <c r="H496" s="1"/>
    </row>
    <row r="497" spans="2:4" s="1" customFormat="1" ht="16.2">
      <c r="B497" s="1429" t="s">
        <v>1882</v>
      </c>
      <c r="C497" s="1450">
        <v>-2146826246</v>
      </c>
      <c r="D497" s="33"/>
    </row>
    <row r="498" spans="2:4" s="1" customFormat="1" ht="16.2">
      <c r="B498" s="1429" t="s">
        <v>1883</v>
      </c>
      <c r="C498" s="1452">
        <v>-2146826246</v>
      </c>
      <c r="D498" s="33"/>
    </row>
    <row r="499" spans="2:4" s="1" customFormat="1" ht="16.2">
      <c r="B499" s="1429" t="s">
        <v>1884</v>
      </c>
      <c r="C499" s="1452">
        <v>-2146826246</v>
      </c>
      <c r="D499" s="33"/>
    </row>
    <row r="500" spans="2:4" s="1" customFormat="1" ht="16.2">
      <c r="B500" s="1429" t="s">
        <v>1885</v>
      </c>
      <c r="C500" s="1450">
        <v>-2146826246</v>
      </c>
      <c r="D500" s="33"/>
    </row>
    <row r="501" spans="2:4" s="1" customFormat="1" ht="16.2">
      <c r="B501" s="1429" t="s">
        <v>1886</v>
      </c>
      <c r="C501" s="1450">
        <v>-2146826246</v>
      </c>
      <c r="D501" s="33"/>
    </row>
    <row r="502" spans="2:4" s="1" customFormat="1" ht="16.2">
      <c r="B502" s="1444" t="s">
        <v>1887</v>
      </c>
      <c r="C502" s="1450"/>
      <c r="D502" s="33"/>
    </row>
    <row r="503" spans="2:4" s="1" customFormat="1" ht="16.2">
      <c r="B503" s="1429" t="s">
        <v>1888</v>
      </c>
      <c r="C503" s="1450"/>
      <c r="D503" s="33"/>
    </row>
    <row r="504" spans="2:4" s="1" customFormat="1" ht="16.2">
      <c r="B504" s="1444" t="s">
        <v>1889</v>
      </c>
      <c r="C504" s="1450"/>
      <c r="D504" s="33"/>
    </row>
    <row r="505" spans="2:4" s="1" customFormat="1" ht="16.2">
      <c r="B505" s="1444" t="s">
        <v>1890</v>
      </c>
      <c r="C505" s="1450"/>
      <c r="D505" s="33"/>
    </row>
    <row r="506" spans="2:4" s="1" customFormat="1" ht="16.2">
      <c r="B506" s="1429" t="s">
        <v>1891</v>
      </c>
      <c r="C506" s="1470">
        <v>-2146826246</v>
      </c>
      <c r="D506" s="33"/>
    </row>
    <row r="507" spans="2:4" s="1" customFormat="1" ht="16.2">
      <c r="B507" s="1429" t="s">
        <v>1892</v>
      </c>
      <c r="C507" s="1452">
        <v>-2146826246</v>
      </c>
      <c r="D507" s="33"/>
    </row>
    <row r="508" spans="2:4" s="1" customFormat="1" ht="16.2">
      <c r="B508" s="1429" t="s">
        <v>1893</v>
      </c>
      <c r="C508" s="1450">
        <v>-2146826246</v>
      </c>
      <c r="D508" s="33"/>
    </row>
    <row r="509" spans="2:4" s="1" customFormat="1" ht="16.2">
      <c r="B509" s="1429" t="s">
        <v>1894</v>
      </c>
      <c r="C509" s="1450">
        <v>-2146826246</v>
      </c>
      <c r="D509" s="33"/>
    </row>
    <row r="510" spans="2:4" s="1" customFormat="1" ht="16.2">
      <c r="B510" s="1429" t="s">
        <v>1895</v>
      </c>
      <c r="C510" s="1452">
        <v>-2146826246</v>
      </c>
      <c r="D510" s="33"/>
    </row>
    <row r="511" spans="2:4" s="1" customFormat="1" ht="16.2">
      <c r="B511" s="1429" t="s">
        <v>1896</v>
      </c>
      <c r="C511" s="1452">
        <v>-2146826246</v>
      </c>
      <c r="D511" s="33"/>
    </row>
    <row r="512" spans="2:4" s="1" customFormat="1">
      <c r="C512" s="35"/>
      <c r="D512" s="33"/>
    </row>
    <row r="513" spans="2:4" s="1" customFormat="1" ht="16.2">
      <c r="B513" s="1429" t="s">
        <v>1897</v>
      </c>
      <c r="C513" s="1450">
        <v>-2146826246</v>
      </c>
      <c r="D513" s="33"/>
    </row>
    <row r="514" spans="2:4" s="1" customFormat="1" ht="16.2">
      <c r="B514" s="1429" t="s">
        <v>1898</v>
      </c>
      <c r="C514" s="1450">
        <v>-2146826246</v>
      </c>
      <c r="D514" s="33"/>
    </row>
    <row r="515" spans="2:4" s="1" customFormat="1" ht="16.2">
      <c r="B515" s="1429" t="s">
        <v>1899</v>
      </c>
      <c r="C515" s="1450">
        <v>-2146826246</v>
      </c>
      <c r="D515" s="33"/>
    </row>
    <row r="516" spans="2:4" s="1" customFormat="1" ht="16.2">
      <c r="B516" s="1429" t="s">
        <v>1900</v>
      </c>
      <c r="C516" s="1452">
        <v>-2146826246</v>
      </c>
      <c r="D516" s="33"/>
    </row>
    <row r="517" spans="2:4" s="1" customFormat="1" ht="16.2">
      <c r="B517" s="1429" t="s">
        <v>1901</v>
      </c>
      <c r="C517" s="1452">
        <v>-2146826246</v>
      </c>
      <c r="D517" s="33"/>
    </row>
    <row r="518" spans="2:4" s="1" customFormat="1" ht="16.2">
      <c r="B518" s="1429" t="s">
        <v>1902</v>
      </c>
      <c r="C518" s="1450">
        <v>-2146826246</v>
      </c>
      <c r="D518" s="33"/>
    </row>
    <row r="519" spans="2:4" s="1" customFormat="1" ht="16.2">
      <c r="B519" s="1429" t="s">
        <v>1903</v>
      </c>
      <c r="C519" s="1450">
        <v>-2146826246</v>
      </c>
      <c r="D519" s="33"/>
    </row>
    <row r="520" spans="2:4" s="1" customFormat="1" ht="16.2">
      <c r="B520" s="1444" t="s">
        <v>1904</v>
      </c>
      <c r="C520" s="1450">
        <v>-2146826246</v>
      </c>
      <c r="D520" s="33"/>
    </row>
    <row r="521" spans="2:4" s="1" customFormat="1" ht="16.2">
      <c r="B521" s="1429" t="s">
        <v>1905</v>
      </c>
      <c r="C521" s="1450"/>
      <c r="D521" s="33"/>
    </row>
    <row r="522" spans="2:4" s="1" customFormat="1" ht="16.2">
      <c r="B522" s="1444" t="s">
        <v>1906</v>
      </c>
      <c r="C522" s="1450"/>
      <c r="D522" s="33"/>
    </row>
    <row r="523" spans="2:4" s="1" customFormat="1" ht="16.2">
      <c r="B523" s="1444" t="s">
        <v>1907</v>
      </c>
      <c r="C523" s="1471"/>
      <c r="D523" s="33"/>
    </row>
    <row r="524" spans="2:4" s="1" customFormat="1" ht="16.2">
      <c r="B524" s="1429" t="s">
        <v>1908</v>
      </c>
      <c r="C524" s="1470">
        <v>-2146826246</v>
      </c>
      <c r="D524" s="33"/>
    </row>
    <row r="525" spans="2:4" s="1" customFormat="1" ht="16.2">
      <c r="B525" s="1429" t="s">
        <v>1909</v>
      </c>
      <c r="C525" s="1452">
        <v>-2146826246</v>
      </c>
      <c r="D525" s="33"/>
    </row>
    <row r="526" spans="2:4" s="1" customFormat="1" ht="16.2">
      <c r="B526" s="1429" t="s">
        <v>1910</v>
      </c>
      <c r="C526" s="1450">
        <v>-2146826246</v>
      </c>
      <c r="D526" s="33"/>
    </row>
    <row r="527" spans="2:4" s="1" customFormat="1" ht="16.2">
      <c r="B527" s="1429" t="s">
        <v>1911</v>
      </c>
      <c r="C527" s="1450">
        <v>-2146826246</v>
      </c>
      <c r="D527" s="33"/>
    </row>
    <row r="528" spans="2:4" s="1" customFormat="1" ht="16.2">
      <c r="B528" s="1429" t="s">
        <v>1912</v>
      </c>
      <c r="C528" s="1452">
        <v>-2146826246</v>
      </c>
      <c r="D528" s="33"/>
    </row>
    <row r="529" spans="2:4" s="1" customFormat="1" ht="16.2">
      <c r="B529" s="1429" t="s">
        <v>1913</v>
      </c>
      <c r="C529" s="1452">
        <v>-2146826246</v>
      </c>
      <c r="D529" s="33"/>
    </row>
    <row r="530" spans="2:4" s="1" customFormat="1">
      <c r="C530" s="35"/>
      <c r="D530" s="33"/>
    </row>
    <row r="531" spans="2:4" s="1" customFormat="1" ht="16.2">
      <c r="B531" s="1429" t="s">
        <v>1914</v>
      </c>
      <c r="C531" s="1472">
        <v>0</v>
      </c>
      <c r="D531" s="33"/>
    </row>
    <row r="532" spans="2:4" s="1" customFormat="1" ht="16.2">
      <c r="B532" s="1429" t="s">
        <v>1915</v>
      </c>
      <c r="C532" s="1472">
        <v>0</v>
      </c>
      <c r="D532" s="33"/>
    </row>
    <row r="533" spans="2:4" s="1" customFormat="1" ht="16.2">
      <c r="B533" s="1429" t="s">
        <v>1916</v>
      </c>
      <c r="C533" s="1472">
        <v>0</v>
      </c>
      <c r="D533" s="33"/>
    </row>
    <row r="534" spans="2:4" s="1" customFormat="1" ht="16.2">
      <c r="B534" s="1429" t="s">
        <v>1917</v>
      </c>
      <c r="C534" s="1476">
        <v>0</v>
      </c>
      <c r="D534" s="33"/>
    </row>
    <row r="535" spans="2:4" s="1" customFormat="1" ht="16.2">
      <c r="B535" s="1429" t="s">
        <v>1918</v>
      </c>
      <c r="C535" s="1472">
        <v>0</v>
      </c>
      <c r="D535" s="33"/>
    </row>
    <row r="536" spans="2:4" s="1" customFormat="1" ht="16.2">
      <c r="B536" s="1429" t="s">
        <v>1919</v>
      </c>
      <c r="C536" s="1472">
        <v>0</v>
      </c>
      <c r="D536" s="33"/>
    </row>
    <row r="537" spans="2:4" s="1" customFormat="1" ht="16.2">
      <c r="B537" s="1429" t="s">
        <v>1920</v>
      </c>
      <c r="C537" s="1473"/>
      <c r="D537" s="33"/>
    </row>
    <row r="538" spans="2:4" s="1" customFormat="1" ht="16.2">
      <c r="B538" s="1429" t="s">
        <v>1921</v>
      </c>
      <c r="C538" s="1473"/>
      <c r="D538" s="33"/>
    </row>
    <row r="539" spans="2:4" s="1" customFormat="1" ht="16.2">
      <c r="B539" s="1429" t="s">
        <v>1922</v>
      </c>
      <c r="C539" s="1473"/>
      <c r="D539" s="33"/>
    </row>
    <row r="540" spans="2:4" s="1" customFormat="1">
      <c r="B540" s="1" t="s">
        <v>1923</v>
      </c>
      <c r="C540" s="1474">
        <v>0</v>
      </c>
      <c r="D540" s="33"/>
    </row>
    <row r="541" spans="2:4" s="1" customFormat="1" ht="16.2">
      <c r="B541" s="1429" t="s">
        <v>1924</v>
      </c>
      <c r="C541" s="1475">
        <v>0</v>
      </c>
      <c r="D541" s="33"/>
    </row>
    <row r="542" spans="2:4" s="1" customFormat="1" ht="16.2">
      <c r="B542" s="1429" t="s">
        <v>1925</v>
      </c>
      <c r="C542" s="1472">
        <v>0</v>
      </c>
      <c r="D542" s="33"/>
    </row>
    <row r="543" spans="2:4" s="1" customFormat="1" ht="16.2">
      <c r="B543" s="1429" t="s">
        <v>1926</v>
      </c>
      <c r="C543" s="1472">
        <v>0</v>
      </c>
      <c r="D543" s="33"/>
    </row>
    <row r="544" spans="2:4" s="1" customFormat="1" ht="16.2">
      <c r="B544" s="1429" t="s">
        <v>1927</v>
      </c>
      <c r="C544" s="1475">
        <v>0</v>
      </c>
      <c r="D544" s="33"/>
    </row>
    <row r="545" spans="2:4" s="1" customFormat="1" ht="16.2">
      <c r="B545" s="1429" t="s">
        <v>1928</v>
      </c>
      <c r="C545" s="1475">
        <v>0</v>
      </c>
      <c r="D545" s="33"/>
    </row>
    <row r="546" spans="2:4" s="1" customFormat="1" ht="16.2">
      <c r="B546" s="1429" t="s">
        <v>1929</v>
      </c>
      <c r="C546" s="35">
        <v>0</v>
      </c>
      <c r="D546" s="33"/>
    </row>
    <row r="547" spans="2:4" s="1" customFormat="1" ht="16.2">
      <c r="B547" s="1444" t="s">
        <v>1930</v>
      </c>
      <c r="C547" s="1448">
        <v>0</v>
      </c>
      <c r="D547" s="1469"/>
    </row>
    <row r="548" spans="2:4" s="1" customFormat="1" ht="16.2">
      <c r="B548" s="1444" t="s">
        <v>1931</v>
      </c>
      <c r="C548" s="1448">
        <v>0</v>
      </c>
      <c r="D548" s="1469"/>
    </row>
    <row r="549" spans="2:4" s="1" customFormat="1" ht="16.2">
      <c r="B549" s="1444" t="s">
        <v>1932</v>
      </c>
      <c r="C549" s="1477" t="s">
        <v>1933</v>
      </c>
      <c r="D549" s="1469"/>
    </row>
    <row r="550" spans="2:4" s="1" customFormat="1" ht="16.2">
      <c r="B550" s="1444" t="s">
        <v>1934</v>
      </c>
      <c r="C550" s="1478"/>
      <c r="D550" s="1479" t="s">
        <v>1935</v>
      </c>
    </row>
    <row r="551" spans="2:4" s="1" customFormat="1" ht="16.2">
      <c r="B551" s="1444" t="s">
        <v>1936</v>
      </c>
      <c r="C551" s="1448" t="s">
        <v>1937</v>
      </c>
      <c r="D551" s="1469"/>
    </row>
    <row r="552" spans="2:4" s="1" customFormat="1" ht="16.2">
      <c r="B552" s="1444" t="s">
        <v>1938</v>
      </c>
      <c r="C552" s="1448">
        <v>-2146826246</v>
      </c>
      <c r="D552" s="1469"/>
    </row>
    <row r="553" spans="2:4" s="1" customFormat="1" ht="16.2">
      <c r="B553" s="1444" t="s">
        <v>1939</v>
      </c>
      <c r="C553" s="1448">
        <v>-2146826246</v>
      </c>
      <c r="D553" s="1469"/>
    </row>
    <row r="554" spans="2:4" s="1" customFormat="1" ht="16.2">
      <c r="B554" s="1444" t="s">
        <v>1940</v>
      </c>
      <c r="C554" s="1480">
        <v>-2146826246</v>
      </c>
      <c r="D554" s="1469"/>
    </row>
    <row r="555" spans="2:4" s="1" customFormat="1" ht="16.2">
      <c r="B555" s="1444" t="s">
        <v>1941</v>
      </c>
      <c r="C555" s="1448">
        <v>-2146826246</v>
      </c>
      <c r="D555" s="1469"/>
    </row>
    <row r="556" spans="2:4" s="1" customFormat="1" ht="16.2">
      <c r="B556" s="1444" t="s">
        <v>1942</v>
      </c>
      <c r="C556" s="1448">
        <v>-2146826246</v>
      </c>
      <c r="D556" s="1469"/>
    </row>
    <row r="557" spans="2:4" s="1" customFormat="1" ht="16.2">
      <c r="B557" s="1444" t="s">
        <v>1943</v>
      </c>
      <c r="C557" s="1448">
        <v>-2146826246</v>
      </c>
      <c r="D557" s="1469"/>
    </row>
    <row r="558" spans="2:4" s="1" customFormat="1" ht="16.2">
      <c r="B558" s="1444" t="s">
        <v>1944</v>
      </c>
      <c r="C558" s="1448">
        <v>-2146826246</v>
      </c>
      <c r="D558" s="1469"/>
    </row>
    <row r="559" spans="2:4" s="1" customFormat="1" ht="16.2">
      <c r="B559" s="1444" t="s">
        <v>1945</v>
      </c>
      <c r="C559" s="1448">
        <v>-2146826246</v>
      </c>
      <c r="D559" s="1469"/>
    </row>
    <row r="560" spans="2:4" s="1" customFormat="1" ht="16.2">
      <c r="B560" s="1444" t="s">
        <v>1946</v>
      </c>
      <c r="C560" s="1481">
        <v>-2146826246</v>
      </c>
      <c r="D560" s="1469"/>
    </row>
    <row r="561" spans="2:4" s="1" customFormat="1" ht="16.2">
      <c r="B561" s="1444" t="s">
        <v>1947</v>
      </c>
      <c r="C561" s="1448">
        <v>-2146826246</v>
      </c>
      <c r="D561" s="1469"/>
    </row>
    <row r="562" spans="2:4" s="1" customFormat="1" ht="16.2">
      <c r="B562" s="1444" t="s">
        <v>1948</v>
      </c>
      <c r="C562" s="1448">
        <v>-2146826246</v>
      </c>
      <c r="D562" s="1469"/>
    </row>
    <row r="563" spans="2:4" s="1" customFormat="1" ht="16.2">
      <c r="B563" s="1444" t="s">
        <v>1949</v>
      </c>
      <c r="C563" s="1482">
        <v>-2146826246</v>
      </c>
      <c r="D563" s="1469"/>
    </row>
    <row r="564" spans="2:4" s="1" customFormat="1" ht="16.2">
      <c r="B564" s="1444" t="s">
        <v>1950</v>
      </c>
      <c r="C564" s="1448">
        <v>-2146826246</v>
      </c>
      <c r="D564" s="1469"/>
    </row>
    <row r="565" spans="2:4" s="1" customFormat="1" ht="16.2">
      <c r="B565" s="1444" t="s">
        <v>1951</v>
      </c>
      <c r="C565" s="1448">
        <v>-2146826246</v>
      </c>
      <c r="D565" s="1469"/>
    </row>
    <row r="566" spans="2:4" s="1" customFormat="1" ht="16.2">
      <c r="B566" s="1444"/>
      <c r="C566" s="1448"/>
      <c r="D566" s="1469"/>
    </row>
    <row r="567" spans="2:4" s="1" customFormat="1" ht="16.2">
      <c r="B567" s="1444" t="s">
        <v>1952</v>
      </c>
      <c r="C567" s="1458">
        <v>0</v>
      </c>
      <c r="D567" s="1469"/>
    </row>
    <row r="568" spans="2:4" s="1" customFormat="1" ht="16.2">
      <c r="B568" s="1444" t="s">
        <v>1953</v>
      </c>
      <c r="C568" s="1480">
        <v>0</v>
      </c>
      <c r="D568" s="1469"/>
    </row>
    <row r="569" spans="2:4" s="1" customFormat="1" ht="16.2">
      <c r="B569" s="1444" t="s">
        <v>1954</v>
      </c>
      <c r="C569" s="1475">
        <v>0</v>
      </c>
      <c r="D569" s="1469"/>
    </row>
    <row r="570" spans="2:4" s="1" customFormat="1" ht="16.2">
      <c r="B570" s="1444" t="s">
        <v>1955</v>
      </c>
      <c r="C570" s="1475">
        <v>0</v>
      </c>
      <c r="D570" s="1469"/>
    </row>
    <row r="571" spans="2:4" s="1" customFormat="1" ht="16.2">
      <c r="B571" s="1444" t="s">
        <v>1956</v>
      </c>
      <c r="C571" s="1475">
        <v>0</v>
      </c>
      <c r="D571" s="1469"/>
    </row>
    <row r="572" spans="2:4" s="1" customFormat="1" ht="16.2">
      <c r="B572" s="1444" t="s">
        <v>1957</v>
      </c>
      <c r="C572" s="1475">
        <v>0</v>
      </c>
      <c r="D572" s="1469"/>
    </row>
    <row r="573" spans="2:4" s="1" customFormat="1" ht="16.2">
      <c r="B573" s="1444" t="s">
        <v>1958</v>
      </c>
      <c r="C573" s="1475">
        <v>0</v>
      </c>
      <c r="D573" s="1469"/>
    </row>
    <row r="574" spans="2:4" s="1" customFormat="1" ht="16.2">
      <c r="B574" s="1444" t="s">
        <v>1959</v>
      </c>
      <c r="C574" s="1480">
        <v>0</v>
      </c>
      <c r="D574" s="1469"/>
    </row>
    <row r="575" spans="2:4" s="1" customFormat="1" ht="16.2">
      <c r="B575" s="1444" t="s">
        <v>1960</v>
      </c>
      <c r="C575" s="1472">
        <v>0</v>
      </c>
      <c r="D575" s="1469"/>
    </row>
    <row r="576" spans="2:4" s="1" customFormat="1" ht="16.2">
      <c r="B576" s="1444" t="s">
        <v>1961</v>
      </c>
      <c r="C576" s="1448">
        <v>-2146826273</v>
      </c>
      <c r="D576" s="1469"/>
    </row>
    <row r="577" spans="2:4" s="1" customFormat="1" ht="16.2">
      <c r="B577" s="1444" t="s">
        <v>1934</v>
      </c>
      <c r="C577" s="1478">
        <v>0</v>
      </c>
      <c r="D577" s="1479" t="s">
        <v>1935</v>
      </c>
    </row>
    <row r="578" spans="2:4" s="1" customFormat="1" ht="16.2">
      <c r="B578" s="1444" t="s">
        <v>1962</v>
      </c>
      <c r="C578" s="1475">
        <v>0</v>
      </c>
      <c r="D578" s="1469"/>
    </row>
    <row r="579" spans="2:4" s="1" customFormat="1">
      <c r="C579" s="1475"/>
      <c r="D579" s="1469"/>
    </row>
    <row r="580" spans="2:4" s="1" customFormat="1">
      <c r="C580" s="1475"/>
      <c r="D580" s="33"/>
    </row>
    <row r="581" spans="2:4" s="1" customFormat="1">
      <c r="C581" s="1475"/>
      <c r="D581" s="33"/>
    </row>
    <row r="582" spans="2:4" s="1" customFormat="1">
      <c r="C582" s="1475"/>
      <c r="D582" s="33"/>
    </row>
  </sheetData>
  <mergeCells count="5">
    <mergeCell ref="A1:H1"/>
    <mergeCell ref="I1:M1"/>
    <mergeCell ref="V15:Z15"/>
    <mergeCell ref="O1:S1"/>
    <mergeCell ref="V1:Z1"/>
  </mergeCells>
  <phoneticPr fontId="30" type="noConversion"/>
  <printOptions horizontalCentered="1"/>
  <pageMargins left="0.75" right="0.75" top="0.98425196850393704" bottom="1" header="0.39370078740157477" footer="0.5"/>
  <pageSetup paperSize="9" scale="19" fitToHeight="0" orientation="landscape" r:id="rId1"/>
  <headerFooter>
    <oddHeader>&amp;R&amp;"宋体,常规"&amp;10共&amp;"Times New Roman,常规"&amp;N&amp;"宋体,常规"页第&amp;"Times New Roman,常规"&amp;P&amp;"宋体,常规"页</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C76794-32BD-48D6-AF17-7FCFD2AD3CFE}">
  <sheetPr codeName="Sheet12">
    <pageSetUpPr fitToPage="1"/>
  </sheetPr>
  <dimension ref="A1:J26"/>
  <sheetViews>
    <sheetView zoomScaleNormal="100" zoomScaleSheetLayoutView="90" workbookViewId="0">
      <pane xSplit="3" ySplit="6" topLeftCell="D7" activePane="bottomRight" state="frozen"/>
      <selection activeCell="B14" sqref="B14:M14"/>
      <selection pane="topRight" activeCell="B14" sqref="B14:M14"/>
      <selection pane="bottomLeft" activeCell="B14" sqref="B14:M14"/>
      <selection pane="bottomRight"/>
    </sheetView>
  </sheetViews>
  <sheetFormatPr defaultColWidth="9" defaultRowHeight="15.75" customHeight="1"/>
  <cols>
    <col min="1" max="1" width="5.09765625" style="4" customWidth="1"/>
    <col min="2" max="2" width="27.796875" style="4" customWidth="1"/>
    <col min="3" max="3" width="14.09765625" style="4" hidden="1" customWidth="1"/>
    <col min="4" max="4" width="13.5" style="81" hidden="1" customWidth="1"/>
    <col min="5" max="5" width="14" style="81" hidden="1" customWidth="1"/>
    <col min="6" max="6" width="14.59765625" style="81" hidden="1" customWidth="1"/>
    <col min="7" max="7" width="14.796875" style="95" customWidth="1"/>
    <col min="8" max="8" width="14.796875" style="4" customWidth="1"/>
    <col min="9" max="9" width="9.3984375" style="4" customWidth="1"/>
    <col min="10" max="10" width="19.3984375" style="4" customWidth="1"/>
    <col min="11" max="16384" width="9" style="4"/>
  </cols>
  <sheetData>
    <row r="1" spans="1:10" ht="13.35" customHeight="1">
      <c r="A1" s="442"/>
      <c r="B1" s="61"/>
      <c r="C1" s="5"/>
      <c r="D1" s="443"/>
      <c r="E1" s="443"/>
      <c r="F1" s="443"/>
      <c r="G1" s="444"/>
    </row>
    <row r="2" spans="1:10" s="2" customFormat="1" ht="30" customHeight="1">
      <c r="A2" s="1643" t="s">
        <v>2084</v>
      </c>
      <c r="B2" s="1643"/>
      <c r="C2" s="1643"/>
      <c r="D2" s="1643"/>
      <c r="E2" s="1643"/>
      <c r="F2" s="1643"/>
      <c r="G2" s="1643"/>
      <c r="H2" s="1643"/>
      <c r="I2" s="1643"/>
      <c r="J2" s="1643"/>
    </row>
    <row r="3" spans="1:10" ht="14.25" customHeight="1">
      <c r="A3" s="4" t="s">
        <v>1968</v>
      </c>
      <c r="D3" s="4"/>
      <c r="E3" s="4"/>
      <c r="F3" s="4"/>
      <c r="G3" s="4"/>
    </row>
    <row r="4" spans="1:10" ht="15.75" customHeight="1">
      <c r="A4" s="4" t="s">
        <v>2086</v>
      </c>
      <c r="G4" s="445"/>
      <c r="J4" s="446" t="s">
        <v>1970</v>
      </c>
    </row>
    <row r="5" spans="1:10" s="113" customFormat="1" ht="15.75" customHeight="1">
      <c r="A5" s="1667" t="s">
        <v>1101</v>
      </c>
      <c r="B5" s="1668" t="s">
        <v>2087</v>
      </c>
      <c r="C5" s="1669" t="s">
        <v>2088</v>
      </c>
      <c r="D5" s="1670"/>
      <c r="E5" s="1670"/>
      <c r="F5" s="1673" t="s">
        <v>2089</v>
      </c>
      <c r="G5" s="1668" t="s">
        <v>1647</v>
      </c>
      <c r="H5" s="1668" t="s">
        <v>2090</v>
      </c>
      <c r="I5" s="1668" t="s">
        <v>2091</v>
      </c>
      <c r="J5" s="1671" t="s">
        <v>1100</v>
      </c>
    </row>
    <row r="6" spans="1:10" s="81" customFormat="1" ht="15.75" customHeight="1">
      <c r="A6" s="1667"/>
      <c r="B6" s="1668"/>
      <c r="C6" s="447" t="s">
        <v>2093</v>
      </c>
      <c r="D6" s="447" t="s">
        <v>2094</v>
      </c>
      <c r="E6" s="447" t="s">
        <v>2095</v>
      </c>
      <c r="F6" s="1674"/>
      <c r="G6" s="1668"/>
      <c r="H6" s="1668"/>
      <c r="I6" s="1668"/>
      <c r="J6" s="1672"/>
    </row>
    <row r="7" spans="1:10" s="81" customFormat="1" ht="15.75" customHeight="1">
      <c r="A7" s="448"/>
      <c r="B7" s="449"/>
      <c r="C7" s="450"/>
      <c r="D7" s="451"/>
      <c r="E7" s="452"/>
      <c r="F7" s="453"/>
      <c r="G7" s="450">
        <v>0</v>
      </c>
      <c r="H7" s="450">
        <v>0</v>
      </c>
      <c r="I7" s="450"/>
      <c r="J7" s="454"/>
    </row>
    <row r="8" spans="1:10" s="81" customFormat="1" ht="15.75" customHeight="1">
      <c r="A8" s="448"/>
      <c r="B8" s="449"/>
      <c r="C8" s="450"/>
      <c r="D8" s="451"/>
      <c r="E8" s="452"/>
      <c r="F8" s="453"/>
      <c r="G8" s="450">
        <v>0</v>
      </c>
      <c r="H8" s="450">
        <v>0</v>
      </c>
      <c r="I8" s="450"/>
      <c r="J8" s="455"/>
    </row>
    <row r="9" spans="1:10" s="81" customFormat="1" ht="15.75" customHeight="1">
      <c r="A9" s="448"/>
      <c r="B9" s="449"/>
      <c r="C9" s="450"/>
      <c r="D9" s="451"/>
      <c r="E9" s="452"/>
      <c r="F9" s="453"/>
      <c r="G9" s="450">
        <v>0</v>
      </c>
      <c r="H9" s="450">
        <v>0</v>
      </c>
      <c r="I9" s="450"/>
      <c r="J9" s="454"/>
    </row>
    <row r="10" spans="1:10" s="81" customFormat="1" ht="15.75" customHeight="1">
      <c r="A10" s="448"/>
      <c r="B10" s="449"/>
      <c r="C10" s="450"/>
      <c r="D10" s="451"/>
      <c r="E10" s="452"/>
      <c r="F10" s="453"/>
      <c r="G10" s="450">
        <v>0</v>
      </c>
      <c r="H10" s="450">
        <v>0</v>
      </c>
      <c r="I10" s="450"/>
      <c r="J10" s="454"/>
    </row>
    <row r="11" spans="1:10" s="81" customFormat="1" ht="15.75" customHeight="1">
      <c r="A11" s="448"/>
      <c r="B11" s="449"/>
      <c r="C11" s="450"/>
      <c r="D11" s="451"/>
      <c r="E11" s="452"/>
      <c r="F11" s="453"/>
      <c r="G11" s="450">
        <v>0</v>
      </c>
      <c r="H11" s="450">
        <v>0</v>
      </c>
      <c r="I11" s="450"/>
      <c r="J11" s="454"/>
    </row>
    <row r="12" spans="1:10" s="81" customFormat="1" ht="15.75" customHeight="1">
      <c r="A12" s="448"/>
      <c r="B12" s="449"/>
      <c r="C12" s="450"/>
      <c r="D12" s="451"/>
      <c r="E12" s="452"/>
      <c r="F12" s="453"/>
      <c r="G12" s="450">
        <v>0</v>
      </c>
      <c r="H12" s="450">
        <v>0</v>
      </c>
      <c r="I12" s="450"/>
      <c r="J12" s="454"/>
    </row>
    <row r="13" spans="1:10" s="81" customFormat="1" ht="15.75" customHeight="1">
      <c r="A13" s="448"/>
      <c r="B13" s="449"/>
      <c r="C13" s="450"/>
      <c r="D13" s="451"/>
      <c r="E13" s="452"/>
      <c r="F13" s="453"/>
      <c r="G13" s="450">
        <v>0</v>
      </c>
      <c r="H13" s="450">
        <v>0</v>
      </c>
      <c r="I13" s="450"/>
      <c r="J13" s="454"/>
    </row>
    <row r="14" spans="1:10" s="81" customFormat="1" ht="15.75" customHeight="1">
      <c r="A14" s="448"/>
      <c r="B14" s="449"/>
      <c r="C14" s="450"/>
      <c r="D14" s="451"/>
      <c r="E14" s="452"/>
      <c r="F14" s="453"/>
      <c r="G14" s="450">
        <v>0</v>
      </c>
      <c r="H14" s="450">
        <v>0</v>
      </c>
      <c r="I14" s="450"/>
      <c r="J14" s="454"/>
    </row>
    <row r="15" spans="1:10" s="81" customFormat="1" ht="15.75" customHeight="1">
      <c r="A15" s="448"/>
      <c r="B15" s="449"/>
      <c r="C15" s="450"/>
      <c r="D15" s="451"/>
      <c r="E15" s="452"/>
      <c r="F15" s="453"/>
      <c r="G15" s="450">
        <v>0</v>
      </c>
      <c r="H15" s="450">
        <v>0</v>
      </c>
      <c r="I15" s="450"/>
      <c r="J15" s="454"/>
    </row>
    <row r="16" spans="1:10" s="81" customFormat="1" ht="15.75" customHeight="1">
      <c r="A16" s="448"/>
      <c r="B16" s="449"/>
      <c r="C16" s="450"/>
      <c r="D16" s="451"/>
      <c r="E16" s="452"/>
      <c r="F16" s="453"/>
      <c r="G16" s="450">
        <v>0</v>
      </c>
      <c r="H16" s="450">
        <v>0</v>
      </c>
      <c r="I16" s="450"/>
      <c r="J16" s="454"/>
    </row>
    <row r="17" spans="1:10" s="81" customFormat="1" ht="15.75" customHeight="1">
      <c r="A17" s="448"/>
      <c r="B17" s="449"/>
      <c r="C17" s="450"/>
      <c r="D17" s="451"/>
      <c r="E17" s="452"/>
      <c r="F17" s="453"/>
      <c r="G17" s="450">
        <v>0</v>
      </c>
      <c r="H17" s="450">
        <v>0</v>
      </c>
      <c r="I17" s="450"/>
      <c r="J17" s="454"/>
    </row>
    <row r="18" spans="1:10" s="81" customFormat="1" ht="15.75" customHeight="1">
      <c r="A18" s="448"/>
      <c r="B18" s="449"/>
      <c r="C18" s="450"/>
      <c r="D18" s="451"/>
      <c r="E18" s="452"/>
      <c r="F18" s="453"/>
      <c r="G18" s="450">
        <v>0</v>
      </c>
      <c r="H18" s="450">
        <v>0</v>
      </c>
      <c r="I18" s="450"/>
      <c r="J18" s="454"/>
    </row>
    <row r="19" spans="1:10" s="81" customFormat="1" ht="15.75" customHeight="1">
      <c r="A19" s="448"/>
      <c r="B19" s="449"/>
      <c r="C19" s="450"/>
      <c r="D19" s="451"/>
      <c r="E19" s="452"/>
      <c r="F19" s="453"/>
      <c r="G19" s="450">
        <v>0</v>
      </c>
      <c r="H19" s="450">
        <v>0</v>
      </c>
      <c r="I19" s="450"/>
      <c r="J19" s="454"/>
    </row>
    <row r="20" spans="1:10" s="81" customFormat="1" ht="15.75" customHeight="1">
      <c r="A20" s="448"/>
      <c r="B20" s="449"/>
      <c r="C20" s="450"/>
      <c r="D20" s="451"/>
      <c r="E20" s="452"/>
      <c r="F20" s="453"/>
      <c r="G20" s="450">
        <v>0</v>
      </c>
      <c r="H20" s="450">
        <v>0</v>
      </c>
      <c r="I20" s="450"/>
      <c r="J20" s="454"/>
    </row>
    <row r="21" spans="1:10" s="81" customFormat="1" ht="15.75" customHeight="1">
      <c r="A21" s="448"/>
      <c r="B21" s="449"/>
      <c r="C21" s="450"/>
      <c r="D21" s="451"/>
      <c r="E21" s="452"/>
      <c r="F21" s="453"/>
      <c r="G21" s="450">
        <v>0</v>
      </c>
      <c r="H21" s="450">
        <v>0</v>
      </c>
      <c r="I21" s="450"/>
      <c r="J21" s="454"/>
    </row>
    <row r="22" spans="1:10" s="81" customFormat="1" ht="15.75" customHeight="1">
      <c r="A22" s="448"/>
      <c r="B22" s="449"/>
      <c r="C22" s="450"/>
      <c r="D22" s="451"/>
      <c r="E22" s="452"/>
      <c r="F22" s="453"/>
      <c r="G22" s="450">
        <v>0</v>
      </c>
      <c r="H22" s="450">
        <v>0</v>
      </c>
      <c r="I22" s="450"/>
      <c r="J22" s="454"/>
    </row>
    <row r="23" spans="1:10" s="81" customFormat="1" ht="15.75" customHeight="1">
      <c r="A23" s="448"/>
      <c r="B23" s="449"/>
      <c r="C23" s="450"/>
      <c r="D23" s="451"/>
      <c r="E23" s="452"/>
      <c r="F23" s="453"/>
      <c r="G23" s="450">
        <v>0</v>
      </c>
      <c r="H23" s="450">
        <v>0</v>
      </c>
      <c r="I23" s="450"/>
      <c r="J23" s="454"/>
    </row>
    <row r="24" spans="1:10" s="81" customFormat="1" ht="15.75" customHeight="1">
      <c r="A24" s="1665" t="s">
        <v>2096</v>
      </c>
      <c r="B24" s="1666"/>
      <c r="C24" s="450">
        <v>0</v>
      </c>
      <c r="D24" s="451"/>
      <c r="E24" s="456"/>
      <c r="F24" s="450"/>
      <c r="G24" s="450">
        <v>0</v>
      </c>
      <c r="H24" s="450">
        <v>0</v>
      </c>
      <c r="I24" s="450"/>
      <c r="J24" s="454"/>
    </row>
    <row r="25" spans="1:10" ht="15.75" customHeight="1">
      <c r="A25" s="4" t="s">
        <v>2098</v>
      </c>
      <c r="G25" s="445"/>
      <c r="H25" s="81" t="s">
        <v>2099</v>
      </c>
    </row>
    <row r="26" spans="1:10" ht="15.75" customHeight="1">
      <c r="A26" s="4" t="s">
        <v>2101</v>
      </c>
      <c r="G26" s="445"/>
    </row>
  </sheetData>
  <protectedRanges>
    <protectedRange sqref="E7:E23" name="A"/>
    <protectedRange sqref="E7:E23" name="B"/>
  </protectedRanges>
  <sortState xmlns:xlrd2="http://schemas.microsoft.com/office/spreadsheetml/2017/richdata2" ref="A7:J23">
    <sortCondition ref="A7"/>
  </sortState>
  <mergeCells count="10">
    <mergeCell ref="A24:B24"/>
    <mergeCell ref="A5:A6"/>
    <mergeCell ref="B5:B6"/>
    <mergeCell ref="C5:E5"/>
    <mergeCell ref="A2:J2"/>
    <mergeCell ref="H5:H6"/>
    <mergeCell ref="I5:I6"/>
    <mergeCell ref="J5:J6"/>
    <mergeCell ref="F5:F6"/>
    <mergeCell ref="G5:G6"/>
  </mergeCells>
  <phoneticPr fontId="30" type="noConversion"/>
  <dataValidations count="1">
    <dataValidation type="list" allowBlank="1" showInputMessage="1" showErrorMessage="1" sqref="E7:E23" xr:uid="{AC4E0635-BF75-4A02-9FA3-AC4923D8EDEE}">
      <formula1>"美元,欧元,港元,日元,英镑,澳元,加元,新西兰元,新加坡元,瑞郎"</formula1>
    </dataValidation>
  </dataValidations>
  <printOptions horizontalCentered="1"/>
  <pageMargins left="0.35433070866141736" right="0.35433070866141736" top="0.98425196850393704" bottom="0.78740157480314965" header="0.39370078740157477" footer="0.51181102362204722"/>
  <pageSetup paperSize="9" scale="97" fitToHeight="0" orientation="landscape" r:id="rId1"/>
  <headerFooter alignWithMargins="0">
    <oddHeader>&amp;R&amp;"宋体,常规"&amp;10共&amp;"Times New Roman,常规"&amp;N&amp;"宋体,常规"页第&amp;"Times New Roman,常规"&amp;P&amp;"宋体,常规"页</oddHeader>
  </headerFooter>
</worksheet>
</file>

<file path=xl/worksheets/sheet1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E55D99-F5F4-4169-9450-701C241C9937}">
  <sheetPr>
    <tabColor rgb="FFFF0000"/>
    <pageSetUpPr fitToPage="1"/>
  </sheetPr>
  <dimension ref="A1:M28"/>
  <sheetViews>
    <sheetView zoomScaleNormal="100" workbookViewId="0">
      <selection activeCell="G34" sqref="G34"/>
    </sheetView>
  </sheetViews>
  <sheetFormatPr defaultColWidth="9" defaultRowHeight="15.6" outlineLevelRow="1"/>
  <cols>
    <col min="1" max="1" width="20.69921875" style="34" customWidth="1"/>
    <col min="2" max="2" width="32" style="34" customWidth="1"/>
    <col min="3" max="3" width="43.5" style="222" customWidth="1"/>
    <col min="4" max="4" width="20.09765625" style="34" customWidth="1"/>
    <col min="5" max="5" width="30" style="34" customWidth="1"/>
    <col min="6" max="6" width="30.19921875" style="34" customWidth="1"/>
    <col min="7" max="7" width="20.59765625" style="34" customWidth="1"/>
    <col min="8" max="8" width="28.59765625" style="34" customWidth="1"/>
    <col min="9" max="12" width="9" style="34"/>
    <col min="13" max="13" width="31.69921875" style="34" customWidth="1"/>
    <col min="14" max="16384" width="9" style="34"/>
  </cols>
  <sheetData>
    <row r="1" spans="1:13" ht="30">
      <c r="A1" s="2237" t="s">
        <v>965</v>
      </c>
      <c r="B1" s="2238"/>
      <c r="C1" s="2238"/>
      <c r="D1" s="2238"/>
      <c r="E1" s="2238"/>
      <c r="F1" s="2238"/>
      <c r="G1" s="2238"/>
      <c r="H1" s="2238"/>
      <c r="M1" s="1483"/>
    </row>
    <row r="2" spans="1:13" ht="16.2">
      <c r="A2" s="1484" t="s">
        <v>966</v>
      </c>
      <c r="B2" s="1485" t="s">
        <v>967</v>
      </c>
      <c r="C2" s="1484" t="s">
        <v>968</v>
      </c>
      <c r="D2" s="1484" t="s">
        <v>223</v>
      </c>
      <c r="E2" s="1484" t="s">
        <v>969</v>
      </c>
      <c r="F2" s="1484" t="s">
        <v>220</v>
      </c>
      <c r="G2" s="1486" t="s">
        <v>221</v>
      </c>
      <c r="H2" s="1487" t="s">
        <v>74</v>
      </c>
      <c r="M2" s="1483"/>
    </row>
    <row r="3" spans="1:13" ht="31.2">
      <c r="A3" s="2239" t="s">
        <v>970</v>
      </c>
      <c r="B3" s="1488" t="s">
        <v>964</v>
      </c>
      <c r="C3" s="1488"/>
      <c r="D3" s="1489" t="s">
        <v>971</v>
      </c>
      <c r="E3" s="1490" t="s">
        <v>972</v>
      </c>
      <c r="F3" s="1488" t="s">
        <v>973</v>
      </c>
      <c r="G3" s="1488" t="s">
        <v>973</v>
      </c>
      <c r="H3" s="1491"/>
      <c r="J3" s="34" t="e">
        <f ca="1">INDIRECT("汇总表!F20")</f>
        <v>#REF!</v>
      </c>
      <c r="M3" s="1483"/>
    </row>
    <row r="4" spans="1:13" ht="31.2">
      <c r="A4" s="2240"/>
      <c r="B4" s="1488" t="s">
        <v>974</v>
      </c>
      <c r="C4" s="1488"/>
      <c r="D4" s="1489" t="s">
        <v>971</v>
      </c>
      <c r="E4" s="1492" t="s">
        <v>975</v>
      </c>
      <c r="F4" s="1488" t="s">
        <v>976</v>
      </c>
      <c r="G4" s="1491" t="s">
        <v>977</v>
      </c>
      <c r="H4" s="1491"/>
      <c r="J4" s="34" t="e">
        <f ca="1">INDIRECT("汇总表!G20")</f>
        <v>#REF!</v>
      </c>
      <c r="M4" s="1483"/>
    </row>
    <row r="5" spans="1:13" ht="31.2">
      <c r="A5" s="2240"/>
      <c r="B5" s="1488" t="s">
        <v>978</v>
      </c>
      <c r="C5" s="1488"/>
      <c r="D5" s="1489" t="s">
        <v>971</v>
      </c>
      <c r="E5" s="1492" t="s">
        <v>979</v>
      </c>
      <c r="F5" s="1491" t="s">
        <v>980</v>
      </c>
      <c r="G5" s="1491" t="s">
        <v>981</v>
      </c>
      <c r="H5" s="1491"/>
    </row>
    <row r="6" spans="1:13" ht="16.2">
      <c r="A6" s="2241" t="s">
        <v>982</v>
      </c>
      <c r="B6" s="1493" t="s">
        <v>983</v>
      </c>
      <c r="C6" s="1494" t="s">
        <v>984</v>
      </c>
      <c r="D6" s="1489" t="s">
        <v>985</v>
      </c>
      <c r="E6" s="1495"/>
      <c r="F6" s="1491"/>
      <c r="G6" s="1491"/>
      <c r="H6" s="1491"/>
      <c r="M6" s="1483"/>
    </row>
    <row r="7" spans="1:13">
      <c r="A7" s="2242"/>
      <c r="B7" s="1493" t="s">
        <v>986</v>
      </c>
      <c r="C7" s="1488" t="s">
        <v>987</v>
      </c>
      <c r="D7" s="1489" t="s">
        <v>985</v>
      </c>
      <c r="E7" s="1495"/>
      <c r="F7" s="1491"/>
      <c r="G7" s="1491"/>
      <c r="H7" s="1491"/>
    </row>
    <row r="8" spans="1:13" ht="62.4">
      <c r="A8" s="2243" t="s">
        <v>988</v>
      </c>
      <c r="B8" s="1496" t="s">
        <v>989</v>
      </c>
      <c r="C8" s="1488"/>
      <c r="D8" s="1489" t="s">
        <v>971</v>
      </c>
      <c r="E8" s="1490" t="s">
        <v>990</v>
      </c>
      <c r="F8" s="1491" t="s">
        <v>991</v>
      </c>
      <c r="G8" s="1488" t="s">
        <v>992</v>
      </c>
      <c r="H8" s="1491" t="s">
        <v>993</v>
      </c>
      <c r="M8" s="1483"/>
    </row>
    <row r="9" spans="1:13" ht="16.2">
      <c r="A9" s="2244"/>
      <c r="B9" s="1488" t="s">
        <v>994</v>
      </c>
      <c r="C9" s="1488"/>
      <c r="D9" s="1489" t="s">
        <v>971</v>
      </c>
      <c r="E9" s="1490" t="s">
        <v>990</v>
      </c>
      <c r="F9" s="1488" t="s">
        <v>973</v>
      </c>
      <c r="G9" s="1488" t="s">
        <v>992</v>
      </c>
      <c r="H9" s="1491"/>
      <c r="M9" s="1483"/>
    </row>
    <row r="10" spans="1:13" ht="31.2">
      <c r="A10" s="2244"/>
      <c r="B10" s="1491" t="s">
        <v>995</v>
      </c>
      <c r="C10" s="1488"/>
      <c r="D10" s="1489" t="s">
        <v>971</v>
      </c>
      <c r="E10" s="1490" t="s">
        <v>996</v>
      </c>
      <c r="F10" s="1491" t="s">
        <v>997</v>
      </c>
      <c r="G10" s="1488" t="s">
        <v>992</v>
      </c>
      <c r="H10" s="1491" t="s">
        <v>998</v>
      </c>
      <c r="M10" s="1483"/>
    </row>
    <row r="11" spans="1:13" ht="31.2">
      <c r="A11" s="2244"/>
      <c r="B11" s="1488" t="s">
        <v>999</v>
      </c>
      <c r="C11" s="1488"/>
      <c r="D11" s="1489" t="s">
        <v>971</v>
      </c>
      <c r="E11" s="1490" t="s">
        <v>1000</v>
      </c>
      <c r="F11" s="1491" t="s">
        <v>1001</v>
      </c>
      <c r="G11" s="1491" t="s">
        <v>1002</v>
      </c>
      <c r="H11" s="1491"/>
      <c r="M11" s="1483"/>
    </row>
    <row r="12" spans="1:13" ht="22.2" customHeight="1">
      <c r="A12" s="2244"/>
      <c r="B12" s="1491" t="s">
        <v>1003</v>
      </c>
      <c r="C12" s="1497" t="str">
        <f ca="1">CONCATENATE(INDIRECT("封面!F9"),INDIRECT("封面!G9"),INDIRECT("封面!H9"),INDIRECT("封面!I9"),INDIRECT("封面!J9"),INDIRECT("封面!K9"))</f>
        <v>2024年12月31日</v>
      </c>
      <c r="D12" s="1489" t="s">
        <v>663</v>
      </c>
      <c r="E12" s="1495" t="s">
        <v>1004</v>
      </c>
      <c r="F12" s="1491" t="s">
        <v>1001</v>
      </c>
      <c r="G12" s="1491" t="s">
        <v>1002</v>
      </c>
      <c r="H12" s="1491"/>
    </row>
    <row r="13" spans="1:13" ht="46.8">
      <c r="A13" s="2244"/>
      <c r="B13" s="1491" t="s">
        <v>1005</v>
      </c>
      <c r="C13" s="1497">
        <f ca="1">IF(C12="","",EDATE(C12,12)-1)</f>
        <v>46021</v>
      </c>
      <c r="D13" s="1489" t="s">
        <v>663</v>
      </c>
      <c r="E13" s="1495" t="s">
        <v>1006</v>
      </c>
      <c r="F13" s="1491" t="s">
        <v>1007</v>
      </c>
      <c r="G13" s="1491" t="s">
        <v>1008</v>
      </c>
      <c r="H13" s="1491"/>
    </row>
    <row r="14" spans="1:13">
      <c r="A14" s="2244"/>
      <c r="B14" s="1491" t="s">
        <v>1009</v>
      </c>
      <c r="C14" s="1498"/>
      <c r="D14" s="1489" t="s">
        <v>971</v>
      </c>
      <c r="E14" s="1495" t="s">
        <v>1010</v>
      </c>
      <c r="F14" s="1491" t="s">
        <v>1001</v>
      </c>
      <c r="G14" s="1491" t="s">
        <v>1002</v>
      </c>
      <c r="H14" s="1491"/>
    </row>
    <row r="15" spans="1:13" ht="81" hidden="1" outlineLevel="1">
      <c r="A15" s="2244"/>
      <c r="B15" s="1488" t="s">
        <v>1011</v>
      </c>
      <c r="C15" s="1489"/>
      <c r="D15" s="1489" t="s">
        <v>985</v>
      </c>
      <c r="E15" s="1495" t="s">
        <v>1012</v>
      </c>
      <c r="F15" s="1491" t="s">
        <v>1013</v>
      </c>
      <c r="G15" s="1491" t="s">
        <v>1014</v>
      </c>
      <c r="H15" s="1499" t="s">
        <v>1015</v>
      </c>
    </row>
    <row r="16" spans="1:13" collapsed="1">
      <c r="A16" s="2244"/>
      <c r="B16" s="1488" t="s">
        <v>1016</v>
      </c>
      <c r="C16" s="1500" t="e">
        <f ca="1">INDIRECT("汇总表!D20")</f>
        <v>#REF!</v>
      </c>
      <c r="D16" s="1501" t="s">
        <v>663</v>
      </c>
      <c r="E16" s="1495"/>
      <c r="F16" s="1491"/>
      <c r="G16" s="1491"/>
      <c r="H16" s="1496"/>
    </row>
    <row r="17" spans="1:8">
      <c r="A17" s="2244"/>
      <c r="B17" s="1488" t="s">
        <v>1017</v>
      </c>
      <c r="C17" s="1500" t="e">
        <f ca="1">INDIRECT("汇总表!E20")</f>
        <v>#REF!</v>
      </c>
      <c r="D17" s="1501" t="s">
        <v>663</v>
      </c>
      <c r="E17" s="1491" t="s">
        <v>222</v>
      </c>
      <c r="F17" s="1491"/>
      <c r="G17" s="1491"/>
      <c r="H17" s="1496"/>
    </row>
    <row r="18" spans="1:8">
      <c r="A18" s="2244"/>
      <c r="B18" s="1488" t="s">
        <v>1018</v>
      </c>
      <c r="C18" s="1489" t="e">
        <f ca="1">IF(J3=0,"无增减值变化",IF(J3&gt;0,"增值"&amp;FIXED(ROUND(J3,2),,)&amp;"万元，增值率"&amp;FIXED(ROUND(J4,4),,)&amp;"%","减值"&amp;FIXED(ROUND(ABS(J3),2),,)&amp;"万元，减值率"&amp;FIXED(ROUND(ABS(J4),4),,)&amp;"%"))</f>
        <v>#REF!</v>
      </c>
      <c r="D18" s="1501" t="s">
        <v>663</v>
      </c>
      <c r="E18" s="1490" t="s">
        <v>1019</v>
      </c>
      <c r="F18" s="1491"/>
      <c r="G18" s="1491"/>
      <c r="H18" s="1496"/>
    </row>
    <row r="19" spans="1:8" ht="48">
      <c r="A19" s="2245"/>
      <c r="B19" s="1491" t="s">
        <v>1020</v>
      </c>
      <c r="C19" s="1502"/>
      <c r="D19" s="1489" t="s">
        <v>971</v>
      </c>
      <c r="E19" s="1492" t="s">
        <v>1021</v>
      </c>
      <c r="F19" s="1491" t="s">
        <v>1022</v>
      </c>
      <c r="G19" s="1491" t="s">
        <v>1022</v>
      </c>
      <c r="H19" s="1491"/>
    </row>
    <row r="20" spans="1:8">
      <c r="A20" s="2243" t="s">
        <v>1023</v>
      </c>
      <c r="B20" s="1488" t="s">
        <v>1024</v>
      </c>
      <c r="C20" s="1489"/>
      <c r="D20" s="1489" t="s">
        <v>985</v>
      </c>
      <c r="E20" s="1492"/>
      <c r="F20" s="1491"/>
      <c r="G20" s="1491"/>
      <c r="H20" s="1491"/>
    </row>
    <row r="21" spans="1:8">
      <c r="A21" s="2244"/>
      <c r="B21" s="1488" t="s">
        <v>1025</v>
      </c>
      <c r="C21" s="1489"/>
      <c r="D21" s="1489" t="s">
        <v>985</v>
      </c>
      <c r="E21" s="1492"/>
      <c r="F21" s="1491"/>
      <c r="G21" s="1491"/>
      <c r="H21" s="1491"/>
    </row>
    <row r="22" spans="1:8" ht="47.4">
      <c r="A22" s="2244"/>
      <c r="B22" s="1488" t="s">
        <v>1026</v>
      </c>
      <c r="C22" s="1502">
        <f>IF(C21="",C20,C20&amp;"和"&amp;C21)</f>
        <v>0</v>
      </c>
      <c r="D22" s="1501" t="s">
        <v>663</v>
      </c>
      <c r="E22" s="1492"/>
      <c r="F22" s="1491"/>
      <c r="G22" s="1491"/>
      <c r="H22" s="1503" t="s">
        <v>1027</v>
      </c>
    </row>
    <row r="23" spans="1:8">
      <c r="A23" s="2244"/>
      <c r="B23" s="1491" t="s">
        <v>1028</v>
      </c>
      <c r="C23" s="1489">
        <f ca="1">INDIRECT("房屋建筑物!C8")</f>
        <v>0</v>
      </c>
      <c r="D23" s="1501" t="s">
        <v>663</v>
      </c>
      <c r="E23" s="1490"/>
      <c r="F23" s="1491" t="s">
        <v>1022</v>
      </c>
      <c r="G23" s="1491" t="s">
        <v>1022</v>
      </c>
      <c r="H23" s="1491"/>
    </row>
    <row r="24" spans="1:8">
      <c r="A24" s="2244"/>
      <c r="B24" s="1488" t="s">
        <v>1029</v>
      </c>
      <c r="C24" s="1489">
        <f ca="1">INDIRECT("房屋建筑物!I8")</f>
        <v>0</v>
      </c>
      <c r="D24" s="1501" t="s">
        <v>663</v>
      </c>
      <c r="E24" s="1495"/>
      <c r="F24" s="1491" t="s">
        <v>1022</v>
      </c>
      <c r="G24" s="1491" t="s">
        <v>1022</v>
      </c>
      <c r="H24" s="1491"/>
    </row>
    <row r="25" spans="1:8">
      <c r="A25" s="2244"/>
      <c r="B25" s="1488" t="s">
        <v>1030</v>
      </c>
      <c r="C25" s="1497">
        <f ca="1">INDIRECT("房屋建筑物!E8")</f>
        <v>0</v>
      </c>
      <c r="D25" s="1501" t="s">
        <v>663</v>
      </c>
      <c r="E25" s="1495"/>
      <c r="F25" s="1491" t="s">
        <v>1022</v>
      </c>
      <c r="G25" s="1491" t="s">
        <v>1022</v>
      </c>
      <c r="H25" s="1491"/>
    </row>
    <row r="26" spans="1:8">
      <c r="A26" s="2244"/>
      <c r="B26" s="1488" t="s">
        <v>1031</v>
      </c>
      <c r="C26" s="1489">
        <f ca="1">INDIRECT("房屋建筑物!K8")</f>
        <v>0</v>
      </c>
      <c r="D26" s="1501" t="s">
        <v>663</v>
      </c>
      <c r="E26" s="1495"/>
      <c r="F26" s="1491" t="s">
        <v>1022</v>
      </c>
      <c r="G26" s="1491" t="s">
        <v>1022</v>
      </c>
      <c r="H26" s="1491"/>
    </row>
    <row r="27" spans="1:8">
      <c r="A27" s="2244"/>
      <c r="B27" s="1488" t="s">
        <v>1032</v>
      </c>
      <c r="C27" s="1489">
        <f ca="1">INDIRECT("房屋建筑物!L8")</f>
        <v>0</v>
      </c>
      <c r="D27" s="1501" t="s">
        <v>663</v>
      </c>
      <c r="E27" s="1495"/>
      <c r="F27" s="1491" t="s">
        <v>1022</v>
      </c>
      <c r="G27" s="1491" t="s">
        <v>1022</v>
      </c>
      <c r="H27" s="1491"/>
    </row>
    <row r="28" spans="1:8">
      <c r="A28" s="2245"/>
      <c r="B28" s="1488" t="s">
        <v>1033</v>
      </c>
      <c r="C28" s="1489">
        <f ca="1">INDIRECT("房屋建筑物!D8")</f>
        <v>0</v>
      </c>
      <c r="D28" s="1501" t="s">
        <v>663</v>
      </c>
      <c r="E28" s="1495"/>
      <c r="F28" s="1491" t="s">
        <v>1022</v>
      </c>
      <c r="G28" s="1491" t="s">
        <v>1022</v>
      </c>
      <c r="H28" s="1491"/>
    </row>
  </sheetData>
  <mergeCells count="5">
    <mergeCell ref="A1:H1"/>
    <mergeCell ref="A3:A5"/>
    <mergeCell ref="A6:A7"/>
    <mergeCell ref="A8:A19"/>
    <mergeCell ref="A20:A28"/>
  </mergeCells>
  <phoneticPr fontId="30" type="noConversion"/>
  <dataValidations count="4">
    <dataValidation type="list" allowBlank="1" showInputMessage="1" showErrorMessage="1" sqref="C7" xr:uid="{7E1CCB98-DCA1-42CA-BC23-DB5A5D360519}">
      <formula1>"一般生产型企业,银行业,证券业,信托业,保险业,租赁业,财务公司,期货公司,公募基金"</formula1>
    </dataValidation>
    <dataValidation type="list" allowBlank="1" showInputMessage="1" showErrorMessage="1" sqref="C6" xr:uid="{D987F5BA-F01B-491B-8A1E-2D388CB635D1}">
      <formula1>"单项资产资产评估报告,单项房产评估报告"</formula1>
    </dataValidation>
    <dataValidation type="list" allowBlank="1" showInputMessage="1" showErrorMessage="1" sqref="C15" xr:uid="{29A9F93D-7AAF-4B00-BC5B-F35BBAF75E8C}">
      <formula1>"成本法,市场法,收益法,收益法、市场法,成本法、市场法,成本法、收益法,成本法、收益法、市场法"</formula1>
    </dataValidation>
    <dataValidation type="list" allowBlank="1" showInputMessage="1" showErrorMessage="1" sqref="C20:C21" xr:uid="{7E5F8005-3971-464C-BC2F-B50E9347B875}">
      <formula1>"成本法,市场法,收益法,假设开发法,基准地价修正法"</formula1>
    </dataValidation>
  </dataValidations>
  <printOptions horizontalCentered="1"/>
  <pageMargins left="0.7" right="0.7" top="0.98425196850393704" bottom="0.75" header="0.39370078740157477" footer="0.3"/>
  <pageSetup paperSize="9" scale="50" fitToHeight="0" orientation="landscape" r:id="rId1"/>
  <headerFooter>
    <oddHeader>&amp;R&amp;"宋体,常规"&amp;10共&amp;"Times New Roman,常规"&amp;N&amp;"宋体,常规"页第&amp;"Times New Roman,常规"&amp;P&amp;"宋体,常规"页</oddHeader>
  </headerFooter>
</worksheet>
</file>

<file path=xl/worksheets/sheet1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B17220-C7DD-4A7F-BA0E-65706C554E7F}">
  <sheetPr>
    <tabColor rgb="FFFF0000"/>
    <pageSetUpPr fitToPage="1"/>
  </sheetPr>
  <dimension ref="A2:K4"/>
  <sheetViews>
    <sheetView workbookViewId="0">
      <selection activeCell="G34" sqref="G34"/>
    </sheetView>
  </sheetViews>
  <sheetFormatPr defaultColWidth="9" defaultRowHeight="15.6"/>
  <cols>
    <col min="1" max="6" width="9" style="34"/>
    <col min="7" max="7" width="12.09765625" style="34" customWidth="1"/>
    <col min="8" max="8" width="10.5" style="34" bestFit="1" customWidth="1"/>
    <col min="9" max="16384" width="9" style="34"/>
  </cols>
  <sheetData>
    <row r="2" spans="1:11" ht="46.8">
      <c r="A2" s="1484" t="s">
        <v>73</v>
      </c>
      <c r="B2" s="1484" t="s">
        <v>1034</v>
      </c>
      <c r="C2" s="1484" t="s">
        <v>1035</v>
      </c>
      <c r="D2" s="1484" t="s">
        <v>1036</v>
      </c>
      <c r="E2" s="1484" t="s">
        <v>1037</v>
      </c>
      <c r="F2" s="1484" t="s">
        <v>68</v>
      </c>
      <c r="G2" s="1484" t="s">
        <v>1038</v>
      </c>
      <c r="H2" s="1484" t="s">
        <v>670</v>
      </c>
      <c r="I2" s="1484" t="s">
        <v>1039</v>
      </c>
      <c r="J2" s="1484" t="s">
        <v>1040</v>
      </c>
      <c r="K2" s="1484" t="s">
        <v>1041</v>
      </c>
    </row>
    <row r="3" spans="1:11">
      <c r="A3" s="1485">
        <v>1</v>
      </c>
      <c r="B3" s="1489"/>
      <c r="C3" s="1489"/>
      <c r="D3" s="1489"/>
      <c r="E3" s="1489"/>
      <c r="F3" s="1489"/>
      <c r="G3" s="1489"/>
      <c r="H3" s="1504"/>
      <c r="I3" s="1489"/>
      <c r="J3" s="1489"/>
      <c r="K3" s="1489"/>
    </row>
    <row r="4" spans="1:11">
      <c r="A4" s="1485">
        <v>2</v>
      </c>
      <c r="B4" s="1489"/>
      <c r="C4" s="1489"/>
      <c r="D4" s="1489"/>
      <c r="E4" s="1489"/>
      <c r="F4" s="1489"/>
      <c r="G4" s="1489"/>
      <c r="H4" s="1489"/>
      <c r="I4" s="1489"/>
      <c r="J4" s="1489"/>
      <c r="K4" s="1489"/>
    </row>
  </sheetData>
  <phoneticPr fontId="30" type="noConversion"/>
  <printOptions horizontalCentered="1"/>
  <pageMargins left="0.7" right="0.7" top="0.98425196850393704" bottom="0.75" header="0.39370078740157477" footer="0.3"/>
  <pageSetup paperSize="9" fitToHeight="0" orientation="landscape" r:id="rId1"/>
  <headerFooter>
    <oddHeader>&amp;R&amp;"宋体,常规"&amp;10共&amp;"Times New Roman,常规"&amp;N&amp;"宋体,常规"页第&amp;"Times New Roman,常规"&amp;P&amp;"宋体,常规"页</oddHeader>
  </headerFooter>
  <legacyDrawing r:id="rId2"/>
</worksheet>
</file>

<file path=xl/worksheets/sheet1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1E4AA5-6AA1-4A76-9F9E-26D774D7AF77}">
  <sheetPr>
    <tabColor rgb="FFFF0000"/>
    <pageSetUpPr fitToPage="1"/>
  </sheetPr>
  <dimension ref="A3:AD9"/>
  <sheetViews>
    <sheetView zoomScale="88" workbookViewId="0">
      <selection activeCell="G34" sqref="G34"/>
    </sheetView>
  </sheetViews>
  <sheetFormatPr defaultColWidth="9" defaultRowHeight="15.6"/>
  <cols>
    <col min="1" max="1" width="9" style="34"/>
    <col min="2" max="2" width="25.19921875" style="34" customWidth="1"/>
    <col min="3" max="3" width="14.69921875" style="34" customWidth="1"/>
    <col min="4" max="4" width="9" style="34"/>
    <col min="5" max="5" width="11.69921875" style="34" bestFit="1" customWidth="1"/>
    <col min="6" max="6" width="8.09765625" style="34" bestFit="1" customWidth="1"/>
    <col min="7" max="7" width="24.59765625" style="34" bestFit="1" customWidth="1"/>
    <col min="8" max="8" width="24.69921875" style="34" bestFit="1" customWidth="1"/>
    <col min="9" max="9" width="8.09765625" style="34" bestFit="1" customWidth="1"/>
    <col min="10" max="10" width="13.59765625" style="34" bestFit="1" customWidth="1"/>
    <col min="11" max="14" width="9" style="34"/>
    <col min="15" max="15" width="10.5" style="34" bestFit="1" customWidth="1"/>
    <col min="16" max="16384" width="9" style="34"/>
  </cols>
  <sheetData>
    <row r="3" spans="1:30" ht="31.2" customHeight="1">
      <c r="A3" s="2246" t="s">
        <v>138</v>
      </c>
      <c r="B3" s="2246" t="s">
        <v>679</v>
      </c>
      <c r="C3" s="2246" t="s">
        <v>1042</v>
      </c>
      <c r="D3" s="2246" t="s">
        <v>1043</v>
      </c>
      <c r="E3" s="2246" t="s">
        <v>1044</v>
      </c>
      <c r="F3" s="2246" t="s">
        <v>164</v>
      </c>
      <c r="G3" s="2246" t="s">
        <v>1045</v>
      </c>
      <c r="H3" s="2246" t="s">
        <v>1046</v>
      </c>
      <c r="I3" s="2246" t="s">
        <v>677</v>
      </c>
      <c r="J3" s="2246" t="s">
        <v>1047</v>
      </c>
      <c r="K3" s="2248" t="s">
        <v>1048</v>
      </c>
      <c r="L3" s="2248"/>
      <c r="M3" s="2248"/>
      <c r="N3" s="2248"/>
      <c r="O3" s="2248"/>
      <c r="P3" s="2248"/>
      <c r="Q3" s="2248"/>
      <c r="R3" s="2248"/>
      <c r="S3" s="2248" t="s">
        <v>1049</v>
      </c>
      <c r="T3" s="2248"/>
      <c r="U3" s="2248" t="s">
        <v>1050</v>
      </c>
      <c r="V3" s="2248"/>
      <c r="W3" s="2248"/>
      <c r="X3" s="2248"/>
      <c r="Y3" s="2248"/>
      <c r="Z3" s="2248"/>
      <c r="AA3" s="2248" t="s">
        <v>1051</v>
      </c>
      <c r="AB3" s="2248"/>
      <c r="AC3" s="2248"/>
      <c r="AD3" s="2249" t="s">
        <v>74</v>
      </c>
    </row>
    <row r="4" spans="1:30" ht="24">
      <c r="A4" s="2247"/>
      <c r="B4" s="2247"/>
      <c r="C4" s="2247"/>
      <c r="D4" s="2247"/>
      <c r="E4" s="2247"/>
      <c r="F4" s="2247"/>
      <c r="G4" s="2247"/>
      <c r="H4" s="2247"/>
      <c r="I4" s="2247"/>
      <c r="J4" s="2247"/>
      <c r="K4" s="1505" t="s">
        <v>70</v>
      </c>
      <c r="L4" s="1506" t="s">
        <v>69</v>
      </c>
      <c r="M4" s="1506" t="s">
        <v>68</v>
      </c>
      <c r="N4" s="1506" t="s">
        <v>1038</v>
      </c>
      <c r="O4" s="1506" t="s">
        <v>670</v>
      </c>
      <c r="P4" s="1506" t="s">
        <v>1039</v>
      </c>
      <c r="Q4" s="1506" t="s">
        <v>1040</v>
      </c>
      <c r="R4" s="1506" t="s">
        <v>1041</v>
      </c>
      <c r="S4" s="1506" t="s">
        <v>671</v>
      </c>
      <c r="T4" s="1506" t="s">
        <v>1052</v>
      </c>
      <c r="U4" s="1506" t="s">
        <v>672</v>
      </c>
      <c r="V4" s="1506" t="s">
        <v>673</v>
      </c>
      <c r="W4" s="1506" t="s">
        <v>674</v>
      </c>
      <c r="X4" s="1506" t="s">
        <v>1053</v>
      </c>
      <c r="Y4" s="1506" t="s">
        <v>675</v>
      </c>
      <c r="Z4" s="1506" t="s">
        <v>676</v>
      </c>
      <c r="AA4" s="1506" t="s">
        <v>1054</v>
      </c>
      <c r="AB4" s="1506" t="s">
        <v>1055</v>
      </c>
      <c r="AC4" s="1506" t="s">
        <v>1056</v>
      </c>
      <c r="AD4" s="2249"/>
    </row>
    <row r="5" spans="1:30">
      <c r="A5" s="1507">
        <v>0</v>
      </c>
      <c r="B5" s="1508"/>
      <c r="C5" s="1498"/>
      <c r="D5" s="1509" t="s">
        <v>1057</v>
      </c>
      <c r="E5" s="1510"/>
      <c r="F5" s="1510"/>
      <c r="G5" s="1511"/>
      <c r="H5" s="1511"/>
      <c r="I5" s="1510"/>
      <c r="J5" s="1511"/>
      <c r="K5" s="1489"/>
      <c r="L5" s="1489"/>
      <c r="M5" s="1489"/>
      <c r="N5" s="1489"/>
      <c r="O5" s="1504"/>
      <c r="P5" s="1489"/>
      <c r="Q5" s="1489"/>
      <c r="R5" s="1489"/>
      <c r="S5" s="1511"/>
      <c r="T5" s="1511"/>
      <c r="U5" s="1511"/>
      <c r="V5" s="1511"/>
      <c r="W5" s="1511"/>
      <c r="X5" s="1511"/>
      <c r="Y5" s="1511"/>
      <c r="Z5" s="1511"/>
      <c r="AA5" s="1511"/>
      <c r="AB5" s="1511"/>
      <c r="AC5" s="1511"/>
      <c r="AD5" s="1512"/>
    </row>
    <row r="6" spans="1:30" ht="16.2">
      <c r="A6" s="1507" t="s">
        <v>1058</v>
      </c>
      <c r="B6" s="1513" t="s">
        <v>1059</v>
      </c>
      <c r="C6" s="1510"/>
      <c r="D6" s="1509" t="s">
        <v>1060</v>
      </c>
      <c r="E6" s="1510"/>
      <c r="F6" s="1510"/>
      <c r="G6" s="1514"/>
      <c r="H6" s="1511"/>
      <c r="I6" s="1510"/>
      <c r="J6" s="1511"/>
      <c r="K6" s="1511"/>
      <c r="L6" s="1511"/>
      <c r="M6" s="1511"/>
      <c r="N6" s="1511"/>
      <c r="O6" s="1511"/>
      <c r="P6" s="1511"/>
      <c r="Q6" s="1511"/>
      <c r="R6" s="1511"/>
      <c r="S6" s="1511"/>
      <c r="T6" s="1511"/>
      <c r="U6" s="1511"/>
      <c r="V6" s="1511"/>
      <c r="W6" s="1511"/>
      <c r="X6" s="1511"/>
      <c r="Y6" s="1511"/>
      <c r="Z6" s="1511"/>
      <c r="AA6" s="1511"/>
      <c r="AB6" s="1511"/>
      <c r="AC6" s="1511"/>
      <c r="AD6" s="1512"/>
    </row>
    <row r="7" spans="1:30">
      <c r="A7" s="1507" t="s">
        <v>1061</v>
      </c>
      <c r="B7" s="1515" t="s">
        <v>1062</v>
      </c>
      <c r="C7" s="1510"/>
      <c r="D7" s="1509" t="s">
        <v>1063</v>
      </c>
      <c r="E7" s="1510"/>
      <c r="F7" s="1510"/>
      <c r="G7" s="1514"/>
      <c r="H7" s="1511"/>
      <c r="I7" s="1510"/>
      <c r="J7" s="1511"/>
      <c r="K7" s="1511"/>
      <c r="L7" s="1511"/>
      <c r="M7" s="1511"/>
      <c r="N7" s="1511"/>
      <c r="O7" s="1511"/>
      <c r="P7" s="1511"/>
      <c r="Q7" s="1511"/>
      <c r="R7" s="1511"/>
      <c r="S7" s="1511"/>
      <c r="T7" s="1511"/>
      <c r="U7" s="1511"/>
      <c r="V7" s="1511"/>
      <c r="W7" s="1511"/>
      <c r="X7" s="1511"/>
      <c r="Y7" s="1511"/>
      <c r="Z7" s="1511"/>
      <c r="AA7" s="1511"/>
      <c r="AB7" s="1511"/>
      <c r="AC7" s="1511"/>
      <c r="AD7" s="1512"/>
    </row>
    <row r="8" spans="1:30">
      <c r="A8" s="1507" t="s">
        <v>1064</v>
      </c>
      <c r="B8" s="1515" t="s">
        <v>1062</v>
      </c>
      <c r="C8" s="1510"/>
      <c r="D8" s="1509" t="s">
        <v>1063</v>
      </c>
      <c r="E8" s="1510"/>
      <c r="F8" s="1510"/>
      <c r="G8" s="1514"/>
      <c r="H8" s="1511"/>
      <c r="I8" s="1510"/>
      <c r="J8" s="1511"/>
      <c r="K8" s="1511"/>
      <c r="L8" s="1511"/>
      <c r="M8" s="1511"/>
      <c r="N8" s="1511"/>
      <c r="O8" s="1511"/>
      <c r="P8" s="1511"/>
      <c r="Q8" s="1511"/>
      <c r="R8" s="1511"/>
      <c r="S8" s="1511"/>
      <c r="T8" s="1511"/>
      <c r="U8" s="1512"/>
      <c r="V8" s="1511"/>
      <c r="W8" s="1511"/>
      <c r="X8" s="1511"/>
      <c r="Y8" s="1511"/>
      <c r="Z8" s="1511"/>
      <c r="AA8" s="1511"/>
      <c r="AB8" s="1511"/>
      <c r="AC8" s="1511"/>
      <c r="AD8" s="1512"/>
    </row>
    <row r="9" spans="1:30">
      <c r="A9" s="1507" t="s">
        <v>1065</v>
      </c>
      <c r="B9" s="1494" t="s">
        <v>1066</v>
      </c>
      <c r="C9" s="1510"/>
      <c r="D9" s="1509" t="s">
        <v>1067</v>
      </c>
      <c r="E9" s="1510"/>
      <c r="F9" s="1510"/>
      <c r="G9" s="1514"/>
      <c r="H9" s="1511"/>
      <c r="I9" s="1510"/>
      <c r="J9" s="1511"/>
      <c r="K9" s="1511"/>
      <c r="L9" s="1511"/>
      <c r="M9" s="1511"/>
      <c r="N9" s="1511"/>
      <c r="O9" s="1511"/>
      <c r="P9" s="1511"/>
      <c r="Q9" s="1511"/>
      <c r="R9" s="1511"/>
      <c r="S9" s="1511"/>
      <c r="T9" s="1511"/>
      <c r="U9" s="1511"/>
      <c r="V9" s="1511"/>
      <c r="W9" s="1511"/>
      <c r="X9" s="1511"/>
      <c r="Y9" s="1511"/>
      <c r="Z9" s="1511"/>
      <c r="AA9" s="1511"/>
      <c r="AB9" s="1511"/>
      <c r="AC9" s="1511"/>
      <c r="AD9" s="1512"/>
    </row>
  </sheetData>
  <mergeCells count="15">
    <mergeCell ref="U3:Z3"/>
    <mergeCell ref="AA3:AC3"/>
    <mergeCell ref="AD3:AD4"/>
    <mergeCell ref="G3:G4"/>
    <mergeCell ref="H3:H4"/>
    <mergeCell ref="I3:I4"/>
    <mergeCell ref="J3:J4"/>
    <mergeCell ref="K3:R3"/>
    <mergeCell ref="S3:T3"/>
    <mergeCell ref="F3:F4"/>
    <mergeCell ref="A3:A4"/>
    <mergeCell ref="B3:B4"/>
    <mergeCell ref="C3:C4"/>
    <mergeCell ref="D3:D4"/>
    <mergeCell ref="E3:E4"/>
  </mergeCells>
  <phoneticPr fontId="30" type="noConversion"/>
  <printOptions horizontalCentered="1"/>
  <pageMargins left="0.7" right="0.7" top="0.98425196850393704" bottom="0.75" header="0.39370078740157477" footer="0.3"/>
  <pageSetup paperSize="9" scale="37" fitToHeight="0" orientation="landscape" r:id="rId1"/>
  <headerFooter>
    <oddHeader>&amp;R&amp;"宋体,常规"&amp;10共&amp;"Times New Roman,常规"&amp;N&amp;"宋体,常规"页第&amp;"Times New Roman,常规"&amp;P&amp;"宋体,常规"页</oddHeader>
  </headerFooter>
  <legacyDrawing r:id="rId2"/>
</worksheet>
</file>

<file path=xl/worksheets/sheet1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E9597D-4E55-48FC-B978-BF16BED5C46D}">
  <sheetPr codeName="Sheet103">
    <pageSetUpPr fitToPage="1"/>
  </sheetPr>
  <dimension ref="A1:M2"/>
  <sheetViews>
    <sheetView workbookViewId="0"/>
  </sheetViews>
  <sheetFormatPr defaultRowHeight="15.6"/>
  <sheetData>
    <row r="1" spans="1:13">
      <c r="A1" t="s">
        <v>367</v>
      </c>
      <c r="B1" t="s">
        <v>368</v>
      </c>
      <c r="C1" t="s">
        <v>369</v>
      </c>
      <c r="D1" t="s">
        <v>370</v>
      </c>
      <c r="E1" t="s">
        <v>371</v>
      </c>
      <c r="F1" t="s">
        <v>372</v>
      </c>
      <c r="G1" t="s">
        <v>373</v>
      </c>
      <c r="H1" t="s">
        <v>374</v>
      </c>
      <c r="I1" t="s">
        <v>375</v>
      </c>
      <c r="J1" t="s">
        <v>376</v>
      </c>
      <c r="K1" t="s">
        <v>377</v>
      </c>
      <c r="L1" t="s">
        <v>378</v>
      </c>
      <c r="M1" t="s">
        <v>379</v>
      </c>
    </row>
    <row r="2" spans="1:13">
      <c r="A2" t="s">
        <v>416</v>
      </c>
      <c r="B2" t="s">
        <v>417</v>
      </c>
      <c r="C2" t="s">
        <v>418</v>
      </c>
      <c r="D2" t="s">
        <v>219</v>
      </c>
      <c r="E2" t="s">
        <v>85</v>
      </c>
      <c r="J2" t="s">
        <v>419</v>
      </c>
      <c r="K2" t="s">
        <v>420</v>
      </c>
    </row>
  </sheetData>
  <phoneticPr fontId="30" type="noConversion"/>
  <printOptions horizontalCentered="1"/>
  <pageMargins left="0.7" right="0.7" top="0.98425196850393704" bottom="0.75" header="0.39370078740157477" footer="0.3"/>
  <pageSetup paperSize="9" fitToHeight="0" orientation="landscape" r:id="rId1"/>
  <headerFooter>
    <oddHeader>&amp;R&amp;"宋体,常规"&amp;10共&amp;"Times New Roman,常规"&amp;N&amp;"宋体,常规"页第&amp;"Times New Roman,常规"&amp;P&amp;"宋体,常规"页</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9E8102-D2DA-48E9-84ED-C177BAF55C0F}">
  <sheetPr codeName="Sheet13">
    <pageSetUpPr fitToPage="1"/>
  </sheetPr>
  <dimension ref="A1:K31"/>
  <sheetViews>
    <sheetView zoomScaleNormal="100" zoomScaleSheetLayoutView="85" workbookViewId="0">
      <pane xSplit="4" ySplit="6" topLeftCell="E7" activePane="bottomRight" state="frozen"/>
      <selection activeCell="B14" sqref="B14:M14"/>
      <selection pane="topRight" activeCell="B14" sqref="B14:M14"/>
      <selection pane="bottomLeft" activeCell="B14" sqref="B14:M14"/>
      <selection pane="bottomRight"/>
    </sheetView>
  </sheetViews>
  <sheetFormatPr defaultColWidth="9" defaultRowHeight="15.75" customHeight="1"/>
  <cols>
    <col min="1" max="1" width="5.59765625" style="4" customWidth="1"/>
    <col min="2" max="3" width="16.59765625" style="4" customWidth="1"/>
    <col min="4" max="4" width="14.59765625" style="4" hidden="1" customWidth="1"/>
    <col min="5" max="5" width="12.59765625" style="4" hidden="1" customWidth="1"/>
    <col min="6" max="6" width="8.59765625" style="4" hidden="1" customWidth="1"/>
    <col min="7" max="7" width="14.59765625" style="4" hidden="1" customWidth="1"/>
    <col min="8" max="9" width="14.796875" style="4" customWidth="1"/>
    <col min="10" max="10" width="9.3984375" style="4" customWidth="1"/>
    <col min="11" max="11" width="17.5" style="4" customWidth="1"/>
    <col min="12" max="16384" width="9" style="4"/>
  </cols>
  <sheetData>
    <row r="1" spans="1:11" ht="13.35" customHeight="1">
      <c r="A1" s="457"/>
      <c r="B1" s="61"/>
      <c r="C1" s="5"/>
      <c r="D1" s="5"/>
      <c r="E1" s="387"/>
      <c r="F1" s="387"/>
    </row>
    <row r="2" spans="1:11" s="2" customFormat="1" ht="30" customHeight="1">
      <c r="A2" s="1643" t="s">
        <v>2102</v>
      </c>
      <c r="B2" s="1643"/>
      <c r="C2" s="1643"/>
      <c r="D2" s="1643"/>
      <c r="E2" s="1643"/>
      <c r="F2" s="1643"/>
      <c r="G2" s="1643"/>
      <c r="H2" s="1643"/>
      <c r="I2" s="1643"/>
      <c r="J2" s="1643"/>
      <c r="K2" s="1643"/>
    </row>
    <row r="3" spans="1:11" ht="14.25" customHeight="1">
      <c r="A3" s="4" t="s">
        <v>1968</v>
      </c>
    </row>
    <row r="4" spans="1:11" ht="15.75" customHeight="1">
      <c r="A4" s="4" t="s">
        <v>2086</v>
      </c>
      <c r="E4" s="388"/>
      <c r="F4" s="388"/>
      <c r="K4" s="458" t="s">
        <v>1970</v>
      </c>
    </row>
    <row r="5" spans="1:11" s="113" customFormat="1" ht="15.75" customHeight="1">
      <c r="A5" s="1677" t="s">
        <v>1101</v>
      </c>
      <c r="B5" s="1677" t="s">
        <v>2103</v>
      </c>
      <c r="C5" s="1679" t="s">
        <v>2104</v>
      </c>
      <c r="D5" s="1669" t="s">
        <v>2088</v>
      </c>
      <c r="E5" s="1670"/>
      <c r="F5" s="1676"/>
      <c r="G5" s="1679" t="s">
        <v>2089</v>
      </c>
      <c r="H5" s="1679" t="s">
        <v>1647</v>
      </c>
      <c r="I5" s="1679" t="s">
        <v>2090</v>
      </c>
      <c r="J5" s="1679" t="s">
        <v>2091</v>
      </c>
      <c r="K5" s="1671" t="s">
        <v>1100</v>
      </c>
    </row>
    <row r="6" spans="1:11" s="81" customFormat="1" ht="13.2">
      <c r="A6" s="1678"/>
      <c r="B6" s="1678"/>
      <c r="C6" s="1680"/>
      <c r="D6" s="447" t="s">
        <v>2093</v>
      </c>
      <c r="E6" s="459" t="s">
        <v>2094</v>
      </c>
      <c r="F6" s="459" t="s">
        <v>2095</v>
      </c>
      <c r="G6" s="1680"/>
      <c r="H6" s="1680"/>
      <c r="I6" s="1680"/>
      <c r="J6" s="1680"/>
      <c r="K6" s="1672"/>
    </row>
    <row r="7" spans="1:11" s="81" customFormat="1" ht="15.75" customHeight="1">
      <c r="A7" s="448"/>
      <c r="B7" s="460"/>
      <c r="C7" s="461"/>
      <c r="D7" s="462"/>
      <c r="E7" s="463"/>
      <c r="F7" s="452"/>
      <c r="G7" s="181"/>
      <c r="H7" s="181">
        <v>0</v>
      </c>
      <c r="I7" s="181">
        <v>0</v>
      </c>
      <c r="J7" s="450"/>
      <c r="K7" s="464"/>
    </row>
    <row r="8" spans="1:11" s="81" customFormat="1" ht="15.75" customHeight="1">
      <c r="A8" s="448"/>
      <c r="B8" s="460"/>
      <c r="C8" s="461"/>
      <c r="D8" s="462"/>
      <c r="E8" s="463"/>
      <c r="F8" s="452"/>
      <c r="G8" s="181"/>
      <c r="H8" s="181">
        <v>0</v>
      </c>
      <c r="I8" s="181">
        <v>0</v>
      </c>
      <c r="J8" s="450"/>
      <c r="K8" s="465"/>
    </row>
    <row r="9" spans="1:11" s="81" customFormat="1" ht="15.75" customHeight="1">
      <c r="A9" s="448"/>
      <c r="B9" s="460"/>
      <c r="C9" s="461"/>
      <c r="D9" s="462"/>
      <c r="E9" s="463"/>
      <c r="F9" s="452"/>
      <c r="G9" s="181"/>
      <c r="H9" s="181">
        <v>0</v>
      </c>
      <c r="I9" s="181">
        <v>0</v>
      </c>
      <c r="J9" s="450"/>
      <c r="K9" s="465"/>
    </row>
    <row r="10" spans="1:11" s="81" customFormat="1" ht="15.75" customHeight="1">
      <c r="A10" s="448"/>
      <c r="B10" s="460"/>
      <c r="C10" s="461"/>
      <c r="D10" s="462"/>
      <c r="E10" s="463"/>
      <c r="F10" s="452"/>
      <c r="G10" s="181"/>
      <c r="H10" s="181">
        <v>0</v>
      </c>
      <c r="I10" s="181">
        <v>0</v>
      </c>
      <c r="J10" s="450"/>
      <c r="K10" s="465"/>
    </row>
    <row r="11" spans="1:11" s="81" customFormat="1" ht="15.75" customHeight="1">
      <c r="A11" s="448"/>
      <c r="B11" s="460"/>
      <c r="C11" s="461"/>
      <c r="D11" s="462"/>
      <c r="E11" s="463"/>
      <c r="F11" s="452"/>
      <c r="G11" s="181"/>
      <c r="H11" s="181">
        <v>0</v>
      </c>
      <c r="I11" s="181">
        <v>0</v>
      </c>
      <c r="J11" s="450"/>
      <c r="K11" s="465"/>
    </row>
    <row r="12" spans="1:11" s="81" customFormat="1" ht="15.75" customHeight="1">
      <c r="A12" s="448"/>
      <c r="B12" s="460"/>
      <c r="C12" s="461"/>
      <c r="D12" s="462"/>
      <c r="E12" s="463"/>
      <c r="F12" s="452"/>
      <c r="G12" s="181"/>
      <c r="H12" s="181">
        <v>0</v>
      </c>
      <c r="I12" s="181">
        <v>0</v>
      </c>
      <c r="J12" s="450"/>
      <c r="K12" s="465"/>
    </row>
    <row r="13" spans="1:11" s="81" customFormat="1" ht="15.75" customHeight="1">
      <c r="A13" s="448"/>
      <c r="B13" s="466"/>
      <c r="C13" s="467"/>
      <c r="D13" s="468"/>
      <c r="E13" s="463"/>
      <c r="F13" s="452"/>
      <c r="G13" s="181"/>
      <c r="H13" s="181">
        <v>0</v>
      </c>
      <c r="I13" s="181">
        <v>0</v>
      </c>
      <c r="J13" s="450"/>
      <c r="K13" s="465"/>
    </row>
    <row r="14" spans="1:11" s="81" customFormat="1" ht="15.75" customHeight="1">
      <c r="A14" s="448"/>
      <c r="B14" s="466"/>
      <c r="C14" s="467"/>
      <c r="D14" s="468"/>
      <c r="E14" s="463"/>
      <c r="F14" s="452"/>
      <c r="G14" s="181"/>
      <c r="H14" s="181">
        <v>0</v>
      </c>
      <c r="I14" s="181">
        <v>0</v>
      </c>
      <c r="J14" s="450"/>
      <c r="K14" s="465"/>
    </row>
    <row r="15" spans="1:11" s="81" customFormat="1" ht="15.75" customHeight="1">
      <c r="A15" s="448"/>
      <c r="B15" s="466"/>
      <c r="C15" s="467"/>
      <c r="D15" s="468"/>
      <c r="E15" s="463"/>
      <c r="F15" s="452"/>
      <c r="G15" s="181"/>
      <c r="H15" s="181">
        <v>0</v>
      </c>
      <c r="I15" s="181">
        <v>0</v>
      </c>
      <c r="J15" s="450"/>
      <c r="K15" s="465"/>
    </row>
    <row r="16" spans="1:11" s="81" customFormat="1" ht="15.75" customHeight="1">
      <c r="A16" s="448"/>
      <c r="B16" s="466"/>
      <c r="C16" s="467"/>
      <c r="D16" s="468"/>
      <c r="E16" s="463"/>
      <c r="F16" s="452"/>
      <c r="G16" s="181"/>
      <c r="H16" s="181">
        <v>0</v>
      </c>
      <c r="I16" s="181">
        <v>0</v>
      </c>
      <c r="J16" s="450"/>
      <c r="K16" s="465"/>
    </row>
    <row r="17" spans="1:11" s="81" customFormat="1" ht="15.75" customHeight="1">
      <c r="A17" s="448"/>
      <c r="B17" s="466"/>
      <c r="C17" s="467"/>
      <c r="D17" s="468"/>
      <c r="E17" s="463"/>
      <c r="F17" s="452"/>
      <c r="G17" s="181"/>
      <c r="H17" s="181">
        <v>0</v>
      </c>
      <c r="I17" s="181">
        <v>0</v>
      </c>
      <c r="J17" s="450"/>
      <c r="K17" s="465"/>
    </row>
    <row r="18" spans="1:11" s="81" customFormat="1" ht="15.75" customHeight="1">
      <c r="A18" s="448"/>
      <c r="B18" s="466"/>
      <c r="C18" s="467"/>
      <c r="D18" s="468"/>
      <c r="E18" s="463"/>
      <c r="F18" s="452"/>
      <c r="G18" s="181"/>
      <c r="H18" s="181">
        <v>0</v>
      </c>
      <c r="I18" s="181">
        <v>0</v>
      </c>
      <c r="J18" s="450"/>
      <c r="K18" s="465"/>
    </row>
    <row r="19" spans="1:11" s="81" customFormat="1" ht="15.75" customHeight="1">
      <c r="A19" s="448"/>
      <c r="B19" s="466"/>
      <c r="C19" s="467"/>
      <c r="D19" s="468"/>
      <c r="E19" s="463"/>
      <c r="F19" s="452"/>
      <c r="G19" s="181"/>
      <c r="H19" s="181">
        <v>0</v>
      </c>
      <c r="I19" s="181">
        <v>0</v>
      </c>
      <c r="J19" s="450"/>
      <c r="K19" s="465"/>
    </row>
    <row r="20" spans="1:11" s="81" customFormat="1" ht="15.75" customHeight="1">
      <c r="A20" s="448"/>
      <c r="B20" s="466"/>
      <c r="C20" s="467"/>
      <c r="D20" s="468"/>
      <c r="E20" s="463"/>
      <c r="F20" s="452"/>
      <c r="G20" s="181"/>
      <c r="H20" s="181">
        <v>0</v>
      </c>
      <c r="I20" s="181">
        <v>0</v>
      </c>
      <c r="J20" s="450"/>
      <c r="K20" s="465"/>
    </row>
    <row r="21" spans="1:11" s="81" customFormat="1" ht="15.75" customHeight="1">
      <c r="A21" s="448"/>
      <c r="B21" s="466"/>
      <c r="C21" s="467"/>
      <c r="D21" s="468"/>
      <c r="E21" s="463"/>
      <c r="F21" s="452"/>
      <c r="G21" s="181"/>
      <c r="H21" s="181">
        <v>0</v>
      </c>
      <c r="I21" s="181">
        <v>0</v>
      </c>
      <c r="J21" s="450"/>
      <c r="K21" s="465"/>
    </row>
    <row r="22" spans="1:11" s="81" customFormat="1" ht="15.75" customHeight="1">
      <c r="A22" s="448"/>
      <c r="B22" s="466"/>
      <c r="C22" s="467"/>
      <c r="D22" s="468"/>
      <c r="E22" s="463"/>
      <c r="F22" s="452"/>
      <c r="G22" s="181"/>
      <c r="H22" s="181">
        <v>0</v>
      </c>
      <c r="I22" s="181">
        <v>0</v>
      </c>
      <c r="J22" s="450"/>
      <c r="K22" s="465"/>
    </row>
    <row r="23" spans="1:11" s="81" customFormat="1" ht="15.75" customHeight="1">
      <c r="A23" s="448"/>
      <c r="B23" s="466"/>
      <c r="C23" s="467"/>
      <c r="D23" s="468"/>
      <c r="E23" s="463"/>
      <c r="F23" s="452"/>
      <c r="G23" s="181"/>
      <c r="H23" s="181">
        <v>0</v>
      </c>
      <c r="I23" s="181">
        <v>0</v>
      </c>
      <c r="J23" s="450"/>
      <c r="K23" s="465"/>
    </row>
    <row r="24" spans="1:11" s="81" customFormat="1" ht="15.75" customHeight="1">
      <c r="A24" s="448"/>
      <c r="B24" s="466"/>
      <c r="C24" s="467"/>
      <c r="D24" s="468"/>
      <c r="E24" s="463"/>
      <c r="F24" s="452"/>
      <c r="G24" s="181"/>
      <c r="H24" s="181">
        <v>0</v>
      </c>
      <c r="I24" s="181">
        <v>0</v>
      </c>
      <c r="J24" s="450"/>
      <c r="K24" s="465"/>
    </row>
    <row r="25" spans="1:11" s="81" customFormat="1" ht="15.75" customHeight="1">
      <c r="A25" s="448"/>
      <c r="B25" s="466"/>
      <c r="C25" s="467"/>
      <c r="D25" s="468"/>
      <c r="E25" s="463"/>
      <c r="F25" s="452"/>
      <c r="G25" s="181"/>
      <c r="H25" s="181">
        <v>0</v>
      </c>
      <c r="I25" s="181">
        <v>0</v>
      </c>
      <c r="J25" s="450"/>
      <c r="K25" s="465"/>
    </row>
    <row r="26" spans="1:11" s="81" customFormat="1" ht="15.75" customHeight="1">
      <c r="A26" s="448"/>
      <c r="B26" s="466"/>
      <c r="C26" s="467"/>
      <c r="D26" s="468"/>
      <c r="E26" s="463"/>
      <c r="F26" s="452"/>
      <c r="G26" s="181"/>
      <c r="H26" s="181">
        <v>0</v>
      </c>
      <c r="I26" s="181">
        <v>0</v>
      </c>
      <c r="J26" s="450"/>
      <c r="K26" s="465"/>
    </row>
    <row r="27" spans="1:11" s="81" customFormat="1" ht="15.75" customHeight="1">
      <c r="A27" s="448"/>
      <c r="B27" s="466"/>
      <c r="C27" s="467"/>
      <c r="D27" s="468"/>
      <c r="E27" s="463"/>
      <c r="F27" s="452"/>
      <c r="G27" s="450"/>
      <c r="H27" s="181">
        <v>0</v>
      </c>
      <c r="I27" s="181">
        <v>0</v>
      </c>
      <c r="J27" s="450"/>
      <c r="K27" s="465"/>
    </row>
    <row r="28" spans="1:11" s="81" customFormat="1" ht="15.75" customHeight="1">
      <c r="A28" s="1675" t="s">
        <v>2096</v>
      </c>
      <c r="B28" s="1676"/>
      <c r="C28" s="456"/>
      <c r="D28" s="450">
        <v>0</v>
      </c>
      <c r="E28" s="469"/>
      <c r="F28" s="469"/>
      <c r="G28" s="450">
        <v>0</v>
      </c>
      <c r="H28" s="450">
        <v>0</v>
      </c>
      <c r="I28" s="450">
        <v>0</v>
      </c>
      <c r="J28" s="450"/>
      <c r="K28" s="465"/>
    </row>
    <row r="29" spans="1:11" ht="15.75" customHeight="1">
      <c r="A29" s="4" t="s">
        <v>2098</v>
      </c>
      <c r="E29" s="388"/>
      <c r="F29" s="388"/>
      <c r="I29" s="388" t="s">
        <v>2099</v>
      </c>
    </row>
    <row r="30" spans="1:11" ht="15.75" customHeight="1">
      <c r="A30" s="4" t="s">
        <v>2101</v>
      </c>
      <c r="E30" s="388"/>
      <c r="F30" s="388"/>
    </row>
    <row r="31" spans="1:11" ht="15.75" customHeight="1">
      <c r="F31" s="81"/>
    </row>
  </sheetData>
  <protectedRanges>
    <protectedRange sqref="F7:F27" name="A"/>
    <protectedRange sqref="F7:F27" name="B"/>
  </protectedRanges>
  <sortState xmlns:xlrd2="http://schemas.microsoft.com/office/spreadsheetml/2017/richdata2" ref="A7:K27">
    <sortCondition ref="A7"/>
  </sortState>
  <mergeCells count="11">
    <mergeCell ref="A2:K2"/>
    <mergeCell ref="A28:B28"/>
    <mergeCell ref="A5:A6"/>
    <mergeCell ref="B5:B6"/>
    <mergeCell ref="C5:C6"/>
    <mergeCell ref="D5:F5"/>
    <mergeCell ref="G5:G6"/>
    <mergeCell ref="H5:H6"/>
    <mergeCell ref="I5:I6"/>
    <mergeCell ref="J5:J6"/>
    <mergeCell ref="K5:K6"/>
  </mergeCells>
  <phoneticPr fontId="30" type="noConversion"/>
  <dataValidations count="1">
    <dataValidation type="list" allowBlank="1" showInputMessage="1" showErrorMessage="1" sqref="F7:F27" xr:uid="{00083E5C-28B7-4275-9ED9-781B408E66B8}">
      <formula1>"美元,欧元,港元,日元,英镑,澳元,加元,新西兰元,新加坡元,瑞郎"</formula1>
    </dataValidation>
  </dataValidations>
  <printOptions horizontalCentered="1"/>
  <pageMargins left="0.35433070866141736" right="0.35433070866141736" top="0.98425196850393704" bottom="0.78740157480314965" header="0.39370078740157477" footer="0.51181102362204722"/>
  <pageSetup paperSize="9" scale="97" fitToHeight="0" orientation="landscape" r:id="rId1"/>
  <headerFooter alignWithMargins="0">
    <oddHeader>&amp;R&amp;"宋体,常规"&amp;10共&amp;"Times New Roman,常规"&amp;N&amp;"宋体,常规"页第&amp;"Times New Roman,常规"&amp;P&amp;"宋体,常规"页</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D50A6A-6C79-4559-8CFE-D136B981E515}">
  <sheetPr codeName="Sheet14">
    <pageSetUpPr fitToPage="1"/>
  </sheetPr>
  <dimension ref="A1:L30"/>
  <sheetViews>
    <sheetView zoomScaleNormal="100" zoomScaleSheetLayoutView="85" workbookViewId="0">
      <pane xSplit="5" ySplit="6" topLeftCell="F7" activePane="bottomRight" state="frozen"/>
      <selection activeCell="B14" sqref="B14:M14"/>
      <selection pane="topRight" activeCell="B14" sqref="B14:M14"/>
      <selection pane="bottomLeft" activeCell="B14" sqref="B14:M14"/>
      <selection pane="bottomRight"/>
    </sheetView>
  </sheetViews>
  <sheetFormatPr defaultColWidth="9" defaultRowHeight="15.75" customHeight="1"/>
  <cols>
    <col min="1" max="1" width="5.59765625" style="4" customWidth="1"/>
    <col min="2" max="3" width="18.59765625" style="4" customWidth="1"/>
    <col min="4" max="4" width="8.59765625" style="4" customWidth="1"/>
    <col min="5" max="5" width="14.59765625" style="4" hidden="1" customWidth="1"/>
    <col min="6" max="6" width="12.59765625" style="4" hidden="1" customWidth="1"/>
    <col min="7" max="7" width="8.59765625" style="4" hidden="1" customWidth="1"/>
    <col min="8" max="8" width="14.59765625" style="4" hidden="1" customWidth="1"/>
    <col min="9" max="10" width="14.796875" style="4" customWidth="1"/>
    <col min="11" max="11" width="9.3984375" style="4" customWidth="1"/>
    <col min="12" max="12" width="17.5" style="4" customWidth="1"/>
    <col min="13" max="16384" width="9" style="4"/>
  </cols>
  <sheetData>
    <row r="1" spans="1:12" ht="13.35" customHeight="1">
      <c r="A1" s="457"/>
      <c r="B1" s="61"/>
      <c r="C1" s="5"/>
      <c r="D1" s="5"/>
      <c r="E1" s="387"/>
      <c r="F1" s="387"/>
      <c r="G1" s="387"/>
    </row>
    <row r="2" spans="1:12" s="2" customFormat="1" ht="30" customHeight="1">
      <c r="A2" s="1643" t="s">
        <v>2105</v>
      </c>
      <c r="B2" s="1643"/>
      <c r="C2" s="1643"/>
      <c r="D2" s="1643"/>
      <c r="E2" s="1643"/>
      <c r="F2" s="1643"/>
      <c r="G2" s="1643"/>
      <c r="H2" s="1643"/>
      <c r="I2" s="1643"/>
      <c r="J2" s="1643"/>
      <c r="K2" s="1643"/>
      <c r="L2" s="1643"/>
    </row>
    <row r="3" spans="1:12" ht="14.25" customHeight="1">
      <c r="A3" s="4" t="s">
        <v>1968</v>
      </c>
    </row>
    <row r="4" spans="1:12" ht="15.75" customHeight="1">
      <c r="A4" s="4" t="s">
        <v>2086</v>
      </c>
      <c r="E4" s="388"/>
      <c r="F4" s="388"/>
      <c r="G4" s="388"/>
      <c r="L4" s="458" t="s">
        <v>1970</v>
      </c>
    </row>
    <row r="5" spans="1:12" s="113" customFormat="1" ht="15.75" customHeight="1">
      <c r="A5" s="1683" t="s">
        <v>1101</v>
      </c>
      <c r="B5" s="1685" t="s">
        <v>2106</v>
      </c>
      <c r="C5" s="1685" t="s">
        <v>2104</v>
      </c>
      <c r="D5" s="1685" t="s">
        <v>2107</v>
      </c>
      <c r="E5" s="1687" t="s">
        <v>2088</v>
      </c>
      <c r="F5" s="1672"/>
      <c r="G5" s="1672"/>
      <c r="H5" s="1685" t="s">
        <v>2089</v>
      </c>
      <c r="I5" s="1685" t="s">
        <v>1647</v>
      </c>
      <c r="J5" s="1679" t="s">
        <v>2090</v>
      </c>
      <c r="K5" s="1685" t="s">
        <v>2091</v>
      </c>
      <c r="L5" s="1685" t="s">
        <v>1100</v>
      </c>
    </row>
    <row r="6" spans="1:12" s="81" customFormat="1" ht="24" customHeight="1">
      <c r="A6" s="1684"/>
      <c r="B6" s="1686"/>
      <c r="C6" s="1686"/>
      <c r="D6" s="1686"/>
      <c r="E6" s="470" t="s">
        <v>2093</v>
      </c>
      <c r="F6" s="470" t="s">
        <v>2094</v>
      </c>
      <c r="G6" s="470" t="s">
        <v>2095</v>
      </c>
      <c r="H6" s="1686"/>
      <c r="I6" s="1686"/>
      <c r="J6" s="1680"/>
      <c r="K6" s="1686"/>
      <c r="L6" s="1686"/>
    </row>
    <row r="7" spans="1:12" s="81" customFormat="1" ht="15.75" customHeight="1">
      <c r="A7" s="448"/>
      <c r="B7" s="460"/>
      <c r="C7" s="461"/>
      <c r="D7" s="471"/>
      <c r="E7" s="462"/>
      <c r="F7" s="463"/>
      <c r="G7" s="452"/>
      <c r="H7" s="472"/>
      <c r="I7" s="472">
        <v>0</v>
      </c>
      <c r="J7" s="130">
        <v>0</v>
      </c>
      <c r="K7" s="472"/>
      <c r="L7" s="473"/>
    </row>
    <row r="8" spans="1:12" s="81" customFormat="1" ht="15.75" customHeight="1">
      <c r="A8" s="448"/>
      <c r="B8" s="460"/>
      <c r="C8" s="461"/>
      <c r="D8" s="471"/>
      <c r="E8" s="462"/>
      <c r="F8" s="463"/>
      <c r="G8" s="452"/>
      <c r="H8" s="472"/>
      <c r="I8" s="472">
        <v>0</v>
      </c>
      <c r="J8" s="130">
        <v>0</v>
      </c>
      <c r="K8" s="472"/>
      <c r="L8" s="473"/>
    </row>
    <row r="9" spans="1:12" s="81" customFormat="1" ht="15.75" customHeight="1">
      <c r="A9" s="392"/>
      <c r="B9" s="474"/>
      <c r="C9" s="475"/>
      <c r="D9" s="474"/>
      <c r="E9" s="476"/>
      <c r="F9" s="463"/>
      <c r="G9" s="452"/>
      <c r="H9" s="472"/>
      <c r="I9" s="472">
        <v>0</v>
      </c>
      <c r="J9" s="130">
        <v>0</v>
      </c>
      <c r="K9" s="472"/>
      <c r="L9" s="473"/>
    </row>
    <row r="10" spans="1:12" s="81" customFormat="1" ht="15.75" customHeight="1">
      <c r="A10" s="392"/>
      <c r="B10" s="474"/>
      <c r="C10" s="475"/>
      <c r="D10" s="474"/>
      <c r="E10" s="476"/>
      <c r="F10" s="463"/>
      <c r="G10" s="452"/>
      <c r="H10" s="472"/>
      <c r="I10" s="472">
        <v>0</v>
      </c>
      <c r="J10" s="130">
        <v>0</v>
      </c>
      <c r="K10" s="472"/>
      <c r="L10" s="473"/>
    </row>
    <row r="11" spans="1:12" s="81" customFormat="1" ht="15.75" customHeight="1">
      <c r="A11" s="392"/>
      <c r="B11" s="474"/>
      <c r="C11" s="475"/>
      <c r="D11" s="474"/>
      <c r="E11" s="476"/>
      <c r="F11" s="463"/>
      <c r="G11" s="452"/>
      <c r="H11" s="472"/>
      <c r="I11" s="472">
        <v>0</v>
      </c>
      <c r="J11" s="130">
        <v>0</v>
      </c>
      <c r="K11" s="472"/>
      <c r="L11" s="473"/>
    </row>
    <row r="12" spans="1:12" s="81" customFormat="1" ht="15.75" customHeight="1">
      <c r="A12" s="392"/>
      <c r="B12" s="474"/>
      <c r="C12" s="475"/>
      <c r="D12" s="474"/>
      <c r="E12" s="476"/>
      <c r="F12" s="463"/>
      <c r="G12" s="452"/>
      <c r="H12" s="472"/>
      <c r="I12" s="472">
        <v>0</v>
      </c>
      <c r="J12" s="130">
        <v>0</v>
      </c>
      <c r="K12" s="472"/>
      <c r="L12" s="473"/>
    </row>
    <row r="13" spans="1:12" s="81" customFormat="1" ht="15.75" customHeight="1">
      <c r="A13" s="392"/>
      <c r="B13" s="474"/>
      <c r="C13" s="475"/>
      <c r="D13" s="474"/>
      <c r="E13" s="476"/>
      <c r="F13" s="463"/>
      <c r="G13" s="452"/>
      <c r="H13" s="472"/>
      <c r="I13" s="472">
        <v>0</v>
      </c>
      <c r="J13" s="130">
        <v>0</v>
      </c>
      <c r="K13" s="472"/>
      <c r="L13" s="473"/>
    </row>
    <row r="14" spans="1:12" s="81" customFormat="1" ht="15.75" customHeight="1">
      <c r="A14" s="392"/>
      <c r="B14" s="474"/>
      <c r="C14" s="475"/>
      <c r="D14" s="474"/>
      <c r="E14" s="476"/>
      <c r="F14" s="463"/>
      <c r="G14" s="452"/>
      <c r="H14" s="472"/>
      <c r="I14" s="472">
        <v>0</v>
      </c>
      <c r="J14" s="130">
        <v>0</v>
      </c>
      <c r="K14" s="472"/>
      <c r="L14" s="473"/>
    </row>
    <row r="15" spans="1:12" s="81" customFormat="1" ht="15.75" customHeight="1">
      <c r="A15" s="392"/>
      <c r="B15" s="474"/>
      <c r="C15" s="475"/>
      <c r="D15" s="474"/>
      <c r="E15" s="476"/>
      <c r="F15" s="463"/>
      <c r="G15" s="452"/>
      <c r="H15" s="472"/>
      <c r="I15" s="472">
        <v>0</v>
      </c>
      <c r="J15" s="130">
        <v>0</v>
      </c>
      <c r="K15" s="472"/>
      <c r="L15" s="473"/>
    </row>
    <row r="16" spans="1:12" s="81" customFormat="1" ht="15.75" customHeight="1">
      <c r="A16" s="392"/>
      <c r="B16" s="474"/>
      <c r="C16" s="475"/>
      <c r="D16" s="474"/>
      <c r="E16" s="476"/>
      <c r="F16" s="463"/>
      <c r="G16" s="452"/>
      <c r="H16" s="472"/>
      <c r="I16" s="472">
        <v>0</v>
      </c>
      <c r="J16" s="130">
        <v>0</v>
      </c>
      <c r="K16" s="472"/>
      <c r="L16" s="473"/>
    </row>
    <row r="17" spans="1:12" s="81" customFormat="1" ht="15.75" customHeight="1">
      <c r="A17" s="392"/>
      <c r="B17" s="474"/>
      <c r="C17" s="475"/>
      <c r="D17" s="474"/>
      <c r="E17" s="476"/>
      <c r="F17" s="463"/>
      <c r="G17" s="452"/>
      <c r="H17" s="472"/>
      <c r="I17" s="472">
        <v>0</v>
      </c>
      <c r="J17" s="130">
        <v>0</v>
      </c>
      <c r="K17" s="472"/>
      <c r="L17" s="473"/>
    </row>
    <row r="18" spans="1:12" s="81" customFormat="1" ht="15.75" customHeight="1">
      <c r="A18" s="392"/>
      <c r="B18" s="474"/>
      <c r="C18" s="475"/>
      <c r="D18" s="474"/>
      <c r="E18" s="476"/>
      <c r="F18" s="463"/>
      <c r="G18" s="452"/>
      <c r="H18" s="472"/>
      <c r="I18" s="472">
        <v>0</v>
      </c>
      <c r="J18" s="130">
        <v>0</v>
      </c>
      <c r="K18" s="472"/>
      <c r="L18" s="473"/>
    </row>
    <row r="19" spans="1:12" s="81" customFormat="1" ht="15.75" customHeight="1">
      <c r="A19" s="392"/>
      <c r="B19" s="474"/>
      <c r="C19" s="475"/>
      <c r="D19" s="474"/>
      <c r="E19" s="476"/>
      <c r="F19" s="463"/>
      <c r="G19" s="452"/>
      <c r="H19" s="472"/>
      <c r="I19" s="472">
        <v>0</v>
      </c>
      <c r="J19" s="130">
        <v>0</v>
      </c>
      <c r="K19" s="472"/>
      <c r="L19" s="473"/>
    </row>
    <row r="20" spans="1:12" s="81" customFormat="1" ht="15.75" customHeight="1">
      <c r="A20" s="392"/>
      <c r="B20" s="474"/>
      <c r="C20" s="475"/>
      <c r="D20" s="474"/>
      <c r="E20" s="476"/>
      <c r="F20" s="463"/>
      <c r="G20" s="452"/>
      <c r="H20" s="472"/>
      <c r="I20" s="472">
        <v>0</v>
      </c>
      <c r="J20" s="130">
        <v>0</v>
      </c>
      <c r="K20" s="472"/>
      <c r="L20" s="473"/>
    </row>
    <row r="21" spans="1:12" s="81" customFormat="1" ht="15.75" customHeight="1">
      <c r="A21" s="392"/>
      <c r="B21" s="474"/>
      <c r="C21" s="475"/>
      <c r="D21" s="474"/>
      <c r="E21" s="476"/>
      <c r="F21" s="463"/>
      <c r="G21" s="452"/>
      <c r="H21" s="472"/>
      <c r="I21" s="472">
        <v>0</v>
      </c>
      <c r="J21" s="130">
        <v>0</v>
      </c>
      <c r="K21" s="472"/>
      <c r="L21" s="473"/>
    </row>
    <row r="22" spans="1:12" s="81" customFormat="1" ht="15.75" customHeight="1">
      <c r="A22" s="392"/>
      <c r="B22" s="474"/>
      <c r="C22" s="475"/>
      <c r="D22" s="474"/>
      <c r="E22" s="476"/>
      <c r="F22" s="463"/>
      <c r="G22" s="452"/>
      <c r="H22" s="472"/>
      <c r="I22" s="472">
        <v>0</v>
      </c>
      <c r="J22" s="130">
        <v>0</v>
      </c>
      <c r="K22" s="472"/>
      <c r="L22" s="473"/>
    </row>
    <row r="23" spans="1:12" s="81" customFormat="1" ht="15.75" customHeight="1">
      <c r="A23" s="392"/>
      <c r="B23" s="474"/>
      <c r="C23" s="475"/>
      <c r="D23" s="474"/>
      <c r="E23" s="476"/>
      <c r="F23" s="463"/>
      <c r="G23" s="452"/>
      <c r="H23" s="472"/>
      <c r="I23" s="472">
        <v>0</v>
      </c>
      <c r="J23" s="130">
        <v>0</v>
      </c>
      <c r="K23" s="472"/>
      <c r="L23" s="473"/>
    </row>
    <row r="24" spans="1:12" s="81" customFormat="1" ht="15.75" customHeight="1">
      <c r="A24" s="392"/>
      <c r="B24" s="474"/>
      <c r="C24" s="475"/>
      <c r="D24" s="474"/>
      <c r="E24" s="476"/>
      <c r="F24" s="463"/>
      <c r="G24" s="452"/>
      <c r="H24" s="472"/>
      <c r="I24" s="472">
        <v>0</v>
      </c>
      <c r="J24" s="130">
        <v>0</v>
      </c>
      <c r="K24" s="472"/>
      <c r="L24" s="473"/>
    </row>
    <row r="25" spans="1:12" s="81" customFormat="1" ht="15.75" customHeight="1">
      <c r="A25" s="392"/>
      <c r="B25" s="474"/>
      <c r="C25" s="475"/>
      <c r="D25" s="474"/>
      <c r="E25" s="476"/>
      <c r="F25" s="463"/>
      <c r="G25" s="452"/>
      <c r="H25" s="472"/>
      <c r="I25" s="472">
        <v>0</v>
      </c>
      <c r="J25" s="130">
        <v>0</v>
      </c>
      <c r="K25" s="472"/>
      <c r="L25" s="473"/>
    </row>
    <row r="26" spans="1:12" s="81" customFormat="1" ht="15.75" customHeight="1">
      <c r="A26" s="392"/>
      <c r="B26" s="474"/>
      <c r="C26" s="475"/>
      <c r="D26" s="474"/>
      <c r="E26" s="476"/>
      <c r="F26" s="463"/>
      <c r="G26" s="452"/>
      <c r="H26" s="472"/>
      <c r="I26" s="472">
        <v>0</v>
      </c>
      <c r="J26" s="130">
        <v>0</v>
      </c>
      <c r="K26" s="472"/>
      <c r="L26" s="473"/>
    </row>
    <row r="27" spans="1:12" s="81" customFormat="1" ht="15.75" customHeight="1">
      <c r="A27" s="392"/>
      <c r="B27" s="474"/>
      <c r="C27" s="475"/>
      <c r="D27" s="474"/>
      <c r="E27" s="476"/>
      <c r="F27" s="463"/>
      <c r="G27" s="452"/>
      <c r="H27" s="472"/>
      <c r="I27" s="472">
        <v>0</v>
      </c>
      <c r="J27" s="130">
        <v>0</v>
      </c>
      <c r="K27" s="472"/>
      <c r="L27" s="473"/>
    </row>
    <row r="28" spans="1:12" s="81" customFormat="1" ht="15.75" customHeight="1">
      <c r="A28" s="1681" t="s">
        <v>2096</v>
      </c>
      <c r="B28" s="1682"/>
      <c r="C28" s="477"/>
      <c r="D28" s="473"/>
      <c r="E28" s="473">
        <v>0</v>
      </c>
      <c r="F28" s="472"/>
      <c r="G28" s="473"/>
      <c r="H28" s="472"/>
      <c r="I28" s="472">
        <v>0</v>
      </c>
      <c r="J28" s="130">
        <v>0</v>
      </c>
      <c r="K28" s="472"/>
      <c r="L28" s="473"/>
    </row>
    <row r="29" spans="1:12" ht="15.75" customHeight="1">
      <c r="A29" s="4" t="s">
        <v>2098</v>
      </c>
      <c r="E29" s="388"/>
      <c r="F29" s="388"/>
      <c r="G29" s="388"/>
      <c r="J29" s="388" t="s">
        <v>2099</v>
      </c>
    </row>
    <row r="30" spans="1:12" ht="15.75" customHeight="1">
      <c r="A30" s="4" t="s">
        <v>2101</v>
      </c>
      <c r="E30" s="388"/>
      <c r="F30" s="388"/>
      <c r="G30" s="388"/>
    </row>
  </sheetData>
  <protectedRanges>
    <protectedRange sqref="G7:G27" name="A"/>
    <protectedRange sqref="G7:G27" name="B"/>
  </protectedRanges>
  <sortState xmlns:xlrd2="http://schemas.microsoft.com/office/spreadsheetml/2017/richdata2" ref="A7:L27">
    <sortCondition ref="A7"/>
  </sortState>
  <mergeCells count="12">
    <mergeCell ref="A2:L2"/>
    <mergeCell ref="A28:B28"/>
    <mergeCell ref="A5:A6"/>
    <mergeCell ref="B5:B6"/>
    <mergeCell ref="C5:C6"/>
    <mergeCell ref="D5:D6"/>
    <mergeCell ref="E5:G5"/>
    <mergeCell ref="H5:H6"/>
    <mergeCell ref="I5:I6"/>
    <mergeCell ref="J5:J6"/>
    <mergeCell ref="K5:K6"/>
    <mergeCell ref="L5:L6"/>
  </mergeCells>
  <phoneticPr fontId="30" type="noConversion"/>
  <dataValidations count="1">
    <dataValidation type="list" allowBlank="1" showInputMessage="1" showErrorMessage="1" sqref="G7:G27" xr:uid="{FB88F4C2-B86D-4E8D-8D02-F1B78635F708}">
      <formula1>"美元,欧元,港元,日元,英镑,澳元,加元,新西兰元,新加坡元,瑞郎"</formula1>
    </dataValidation>
  </dataValidations>
  <printOptions horizontalCentered="1"/>
  <pageMargins left="0.35433070866141736" right="0.35433070866141736" top="0.98425196850393704" bottom="0.78740157480314965" header="0.39370078740157477" footer="0.51181102362204722"/>
  <pageSetup paperSize="9" scale="88" fitToHeight="0" orientation="landscape" r:id="rId1"/>
  <headerFooter alignWithMargins="0">
    <oddHeader>&amp;R&amp;"宋体,常规"&amp;10共&amp;"Times New Roman,常规"&amp;N&amp;"宋体,常规"页第&amp;"Times New Roman,常规"&amp;P&amp;"宋体,常规"页</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245B11-4FB3-42B9-898F-6E41D463DC29}">
  <sheetPr codeName="Sheet15">
    <tabColor indexed="15"/>
    <pageSetUpPr fitToPage="1"/>
  </sheetPr>
  <dimension ref="A1:G29"/>
  <sheetViews>
    <sheetView topLeftCell="A3" zoomScaleNormal="100" zoomScaleSheetLayoutView="70" workbookViewId="0">
      <selection activeCell="E32" sqref="E32"/>
    </sheetView>
  </sheetViews>
  <sheetFormatPr defaultColWidth="9" defaultRowHeight="15.75" customHeight="1"/>
  <cols>
    <col min="1" max="1" width="7.59765625" style="4" customWidth="1"/>
    <col min="2" max="2" width="26.09765625" style="4" customWidth="1"/>
    <col min="3" max="3" width="19.09765625" style="4" hidden="1" customWidth="1"/>
    <col min="4" max="4" width="20.59765625" style="4" customWidth="1" collapsed="1"/>
    <col min="5" max="7" width="20.59765625" style="4" customWidth="1"/>
    <col min="8" max="16384" width="9" style="4"/>
  </cols>
  <sheetData>
    <row r="1" spans="1:7" ht="13.35" customHeight="1">
      <c r="A1" s="386"/>
      <c r="B1" s="61"/>
      <c r="C1" s="387"/>
      <c r="D1" s="387"/>
      <c r="E1" s="387"/>
      <c r="F1" s="387"/>
      <c r="G1" s="387"/>
    </row>
    <row r="2" spans="1:7" s="2" customFormat="1" ht="30" customHeight="1">
      <c r="A2" s="1643" t="s">
        <v>155</v>
      </c>
      <c r="B2" s="1644"/>
      <c r="C2" s="1644"/>
      <c r="D2" s="1644"/>
      <c r="E2" s="1644"/>
      <c r="F2" s="1644"/>
      <c r="G2" s="1644"/>
    </row>
    <row r="3" spans="1:7" ht="14.25" customHeight="1">
      <c r="A3" s="1645" t="str">
        <f>CONCATENATE(封面!D9,封面!F9,封面!G9,封面!H9,封面!I9,封面!J9,封面!K9)</f>
        <v>评估基准日：2024年12月31日</v>
      </c>
      <c r="B3" s="1645"/>
      <c r="C3" s="1645"/>
      <c r="D3" s="1645"/>
      <c r="E3" s="1645"/>
      <c r="F3" s="1645"/>
      <c r="G3" s="1645"/>
    </row>
    <row r="4" spans="1:7" ht="15.75" customHeight="1">
      <c r="A4" s="396" t="str">
        <f>封面!D7&amp;封面!F7</f>
        <v>被评估企业：海南中油深南石油技术开发有限公司澄迈分公司</v>
      </c>
      <c r="C4" s="388"/>
      <c r="D4" s="388"/>
      <c r="E4" s="388"/>
      <c r="F4" s="388"/>
      <c r="G4" s="478" t="s">
        <v>67</v>
      </c>
    </row>
    <row r="5" spans="1:7" s="7" customFormat="1" ht="15.75" customHeight="1">
      <c r="A5" s="439" t="s">
        <v>138</v>
      </c>
      <c r="B5" s="439" t="s">
        <v>90</v>
      </c>
      <c r="C5" s="479" t="s">
        <v>91</v>
      </c>
      <c r="D5" s="479" t="s">
        <v>92</v>
      </c>
      <c r="E5" s="479" t="s">
        <v>93</v>
      </c>
      <c r="F5" s="480" t="s">
        <v>80</v>
      </c>
      <c r="G5" s="479" t="s">
        <v>156</v>
      </c>
    </row>
    <row r="6" spans="1:7" ht="15.75" customHeight="1">
      <c r="A6" s="439" t="s">
        <v>157</v>
      </c>
      <c r="B6" s="481" t="s">
        <v>158</v>
      </c>
      <c r="C6" s="410">
        <f>交易性—股票!F27</f>
        <v>0</v>
      </c>
      <c r="D6" s="410">
        <f>交易性—股票!H27</f>
        <v>0</v>
      </c>
      <c r="E6" s="410">
        <f>交易性—股票!I27</f>
        <v>0</v>
      </c>
      <c r="F6" s="410">
        <f>E6-D6</f>
        <v>0</v>
      </c>
      <c r="G6" s="482" t="str">
        <f>IF(D6=0,"",F6/D6*100)</f>
        <v/>
      </c>
    </row>
    <row r="7" spans="1:7" ht="15.75" customHeight="1">
      <c r="A7" s="439" t="s">
        <v>159</v>
      </c>
      <c r="B7" s="481" t="s">
        <v>160</v>
      </c>
      <c r="C7" s="410">
        <f>交易性—债券!F27</f>
        <v>0</v>
      </c>
      <c r="D7" s="410">
        <f>交易性—债券!H27</f>
        <v>0</v>
      </c>
      <c r="E7" s="410">
        <f>交易性—债券!I27</f>
        <v>0</v>
      </c>
      <c r="F7" s="410">
        <f>E7-D7</f>
        <v>0</v>
      </c>
      <c r="G7" s="410" t="str">
        <f>IF(D7=0,"",F7/D7*100)</f>
        <v/>
      </c>
    </row>
    <row r="8" spans="1:7" ht="15.75" customHeight="1">
      <c r="A8" s="439" t="s">
        <v>161</v>
      </c>
      <c r="B8" s="481" t="s">
        <v>162</v>
      </c>
      <c r="C8" s="410">
        <f>交易性—基金!F27</f>
        <v>0</v>
      </c>
      <c r="D8" s="410">
        <f>交易性—基金!H27</f>
        <v>0</v>
      </c>
      <c r="E8" s="410">
        <f>交易性—基金!I27</f>
        <v>0</v>
      </c>
      <c r="F8" s="410">
        <f>E8-D8</f>
        <v>0</v>
      </c>
      <c r="G8" s="410" t="str">
        <f>IF(D8=0,"",F8/D8*100)</f>
        <v/>
      </c>
    </row>
    <row r="9" spans="1:7" ht="15.75" customHeight="1">
      <c r="A9" s="381"/>
      <c r="B9" s="440"/>
      <c r="C9" s="410"/>
      <c r="D9" s="410"/>
      <c r="E9" s="410"/>
      <c r="F9" s="410"/>
      <c r="G9" s="410"/>
    </row>
    <row r="10" spans="1:7" ht="15.75" customHeight="1">
      <c r="A10" s="381"/>
      <c r="B10" s="440"/>
      <c r="C10" s="410"/>
      <c r="D10" s="410"/>
      <c r="E10" s="410"/>
      <c r="F10" s="410"/>
      <c r="G10" s="410"/>
    </row>
    <row r="11" spans="1:7" ht="15.75" customHeight="1">
      <c r="A11" s="381"/>
      <c r="B11" s="440"/>
      <c r="C11" s="410"/>
      <c r="D11" s="410"/>
      <c r="E11" s="410"/>
      <c r="F11" s="410"/>
      <c r="G11" s="410"/>
    </row>
    <row r="12" spans="1:7" ht="15.75" customHeight="1">
      <c r="A12" s="381"/>
      <c r="B12" s="440"/>
      <c r="C12" s="410"/>
      <c r="D12" s="410"/>
      <c r="E12" s="410"/>
      <c r="F12" s="410"/>
      <c r="G12" s="410"/>
    </row>
    <row r="13" spans="1:7" ht="15.75" customHeight="1">
      <c r="A13" s="381"/>
      <c r="B13" s="440"/>
      <c r="C13" s="410"/>
      <c r="D13" s="410"/>
      <c r="E13" s="410"/>
      <c r="F13" s="410"/>
      <c r="G13" s="410"/>
    </row>
    <row r="14" spans="1:7" ht="15.75" customHeight="1">
      <c r="A14" s="381"/>
      <c r="B14" s="440"/>
      <c r="C14" s="410"/>
      <c r="D14" s="410"/>
      <c r="E14" s="410"/>
      <c r="F14" s="410"/>
      <c r="G14" s="410"/>
    </row>
    <row r="15" spans="1:7" ht="15.75" customHeight="1">
      <c r="A15" s="381"/>
      <c r="B15" s="440"/>
      <c r="C15" s="410"/>
      <c r="D15" s="410"/>
      <c r="E15" s="410"/>
      <c r="F15" s="410"/>
      <c r="G15" s="410"/>
    </row>
    <row r="16" spans="1:7" ht="15.75" customHeight="1">
      <c r="A16" s="381"/>
      <c r="B16" s="440"/>
      <c r="C16" s="410"/>
      <c r="D16" s="410"/>
      <c r="E16" s="410"/>
      <c r="F16" s="410"/>
      <c r="G16" s="410"/>
    </row>
    <row r="17" spans="1:7" ht="15.75" customHeight="1">
      <c r="A17" s="381"/>
      <c r="B17" s="440"/>
      <c r="C17" s="410"/>
      <c r="D17" s="410"/>
      <c r="E17" s="410"/>
      <c r="F17" s="410"/>
      <c r="G17" s="410"/>
    </row>
    <row r="18" spans="1:7" ht="15.75" customHeight="1">
      <c r="A18" s="381"/>
      <c r="B18" s="440"/>
      <c r="C18" s="410"/>
      <c r="D18" s="410"/>
      <c r="E18" s="410"/>
      <c r="F18" s="410"/>
      <c r="G18" s="410"/>
    </row>
    <row r="19" spans="1:7" ht="15.75" customHeight="1">
      <c r="A19" s="381"/>
      <c r="B19" s="440"/>
      <c r="C19" s="410"/>
      <c r="D19" s="410"/>
      <c r="E19" s="410"/>
      <c r="F19" s="410"/>
      <c r="G19" s="410"/>
    </row>
    <row r="20" spans="1:7" ht="15.75" customHeight="1">
      <c r="A20" s="381"/>
      <c r="B20" s="440"/>
      <c r="C20" s="410"/>
      <c r="D20" s="410"/>
      <c r="E20" s="410"/>
      <c r="F20" s="410"/>
      <c r="G20" s="410"/>
    </row>
    <row r="21" spans="1:7" ht="15.75" customHeight="1">
      <c r="A21" s="381"/>
      <c r="B21" s="440"/>
      <c r="C21" s="410"/>
      <c r="D21" s="410"/>
      <c r="E21" s="410"/>
      <c r="F21" s="410"/>
      <c r="G21" s="410"/>
    </row>
    <row r="22" spans="1:7" ht="15.75" customHeight="1">
      <c r="A22" s="381"/>
      <c r="B22" s="440"/>
      <c r="C22" s="410"/>
      <c r="D22" s="410"/>
      <c r="E22" s="410"/>
      <c r="F22" s="410"/>
      <c r="G22" s="410"/>
    </row>
    <row r="23" spans="1:7" ht="15.75" customHeight="1">
      <c r="A23" s="381"/>
      <c r="B23" s="440"/>
      <c r="C23" s="410"/>
      <c r="D23" s="410"/>
      <c r="E23" s="410"/>
      <c r="F23" s="410"/>
      <c r="G23" s="410"/>
    </row>
    <row r="24" spans="1:7" ht="15.75" customHeight="1">
      <c r="A24" s="381"/>
      <c r="B24" s="440"/>
      <c r="C24" s="410"/>
      <c r="D24" s="410"/>
      <c r="E24" s="410"/>
      <c r="F24" s="410"/>
      <c r="G24" s="410"/>
    </row>
    <row r="25" spans="1:7" ht="15.75" customHeight="1">
      <c r="A25" s="381"/>
      <c r="B25" s="440"/>
      <c r="C25" s="410"/>
      <c r="D25" s="410"/>
      <c r="E25" s="410"/>
      <c r="F25" s="410"/>
      <c r="G25" s="410"/>
    </row>
    <row r="26" spans="1:7" ht="15.75" customHeight="1">
      <c r="A26" s="381"/>
      <c r="B26" s="440"/>
      <c r="C26" s="410"/>
      <c r="D26" s="410"/>
      <c r="E26" s="410"/>
      <c r="F26" s="410"/>
      <c r="G26" s="410"/>
    </row>
    <row r="27" spans="1:7" ht="15.75" customHeight="1">
      <c r="A27" s="435" t="s">
        <v>144</v>
      </c>
      <c r="B27" s="483" t="s">
        <v>163</v>
      </c>
      <c r="C27" s="410">
        <f>SUM(C6:C26)</f>
        <v>0</v>
      </c>
      <c r="D27" s="410">
        <f>SUM(D6:D26)</f>
        <v>0</v>
      </c>
      <c r="E27" s="410">
        <f>SUM(E6:E26)</f>
        <v>0</v>
      </c>
      <c r="F27" s="410">
        <f>SUM(F6:F26)</f>
        <v>0</v>
      </c>
      <c r="G27" s="410" t="str">
        <f>IF(D27=0,"",F27/D27*100)</f>
        <v/>
      </c>
    </row>
    <row r="28" spans="1:7" ht="15.75" customHeight="1">
      <c r="A28" s="4" t="str">
        <f>封面!D11&amp;封面!G11</f>
        <v>被评估企业填表人：郭一凡</v>
      </c>
      <c r="C28" s="388"/>
      <c r="D28" s="388"/>
      <c r="E28" s="388" t="str">
        <f>"评估人员："&amp;封面!G20</f>
        <v>评估人员：</v>
      </c>
      <c r="F28" s="388"/>
      <c r="G28" s="388"/>
    </row>
    <row r="29" spans="1:7" ht="15.75" customHeight="1">
      <c r="A29" s="441" t="str">
        <f>CONCATENATE(封面!D13,封面!F13,封面!G13,封面!H13,封面!I13,封面!J13,封面!K13)</f>
        <v>填表日期：2025年1月22日</v>
      </c>
      <c r="C29" s="388"/>
      <c r="D29" s="388"/>
      <c r="E29" s="388"/>
      <c r="F29" s="388"/>
      <c r="G29" s="388"/>
    </row>
  </sheetData>
  <mergeCells count="2">
    <mergeCell ref="A2:G2"/>
    <mergeCell ref="A3:G3"/>
  </mergeCells>
  <phoneticPr fontId="30" type="noConversion"/>
  <hyperlinks>
    <hyperlink ref="B6" location="'交易性-股票'!B1" display="交易性金融资产-股票投资" xr:uid="{00000000-0004-0000-1100-000001000000}"/>
    <hyperlink ref="B7" location="'交易性-债券'!B1" display="交易性金融资产-债券投资" xr:uid="{00000000-0004-0000-1100-000002000000}"/>
    <hyperlink ref="B8" location="'交易性-基金'!B1" display="交易性金融资产-基金投资" xr:uid="{00000000-0004-0000-1100-000004000000}"/>
  </hyperlinks>
  <printOptions horizontalCentered="1"/>
  <pageMargins left="0.34930555555555598" right="0.34930555555555598" top="0.98425196850393704" bottom="0.78888888888888897" header="0.39370078740157477" footer="0.50902777777777797"/>
  <pageSetup paperSize="9" scale="97" fitToHeight="0" orientation="landscape" r:id="rId1"/>
  <headerFooter alignWithMargins="0">
    <oddHeader>&amp;R&amp;"宋体,常规"&amp;10共&amp;"Times New Roman,常规"&amp;N&amp;"宋体,常规"页第&amp;"Times New Roman,常规"&amp;P&amp;"宋体,常规"页</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EF43A1-89C9-4FAF-9572-655BE94E10DD}">
  <sheetPr codeName="Sheet16">
    <pageSetUpPr fitToPage="1"/>
  </sheetPr>
  <dimension ref="A1:K29"/>
  <sheetViews>
    <sheetView zoomScale="90" zoomScaleNormal="90" workbookViewId="0">
      <pane ySplit="6" topLeftCell="A7" activePane="bottomLeft" state="frozen"/>
      <selection pane="bottomLeft"/>
    </sheetView>
  </sheetViews>
  <sheetFormatPr defaultColWidth="9" defaultRowHeight="15.75" customHeight="1"/>
  <cols>
    <col min="1" max="1" width="5.59765625" style="4" customWidth="1"/>
    <col min="2" max="2" width="14.09765625" style="37" customWidth="1"/>
    <col min="3" max="3" width="12.5" style="4" customWidth="1"/>
    <col min="4" max="4" width="10.09765625" style="4" customWidth="1"/>
    <col min="5" max="5" width="10.296875" style="4" customWidth="1"/>
    <col min="6" max="7" width="14.59765625" style="4" hidden="1" customWidth="1"/>
    <col min="8" max="9" width="14.796875" style="4" customWidth="1"/>
    <col min="10" max="10" width="19.3984375" style="4" customWidth="1"/>
    <col min="11" max="11" width="8.796875" style="4" customWidth="1"/>
    <col min="12" max="16384" width="9" style="4"/>
  </cols>
  <sheetData>
    <row r="1" spans="1:11" ht="13.35" customHeight="1">
      <c r="A1" s="457"/>
      <c r="B1" s="484"/>
      <c r="C1" s="5"/>
      <c r="D1" s="5"/>
      <c r="E1" s="5"/>
      <c r="F1" s="387"/>
      <c r="G1" s="387"/>
      <c r="H1" s="387"/>
      <c r="I1" s="387"/>
      <c r="J1" s="387"/>
      <c r="K1" s="387"/>
    </row>
    <row r="2" spans="1:11" s="2" customFormat="1" ht="30" customHeight="1">
      <c r="A2" s="1643" t="s">
        <v>2108</v>
      </c>
      <c r="B2" s="1643"/>
      <c r="C2" s="1643"/>
      <c r="D2" s="1643"/>
      <c r="E2" s="1643"/>
      <c r="F2" s="1643"/>
      <c r="G2" s="1643"/>
      <c r="H2" s="1643"/>
      <c r="I2" s="1643"/>
      <c r="J2" s="1643"/>
      <c r="K2" s="1643"/>
    </row>
    <row r="3" spans="1:11" ht="14.25" customHeight="1">
      <c r="A3" s="4" t="s">
        <v>1968</v>
      </c>
      <c r="B3" s="4"/>
    </row>
    <row r="4" spans="1:11" ht="15.75" customHeight="1">
      <c r="A4" s="4" t="s">
        <v>2086</v>
      </c>
      <c r="F4" s="388"/>
      <c r="G4" s="388"/>
      <c r="H4" s="388"/>
      <c r="I4" s="388"/>
      <c r="J4" s="397" t="s">
        <v>1970</v>
      </c>
      <c r="K4" s="397"/>
    </row>
    <row r="5" spans="1:11" s="3" customFormat="1" ht="15.75" customHeight="1">
      <c r="A5" s="1683" t="s">
        <v>1101</v>
      </c>
      <c r="B5" s="1690" t="s">
        <v>2109</v>
      </c>
      <c r="C5" s="1683" t="s">
        <v>2110</v>
      </c>
      <c r="D5" s="1683" t="s">
        <v>2111</v>
      </c>
      <c r="E5" s="1683" t="s">
        <v>2112</v>
      </c>
      <c r="F5" s="1685" t="s">
        <v>2088</v>
      </c>
      <c r="G5" s="1685" t="s">
        <v>2089</v>
      </c>
      <c r="H5" s="1685" t="s">
        <v>1647</v>
      </c>
      <c r="I5" s="1685" t="s">
        <v>2090</v>
      </c>
      <c r="J5" s="1685" t="s">
        <v>2091</v>
      </c>
      <c r="K5" s="1683" t="s">
        <v>1100</v>
      </c>
    </row>
    <row r="6" spans="1:11" ht="13.2">
      <c r="A6" s="1684"/>
      <c r="B6" s="1691"/>
      <c r="C6" s="1684"/>
      <c r="D6" s="1684"/>
      <c r="E6" s="1684"/>
      <c r="F6" s="1686"/>
      <c r="G6" s="1686"/>
      <c r="H6" s="1686"/>
      <c r="I6" s="1686"/>
      <c r="J6" s="1686"/>
      <c r="K6" s="1684"/>
    </row>
    <row r="7" spans="1:11" ht="15.75" customHeight="1">
      <c r="A7" s="381"/>
      <c r="B7" s="485"/>
      <c r="C7" s="381"/>
      <c r="D7" s="486"/>
      <c r="E7" s="209"/>
      <c r="F7" s="410"/>
      <c r="G7" s="410"/>
      <c r="H7" s="410">
        <v>0</v>
      </c>
      <c r="I7" s="472">
        <v>0</v>
      </c>
      <c r="J7" s="410"/>
      <c r="K7" s="472"/>
    </row>
    <row r="8" spans="1:11" ht="15.75" customHeight="1">
      <c r="A8" s="381"/>
      <c r="B8" s="485"/>
      <c r="C8" s="381"/>
      <c r="D8" s="486"/>
      <c r="E8" s="209"/>
      <c r="F8" s="410"/>
      <c r="G8" s="410"/>
      <c r="H8" s="410">
        <v>0</v>
      </c>
      <c r="I8" s="472">
        <v>0</v>
      </c>
      <c r="J8" s="410"/>
      <c r="K8" s="472"/>
    </row>
    <row r="9" spans="1:11" ht="15.75" customHeight="1">
      <c r="A9" s="381"/>
      <c r="B9" s="485"/>
      <c r="C9" s="381"/>
      <c r="D9" s="486"/>
      <c r="E9" s="209"/>
      <c r="F9" s="410"/>
      <c r="G9" s="410"/>
      <c r="H9" s="410">
        <v>0</v>
      </c>
      <c r="I9" s="472">
        <v>0</v>
      </c>
      <c r="J9" s="410"/>
      <c r="K9" s="472"/>
    </row>
    <row r="10" spans="1:11" ht="15.75" customHeight="1">
      <c r="A10" s="381"/>
      <c r="B10" s="485"/>
      <c r="C10" s="381"/>
      <c r="D10" s="486"/>
      <c r="E10" s="209"/>
      <c r="F10" s="410"/>
      <c r="G10" s="410"/>
      <c r="H10" s="410">
        <v>0</v>
      </c>
      <c r="I10" s="472">
        <v>0</v>
      </c>
      <c r="J10" s="410"/>
      <c r="K10" s="472"/>
    </row>
    <row r="11" spans="1:11" ht="15.75" customHeight="1">
      <c r="A11" s="381"/>
      <c r="B11" s="487"/>
      <c r="C11" s="381"/>
      <c r="D11" s="486"/>
      <c r="E11" s="209"/>
      <c r="F11" s="410"/>
      <c r="G11" s="410"/>
      <c r="H11" s="410">
        <v>0</v>
      </c>
      <c r="I11" s="472">
        <v>0</v>
      </c>
      <c r="J11" s="410"/>
      <c r="K11" s="472"/>
    </row>
    <row r="12" spans="1:11" ht="15.75" customHeight="1">
      <c r="A12" s="381"/>
      <c r="B12" s="485"/>
      <c r="C12" s="381"/>
      <c r="D12" s="486"/>
      <c r="E12" s="209"/>
      <c r="F12" s="410"/>
      <c r="G12" s="410"/>
      <c r="H12" s="410">
        <v>0</v>
      </c>
      <c r="I12" s="472">
        <v>0</v>
      </c>
      <c r="J12" s="410"/>
      <c r="K12" s="472"/>
    </row>
    <row r="13" spans="1:11" ht="15.75" customHeight="1">
      <c r="A13" s="381"/>
      <c r="B13" s="485"/>
      <c r="C13" s="381"/>
      <c r="D13" s="486"/>
      <c r="E13" s="209"/>
      <c r="F13" s="410"/>
      <c r="G13" s="410"/>
      <c r="H13" s="410">
        <v>0</v>
      </c>
      <c r="I13" s="472">
        <v>0</v>
      </c>
      <c r="J13" s="410"/>
      <c r="K13" s="472"/>
    </row>
    <row r="14" spans="1:11" ht="15.75" customHeight="1">
      <c r="A14" s="381"/>
      <c r="B14" s="485"/>
      <c r="C14" s="381"/>
      <c r="D14" s="486"/>
      <c r="E14" s="209"/>
      <c r="F14" s="410"/>
      <c r="G14" s="410"/>
      <c r="H14" s="410">
        <v>0</v>
      </c>
      <c r="I14" s="472">
        <v>0</v>
      </c>
      <c r="J14" s="410"/>
      <c r="K14" s="472"/>
    </row>
    <row r="15" spans="1:11" ht="15.75" customHeight="1">
      <c r="A15" s="381"/>
      <c r="B15" s="485"/>
      <c r="C15" s="381"/>
      <c r="D15" s="486"/>
      <c r="E15" s="209"/>
      <c r="F15" s="410"/>
      <c r="G15" s="410"/>
      <c r="H15" s="410">
        <v>0</v>
      </c>
      <c r="I15" s="472">
        <v>0</v>
      </c>
      <c r="J15" s="410"/>
      <c r="K15" s="472"/>
    </row>
    <row r="16" spans="1:11" ht="15.75" customHeight="1">
      <c r="A16" s="381"/>
      <c r="B16" s="485"/>
      <c r="C16" s="381"/>
      <c r="D16" s="486"/>
      <c r="E16" s="209"/>
      <c r="F16" s="410"/>
      <c r="G16" s="410"/>
      <c r="H16" s="410">
        <v>0</v>
      </c>
      <c r="I16" s="472">
        <v>0</v>
      </c>
      <c r="J16" s="410"/>
      <c r="K16" s="472"/>
    </row>
    <row r="17" spans="1:11" ht="15.75" customHeight="1">
      <c r="A17" s="381"/>
      <c r="B17" s="485"/>
      <c r="C17" s="381"/>
      <c r="D17" s="486"/>
      <c r="E17" s="209"/>
      <c r="F17" s="410"/>
      <c r="G17" s="410"/>
      <c r="H17" s="410">
        <v>0</v>
      </c>
      <c r="I17" s="472">
        <v>0</v>
      </c>
      <c r="J17" s="410"/>
      <c r="K17" s="472"/>
    </row>
    <row r="18" spans="1:11" ht="15.75" customHeight="1">
      <c r="A18" s="381"/>
      <c r="B18" s="485"/>
      <c r="C18" s="381"/>
      <c r="D18" s="486"/>
      <c r="E18" s="209"/>
      <c r="F18" s="410"/>
      <c r="G18" s="410"/>
      <c r="H18" s="410">
        <v>0</v>
      </c>
      <c r="I18" s="472">
        <v>0</v>
      </c>
      <c r="J18" s="410"/>
      <c r="K18" s="472"/>
    </row>
    <row r="19" spans="1:11" ht="15.75" customHeight="1">
      <c r="A19" s="381"/>
      <c r="B19" s="485"/>
      <c r="C19" s="381"/>
      <c r="D19" s="486"/>
      <c r="E19" s="209"/>
      <c r="F19" s="410"/>
      <c r="G19" s="410"/>
      <c r="H19" s="410">
        <v>0</v>
      </c>
      <c r="I19" s="472">
        <v>0</v>
      </c>
      <c r="J19" s="410"/>
      <c r="K19" s="472"/>
    </row>
    <row r="20" spans="1:11" ht="15.75" customHeight="1">
      <c r="A20" s="381"/>
      <c r="B20" s="485"/>
      <c r="C20" s="381"/>
      <c r="D20" s="486"/>
      <c r="E20" s="209"/>
      <c r="F20" s="410"/>
      <c r="G20" s="410"/>
      <c r="H20" s="410">
        <v>0</v>
      </c>
      <c r="I20" s="472">
        <v>0</v>
      </c>
      <c r="J20" s="410"/>
      <c r="K20" s="472"/>
    </row>
    <row r="21" spans="1:11" ht="15.75" customHeight="1">
      <c r="A21" s="381"/>
      <c r="B21" s="485"/>
      <c r="C21" s="381"/>
      <c r="D21" s="486"/>
      <c r="E21" s="209"/>
      <c r="F21" s="410"/>
      <c r="G21" s="410"/>
      <c r="H21" s="410">
        <v>0</v>
      </c>
      <c r="I21" s="472">
        <v>0</v>
      </c>
      <c r="J21" s="410"/>
      <c r="K21" s="472"/>
    </row>
    <row r="22" spans="1:11" ht="15.75" customHeight="1">
      <c r="A22" s="381"/>
      <c r="B22" s="485"/>
      <c r="C22" s="381"/>
      <c r="D22" s="486"/>
      <c r="E22" s="209"/>
      <c r="F22" s="410"/>
      <c r="G22" s="410"/>
      <c r="H22" s="410">
        <v>0</v>
      </c>
      <c r="I22" s="472">
        <v>0</v>
      </c>
      <c r="J22" s="410"/>
      <c r="K22" s="472"/>
    </row>
    <row r="23" spans="1:11" ht="15.75" customHeight="1">
      <c r="A23" s="381"/>
      <c r="B23" s="485"/>
      <c r="C23" s="381"/>
      <c r="D23" s="486"/>
      <c r="E23" s="209"/>
      <c r="F23" s="410"/>
      <c r="G23" s="410"/>
      <c r="H23" s="410">
        <v>0</v>
      </c>
      <c r="I23" s="472">
        <v>0</v>
      </c>
      <c r="J23" s="410"/>
      <c r="K23" s="472"/>
    </row>
    <row r="24" spans="1:11" ht="15.75" customHeight="1">
      <c r="A24" s="381"/>
      <c r="B24" s="485"/>
      <c r="C24" s="381"/>
      <c r="D24" s="486"/>
      <c r="E24" s="209"/>
      <c r="F24" s="410"/>
      <c r="G24" s="410"/>
      <c r="H24" s="410">
        <v>0</v>
      </c>
      <c r="I24" s="472">
        <v>0</v>
      </c>
      <c r="J24" s="410"/>
      <c r="K24" s="472"/>
    </row>
    <row r="25" spans="1:11" ht="15.75" customHeight="1">
      <c r="A25" s="381"/>
      <c r="B25" s="485"/>
      <c r="C25" s="381"/>
      <c r="D25" s="486"/>
      <c r="E25" s="209"/>
      <c r="F25" s="410"/>
      <c r="G25" s="410"/>
      <c r="H25" s="410">
        <v>0</v>
      </c>
      <c r="I25" s="472">
        <v>0</v>
      </c>
      <c r="J25" s="410"/>
      <c r="K25" s="472"/>
    </row>
    <row r="26" spans="1:11" ht="15.75" customHeight="1">
      <c r="A26" s="381"/>
      <c r="B26" s="485"/>
      <c r="C26" s="381"/>
      <c r="D26" s="486"/>
      <c r="E26" s="209"/>
      <c r="F26" s="410"/>
      <c r="G26" s="410"/>
      <c r="H26" s="410">
        <v>0</v>
      </c>
      <c r="I26" s="472">
        <v>0</v>
      </c>
      <c r="J26" s="410"/>
      <c r="K26" s="472"/>
    </row>
    <row r="27" spans="1:11" ht="15.75" customHeight="1">
      <c r="A27" s="1688" t="s">
        <v>2113</v>
      </c>
      <c r="B27" s="1689"/>
      <c r="C27" s="440"/>
      <c r="D27" s="486"/>
      <c r="E27" s="440"/>
      <c r="F27" s="410">
        <v>0</v>
      </c>
      <c r="G27" s="410"/>
      <c r="H27" s="410">
        <v>0</v>
      </c>
      <c r="I27" s="410">
        <v>0</v>
      </c>
      <c r="J27" s="410"/>
      <c r="K27" s="472"/>
    </row>
    <row r="28" spans="1:11" ht="15.75" customHeight="1">
      <c r="A28" s="4" t="s">
        <v>2098</v>
      </c>
      <c r="F28" s="388"/>
      <c r="G28" s="388"/>
      <c r="H28" s="388" t="s">
        <v>2099</v>
      </c>
      <c r="I28" s="388"/>
      <c r="J28" s="388"/>
      <c r="K28" s="388"/>
    </row>
    <row r="29" spans="1:11" ht="15.75" customHeight="1">
      <c r="A29" s="4" t="s">
        <v>2101</v>
      </c>
      <c r="F29" s="388"/>
      <c r="G29" s="388"/>
      <c r="H29" s="388"/>
      <c r="I29" s="388"/>
      <c r="J29" s="388"/>
      <c r="K29" s="388"/>
    </row>
  </sheetData>
  <sortState xmlns:xlrd2="http://schemas.microsoft.com/office/spreadsheetml/2017/richdata2" ref="A7:K26">
    <sortCondition ref="A7"/>
  </sortState>
  <dataConsolidate/>
  <mergeCells count="13">
    <mergeCell ref="A2:K2"/>
    <mergeCell ref="A27:B27"/>
    <mergeCell ref="B5:B6"/>
    <mergeCell ref="A5:A6"/>
    <mergeCell ref="C5:C6"/>
    <mergeCell ref="D5:D6"/>
    <mergeCell ref="E5:E6"/>
    <mergeCell ref="F5:F6"/>
    <mergeCell ref="G5:G6"/>
    <mergeCell ref="H5:H6"/>
    <mergeCell ref="I5:I6"/>
    <mergeCell ref="J5:J6"/>
    <mergeCell ref="K5:K6"/>
  </mergeCells>
  <phoneticPr fontId="30" type="noConversion"/>
  <dataValidations count="1">
    <dataValidation allowBlank="1" showInputMessage="1" showErrorMessage="1" prompt="点击【逻辑校验】可以对“股票代码”与“股票名称”的一致性进行核查" sqref="C5:C6 B5:B6" xr:uid="{A7A85A93-E184-4F70-9E3D-4D41BA6DCEC7}"/>
  </dataValidations>
  <printOptions horizontalCentered="1"/>
  <pageMargins left="0.35433070866141736" right="0.35433070866141736" top="0.98425196850393704" bottom="0.78740157480314965" header="0.39370078740157477" footer="0.51181102362204722"/>
  <pageSetup paperSize="9" fitToHeight="0" orientation="landscape" r:id="rId1"/>
  <headerFooter alignWithMargins="0">
    <oddHeader>&amp;R&amp;"宋体,常规"&amp;10共&amp;"Times New Roman,常规"&amp;N&amp;"宋体,常规"页第&amp;"Times New Roman,常规"&amp;P&amp;"宋体,常规"页</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222DFA-3D1E-46E9-A17C-D6B6C6C44B76}">
  <sheetPr codeName="Sheet17">
    <pageSetUpPr fitToPage="1"/>
  </sheetPr>
  <dimension ref="A1:K29"/>
  <sheetViews>
    <sheetView zoomScaleNormal="100" workbookViewId="0">
      <pane ySplit="6" topLeftCell="A7" activePane="bottomLeft" state="frozen"/>
      <selection pane="bottomLeft"/>
    </sheetView>
  </sheetViews>
  <sheetFormatPr defaultColWidth="9" defaultRowHeight="15.75" customHeight="1"/>
  <cols>
    <col min="1" max="1" width="5.59765625" style="4" customWidth="1"/>
    <col min="2" max="2" width="12.59765625" style="37" customWidth="1"/>
    <col min="3" max="3" width="13.09765625" style="4" customWidth="1"/>
    <col min="4" max="4" width="10.09765625" style="53" customWidth="1"/>
    <col min="5" max="5" width="14.796875" style="4" customWidth="1"/>
    <col min="6" max="7" width="14.59765625" style="4" hidden="1" customWidth="1"/>
    <col min="8" max="9" width="14.796875" style="4" customWidth="1"/>
    <col min="10" max="10" width="19.3984375" style="4" customWidth="1"/>
    <col min="11" max="11" width="11.796875" style="4" customWidth="1"/>
    <col min="12" max="16384" width="9" style="4"/>
  </cols>
  <sheetData>
    <row r="1" spans="1:11" ht="13.35" customHeight="1">
      <c r="A1" s="457"/>
      <c r="B1" s="484"/>
      <c r="C1" s="5"/>
      <c r="D1" s="488"/>
      <c r="E1" s="387"/>
      <c r="F1" s="387"/>
      <c r="G1" s="387"/>
      <c r="H1" s="387"/>
      <c r="I1" s="387"/>
      <c r="J1" s="387"/>
      <c r="K1" s="387"/>
    </row>
    <row r="2" spans="1:11" s="2" customFormat="1" ht="30" customHeight="1">
      <c r="A2" s="1643" t="s">
        <v>2114</v>
      </c>
      <c r="B2" s="1643"/>
      <c r="C2" s="1643"/>
      <c r="D2" s="1643"/>
      <c r="E2" s="1643"/>
      <c r="F2" s="1643"/>
      <c r="G2" s="1643"/>
      <c r="H2" s="1643"/>
      <c r="I2" s="1643"/>
      <c r="J2" s="1643"/>
      <c r="K2" s="1643"/>
    </row>
    <row r="3" spans="1:11" ht="14.25" customHeight="1">
      <c r="A3" s="4" t="s">
        <v>1968</v>
      </c>
      <c r="B3" s="4"/>
      <c r="D3" s="4"/>
    </row>
    <row r="4" spans="1:11" ht="15.75" customHeight="1">
      <c r="A4" s="4" t="s">
        <v>2086</v>
      </c>
      <c r="E4" s="388"/>
      <c r="F4" s="388"/>
      <c r="G4" s="388"/>
      <c r="H4" s="388"/>
      <c r="I4" s="388"/>
      <c r="J4" s="397" t="s">
        <v>1970</v>
      </c>
      <c r="K4" s="397"/>
    </row>
    <row r="5" spans="1:11" s="3" customFormat="1" ht="15.75" customHeight="1">
      <c r="A5" s="1683" t="s">
        <v>1101</v>
      </c>
      <c r="B5" s="1690" t="s">
        <v>2115</v>
      </c>
      <c r="C5" s="1683" t="s">
        <v>2116</v>
      </c>
      <c r="D5" s="1692" t="s">
        <v>2111</v>
      </c>
      <c r="E5" s="1685" t="s">
        <v>2117</v>
      </c>
      <c r="F5" s="1685" t="s">
        <v>2088</v>
      </c>
      <c r="G5" s="1685" t="s">
        <v>2089</v>
      </c>
      <c r="H5" s="1685" t="s">
        <v>1647</v>
      </c>
      <c r="I5" s="1685" t="s">
        <v>2090</v>
      </c>
      <c r="J5" s="1685" t="s">
        <v>2091</v>
      </c>
      <c r="K5" s="1685" t="s">
        <v>1100</v>
      </c>
    </row>
    <row r="6" spans="1:11" ht="15.75" customHeight="1">
      <c r="A6" s="1684"/>
      <c r="B6" s="1691"/>
      <c r="C6" s="1684"/>
      <c r="D6" s="1693"/>
      <c r="E6" s="1686"/>
      <c r="F6" s="1686"/>
      <c r="G6" s="1686"/>
      <c r="H6" s="1686"/>
      <c r="I6" s="1686"/>
      <c r="J6" s="1686"/>
      <c r="K6" s="1686"/>
    </row>
    <row r="7" spans="1:11" ht="15.75" customHeight="1">
      <c r="A7" s="381"/>
      <c r="B7" s="485"/>
      <c r="C7" s="381"/>
      <c r="D7" s="486"/>
      <c r="E7" s="489"/>
      <c r="F7" s="410"/>
      <c r="G7" s="410"/>
      <c r="H7" s="410">
        <v>0</v>
      </c>
      <c r="I7" s="410">
        <v>0</v>
      </c>
      <c r="J7" s="410"/>
      <c r="K7" s="410"/>
    </row>
    <row r="8" spans="1:11" ht="15.75" customHeight="1">
      <c r="A8" s="381"/>
      <c r="B8" s="485"/>
      <c r="C8" s="381"/>
      <c r="D8" s="486"/>
      <c r="E8" s="489"/>
      <c r="F8" s="410"/>
      <c r="G8" s="410"/>
      <c r="H8" s="410">
        <v>0</v>
      </c>
      <c r="I8" s="410">
        <v>0</v>
      </c>
      <c r="J8" s="410"/>
      <c r="K8" s="410"/>
    </row>
    <row r="9" spans="1:11" ht="15.75" customHeight="1">
      <c r="A9" s="381"/>
      <c r="B9" s="485"/>
      <c r="C9" s="381"/>
      <c r="D9" s="486"/>
      <c r="E9" s="489"/>
      <c r="F9" s="410"/>
      <c r="G9" s="410"/>
      <c r="H9" s="410">
        <v>0</v>
      </c>
      <c r="I9" s="410">
        <v>0</v>
      </c>
      <c r="J9" s="410"/>
      <c r="K9" s="410"/>
    </row>
    <row r="10" spans="1:11" ht="15.75" customHeight="1">
      <c r="A10" s="381"/>
      <c r="B10" s="485"/>
      <c r="C10" s="381"/>
      <c r="D10" s="486"/>
      <c r="E10" s="489"/>
      <c r="F10" s="410"/>
      <c r="G10" s="410"/>
      <c r="H10" s="410">
        <v>0</v>
      </c>
      <c r="I10" s="410">
        <v>0</v>
      </c>
      <c r="J10" s="410"/>
      <c r="K10" s="410"/>
    </row>
    <row r="11" spans="1:11" ht="15.75" customHeight="1">
      <c r="A11" s="381"/>
      <c r="B11" s="485"/>
      <c r="C11" s="381"/>
      <c r="D11" s="486"/>
      <c r="E11" s="489"/>
      <c r="F11" s="410"/>
      <c r="G11" s="410"/>
      <c r="H11" s="410">
        <v>0</v>
      </c>
      <c r="I11" s="410">
        <v>0</v>
      </c>
      <c r="J11" s="410"/>
      <c r="K11" s="410"/>
    </row>
    <row r="12" spans="1:11" ht="15.75" customHeight="1">
      <c r="A12" s="381"/>
      <c r="B12" s="485"/>
      <c r="C12" s="381"/>
      <c r="D12" s="486"/>
      <c r="E12" s="489"/>
      <c r="F12" s="410"/>
      <c r="G12" s="410"/>
      <c r="H12" s="410">
        <v>0</v>
      </c>
      <c r="I12" s="410">
        <v>0</v>
      </c>
      <c r="J12" s="410"/>
      <c r="K12" s="410"/>
    </row>
    <row r="13" spans="1:11" ht="15.75" customHeight="1">
      <c r="A13" s="381"/>
      <c r="B13" s="485"/>
      <c r="C13" s="381"/>
      <c r="D13" s="486"/>
      <c r="E13" s="489"/>
      <c r="F13" s="410"/>
      <c r="G13" s="410"/>
      <c r="H13" s="410">
        <v>0</v>
      </c>
      <c r="I13" s="410">
        <v>0</v>
      </c>
      <c r="J13" s="410"/>
      <c r="K13" s="410"/>
    </row>
    <row r="14" spans="1:11" ht="15.75" customHeight="1">
      <c r="A14" s="381"/>
      <c r="B14" s="485"/>
      <c r="C14" s="381"/>
      <c r="D14" s="486"/>
      <c r="E14" s="489"/>
      <c r="F14" s="410"/>
      <c r="G14" s="410"/>
      <c r="H14" s="410">
        <v>0</v>
      </c>
      <c r="I14" s="410">
        <v>0</v>
      </c>
      <c r="J14" s="410"/>
      <c r="K14" s="410"/>
    </row>
    <row r="15" spans="1:11" ht="15.75" customHeight="1">
      <c r="A15" s="381"/>
      <c r="B15" s="485"/>
      <c r="C15" s="381"/>
      <c r="D15" s="486"/>
      <c r="E15" s="489"/>
      <c r="F15" s="410"/>
      <c r="G15" s="410"/>
      <c r="H15" s="410">
        <v>0</v>
      </c>
      <c r="I15" s="410">
        <v>0</v>
      </c>
      <c r="J15" s="410"/>
      <c r="K15" s="410"/>
    </row>
    <row r="16" spans="1:11" ht="15.75" customHeight="1">
      <c r="A16" s="381"/>
      <c r="B16" s="485"/>
      <c r="C16" s="381"/>
      <c r="D16" s="486"/>
      <c r="E16" s="489"/>
      <c r="F16" s="410"/>
      <c r="G16" s="410"/>
      <c r="H16" s="410">
        <v>0</v>
      </c>
      <c r="I16" s="410">
        <v>0</v>
      </c>
      <c r="J16" s="410"/>
      <c r="K16" s="410"/>
    </row>
    <row r="17" spans="1:11" ht="15.75" customHeight="1">
      <c r="A17" s="381"/>
      <c r="B17" s="485"/>
      <c r="C17" s="381"/>
      <c r="D17" s="486"/>
      <c r="E17" s="489"/>
      <c r="F17" s="410"/>
      <c r="G17" s="410"/>
      <c r="H17" s="410">
        <v>0</v>
      </c>
      <c r="I17" s="410">
        <v>0</v>
      </c>
      <c r="J17" s="410"/>
      <c r="K17" s="410"/>
    </row>
    <row r="18" spans="1:11" ht="15.75" customHeight="1">
      <c r="A18" s="381"/>
      <c r="B18" s="485"/>
      <c r="C18" s="381"/>
      <c r="D18" s="486"/>
      <c r="E18" s="489"/>
      <c r="F18" s="410"/>
      <c r="G18" s="410"/>
      <c r="H18" s="410">
        <v>0</v>
      </c>
      <c r="I18" s="410">
        <v>0</v>
      </c>
      <c r="J18" s="410"/>
      <c r="K18" s="410"/>
    </row>
    <row r="19" spans="1:11" ht="15.75" customHeight="1">
      <c r="A19" s="381"/>
      <c r="B19" s="485"/>
      <c r="C19" s="381"/>
      <c r="D19" s="486"/>
      <c r="E19" s="489"/>
      <c r="F19" s="410"/>
      <c r="G19" s="410"/>
      <c r="H19" s="410">
        <v>0</v>
      </c>
      <c r="I19" s="410">
        <v>0</v>
      </c>
      <c r="J19" s="410"/>
      <c r="K19" s="410"/>
    </row>
    <row r="20" spans="1:11" ht="15.75" customHeight="1">
      <c r="A20" s="381"/>
      <c r="B20" s="485"/>
      <c r="C20" s="381"/>
      <c r="D20" s="486"/>
      <c r="E20" s="489"/>
      <c r="F20" s="410"/>
      <c r="G20" s="410"/>
      <c r="H20" s="410">
        <v>0</v>
      </c>
      <c r="I20" s="410">
        <v>0</v>
      </c>
      <c r="J20" s="410"/>
      <c r="K20" s="410"/>
    </row>
    <row r="21" spans="1:11" ht="15.75" customHeight="1">
      <c r="A21" s="381"/>
      <c r="B21" s="485"/>
      <c r="C21" s="381"/>
      <c r="D21" s="486"/>
      <c r="E21" s="489"/>
      <c r="F21" s="410"/>
      <c r="G21" s="410"/>
      <c r="H21" s="410">
        <v>0</v>
      </c>
      <c r="I21" s="410">
        <v>0</v>
      </c>
      <c r="J21" s="410"/>
      <c r="K21" s="410"/>
    </row>
    <row r="22" spans="1:11" ht="15.75" customHeight="1">
      <c r="A22" s="381"/>
      <c r="B22" s="485"/>
      <c r="C22" s="381"/>
      <c r="D22" s="486"/>
      <c r="E22" s="489"/>
      <c r="F22" s="410"/>
      <c r="G22" s="410"/>
      <c r="H22" s="410">
        <v>0</v>
      </c>
      <c r="I22" s="410">
        <v>0</v>
      </c>
      <c r="J22" s="410"/>
      <c r="K22" s="410"/>
    </row>
    <row r="23" spans="1:11" ht="15.75" customHeight="1">
      <c r="A23" s="381"/>
      <c r="B23" s="485"/>
      <c r="C23" s="381"/>
      <c r="D23" s="486"/>
      <c r="E23" s="489"/>
      <c r="F23" s="410"/>
      <c r="G23" s="410"/>
      <c r="H23" s="410">
        <v>0</v>
      </c>
      <c r="I23" s="410">
        <v>0</v>
      </c>
      <c r="J23" s="410"/>
      <c r="K23" s="410"/>
    </row>
    <row r="24" spans="1:11" ht="15.75" customHeight="1">
      <c r="A24" s="381"/>
      <c r="B24" s="485"/>
      <c r="C24" s="381"/>
      <c r="D24" s="486"/>
      <c r="E24" s="489"/>
      <c r="F24" s="410"/>
      <c r="G24" s="410"/>
      <c r="H24" s="410">
        <v>0</v>
      </c>
      <c r="I24" s="410">
        <v>0</v>
      </c>
      <c r="J24" s="410"/>
      <c r="K24" s="410"/>
    </row>
    <row r="25" spans="1:11" ht="15.75" customHeight="1">
      <c r="A25" s="381"/>
      <c r="B25" s="485"/>
      <c r="C25" s="381"/>
      <c r="D25" s="486"/>
      <c r="E25" s="489"/>
      <c r="F25" s="410"/>
      <c r="G25" s="410"/>
      <c r="H25" s="410">
        <v>0</v>
      </c>
      <c r="I25" s="410">
        <v>0</v>
      </c>
      <c r="J25" s="410"/>
      <c r="K25" s="410"/>
    </row>
    <row r="26" spans="1:11" ht="15.75" customHeight="1">
      <c r="A26" s="381"/>
      <c r="B26" s="485"/>
      <c r="C26" s="381"/>
      <c r="D26" s="486"/>
      <c r="E26" s="489"/>
      <c r="F26" s="410"/>
      <c r="G26" s="410"/>
      <c r="H26" s="410">
        <v>0</v>
      </c>
      <c r="I26" s="410">
        <v>0</v>
      </c>
      <c r="J26" s="410"/>
      <c r="K26" s="410"/>
    </row>
    <row r="27" spans="1:11" ht="15.75" customHeight="1">
      <c r="A27" s="1688" t="s">
        <v>2113</v>
      </c>
      <c r="B27" s="1689"/>
      <c r="C27" s="440"/>
      <c r="D27" s="486"/>
      <c r="E27" s="490"/>
      <c r="F27" s="410">
        <v>0</v>
      </c>
      <c r="G27" s="410"/>
      <c r="H27" s="410">
        <v>0</v>
      </c>
      <c r="I27" s="410">
        <v>0</v>
      </c>
      <c r="J27" s="410"/>
      <c r="K27" s="410"/>
    </row>
    <row r="28" spans="1:11" ht="15.75" customHeight="1">
      <c r="A28" s="4" t="s">
        <v>2098</v>
      </c>
      <c r="E28" s="388"/>
      <c r="F28" s="388"/>
      <c r="G28" s="388"/>
      <c r="H28" s="388" t="s">
        <v>2099</v>
      </c>
      <c r="I28" s="388"/>
      <c r="J28" s="388"/>
      <c r="K28" s="388"/>
    </row>
    <row r="29" spans="1:11" ht="15.75" customHeight="1">
      <c r="A29" s="4" t="s">
        <v>2101</v>
      </c>
      <c r="E29" s="388"/>
      <c r="F29" s="388"/>
      <c r="G29" s="388"/>
      <c r="H29" s="388"/>
      <c r="I29" s="388"/>
      <c r="J29" s="388"/>
      <c r="K29" s="388"/>
    </row>
  </sheetData>
  <sortState xmlns:xlrd2="http://schemas.microsoft.com/office/spreadsheetml/2017/richdata2" ref="A7:K26">
    <sortCondition ref="A7"/>
  </sortState>
  <mergeCells count="13">
    <mergeCell ref="A27:B27"/>
    <mergeCell ref="A5:A6"/>
    <mergeCell ref="B5:B6"/>
    <mergeCell ref="C5:C6"/>
    <mergeCell ref="D5:D6"/>
    <mergeCell ref="A2:K2"/>
    <mergeCell ref="E5:E6"/>
    <mergeCell ref="F5:F6"/>
    <mergeCell ref="G5:G6"/>
    <mergeCell ref="H5:H6"/>
    <mergeCell ref="I5:I6"/>
    <mergeCell ref="K5:K6"/>
    <mergeCell ref="J5:J6"/>
  </mergeCells>
  <phoneticPr fontId="30" type="noConversion"/>
  <dataValidations count="1">
    <dataValidation allowBlank="1" showInputMessage="1" showErrorMessage="1" prompt="点击【逻辑校验】可以对“债券代码”与“债券名称”的一致性进行核查" sqref="C5:C6 B5:B6" xr:uid="{DAE88D9B-7C24-42DF-B39A-446DAED5DDF2}"/>
  </dataValidations>
  <printOptions horizontalCentered="1"/>
  <pageMargins left="0.35433070866141736" right="0.35433070866141736" top="0.98425196850393704" bottom="0.78740157480314965" header="0.39370078740157477" footer="0.51181102362204722"/>
  <pageSetup paperSize="9" fitToHeight="0" orientation="landscape" r:id="rId1"/>
  <headerFooter alignWithMargins="0">
    <oddHeader>&amp;R&amp;"宋体,常规"&amp;10共&amp;"Times New Roman,常规"&amp;N&amp;"宋体,常规"页第&amp;"Times New Roman,常规"&amp;P&amp;"宋体,常规"页</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7D88BD-EA47-4BF2-B669-889FC861D215}">
  <sheetPr codeName="Sheet104">
    <pageSetUpPr fitToPage="1"/>
  </sheetPr>
  <dimension ref="A1:B7"/>
  <sheetViews>
    <sheetView workbookViewId="0"/>
  </sheetViews>
  <sheetFormatPr defaultRowHeight="15.6"/>
  <sheetData>
    <row r="1" spans="1:2">
      <c r="A1" s="36"/>
      <c r="B1" s="7"/>
    </row>
    <row r="2" spans="1:2">
      <c r="A2" s="7"/>
      <c r="B2" s="7"/>
    </row>
    <row r="4" spans="1:2">
      <c r="A4" s="283" t="s">
        <v>956</v>
      </c>
    </row>
    <row r="6" spans="1:2">
      <c r="A6" s="7"/>
      <c r="B6" s="7"/>
    </row>
    <row r="7" spans="1:2">
      <c r="A7" s="7"/>
      <c r="B7" s="7"/>
    </row>
  </sheetData>
  <protectedRanges>
    <protectedRange sqref="A28:A30" name="A"/>
    <protectedRange sqref="A28:A30" name="B"/>
    <protectedRange sqref="A32" name="B_1"/>
    <protectedRange sqref="A34" name="B_2"/>
    <protectedRange sqref="A36" name="B_3"/>
    <protectedRange sqref="A8" name="A_1"/>
    <protectedRange sqref="A8" name="B_1_1"/>
    <protectedRange sqref="A3" name="A_1_1"/>
    <protectedRange sqref="A3" name="B_2_1"/>
  </protectedRanges>
  <phoneticPr fontId="30" type="noConversion"/>
  <printOptions horizontalCentered="1"/>
  <pageMargins left="0.7" right="0.7" top="0.98425196850393704" bottom="0.75" header="0.39370078740157477" footer="0.3"/>
  <pageSetup paperSize="9" fitToHeight="0" orientation="landscape" r:id="rId1"/>
  <headerFooter>
    <oddHeader>&amp;R&amp;"宋体,常规"&amp;10共&amp;"Times New Roman,常规"&amp;N&amp;"宋体,常规"页第&amp;"Times New Roman,常规"&amp;P&amp;"宋体,常规"页</oddHead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38B5E8-C046-4767-9CA0-2BB52EDF9559}">
  <sheetPr codeName="Sheet18">
    <pageSetUpPr fitToPage="1"/>
  </sheetPr>
  <dimension ref="A1:K29"/>
  <sheetViews>
    <sheetView zoomScaleNormal="100" workbookViewId="0">
      <pane ySplit="6" topLeftCell="A7" activePane="bottomLeft" state="frozen"/>
      <selection pane="bottomLeft"/>
    </sheetView>
  </sheetViews>
  <sheetFormatPr defaultColWidth="9" defaultRowHeight="15.75" customHeight="1"/>
  <cols>
    <col min="1" max="1" width="5.59765625" style="4" customWidth="1"/>
    <col min="2" max="3" width="14.59765625" style="37" customWidth="1"/>
    <col min="4" max="4" width="10.09765625" style="53" customWidth="1"/>
    <col min="5" max="5" width="11.296875" style="4" customWidth="1"/>
    <col min="6" max="7" width="14.59765625" style="4" hidden="1" customWidth="1"/>
    <col min="8" max="9" width="14.796875" style="4" customWidth="1"/>
    <col min="10" max="10" width="19.3984375" style="4" customWidth="1"/>
    <col min="11" max="11" width="9.19921875" style="4" customWidth="1"/>
    <col min="12" max="16384" width="9" style="4"/>
  </cols>
  <sheetData>
    <row r="1" spans="1:11" ht="13.35" customHeight="1">
      <c r="A1" s="457"/>
      <c r="B1" s="484"/>
      <c r="C1" s="491"/>
      <c r="D1" s="488"/>
      <c r="E1" s="5"/>
      <c r="F1" s="387"/>
      <c r="G1" s="387"/>
      <c r="H1" s="387"/>
      <c r="I1" s="387"/>
      <c r="J1" s="387"/>
    </row>
    <row r="2" spans="1:11" s="2" customFormat="1" ht="30" customHeight="1">
      <c r="A2" s="1643" t="s">
        <v>2118</v>
      </c>
      <c r="B2" s="1643"/>
      <c r="C2" s="1643"/>
      <c r="D2" s="1643"/>
      <c r="E2" s="1643"/>
      <c r="F2" s="1643"/>
      <c r="G2" s="1643"/>
      <c r="H2" s="1643"/>
      <c r="I2" s="1643"/>
      <c r="J2" s="1643"/>
      <c r="K2" s="1643"/>
    </row>
    <row r="3" spans="1:11" ht="14.25" customHeight="1">
      <c r="A3" s="4" t="s">
        <v>1968</v>
      </c>
      <c r="B3" s="4"/>
      <c r="C3" s="4"/>
      <c r="D3" s="4"/>
    </row>
    <row r="4" spans="1:11" ht="15.75" customHeight="1">
      <c r="A4" s="4" t="s">
        <v>2086</v>
      </c>
      <c r="F4" s="388"/>
      <c r="G4" s="388"/>
      <c r="H4" s="388"/>
      <c r="I4" s="388"/>
      <c r="J4" s="397" t="s">
        <v>1970</v>
      </c>
    </row>
    <row r="5" spans="1:11" s="3" customFormat="1" ht="15.75" customHeight="1">
      <c r="A5" s="1683" t="s">
        <v>1101</v>
      </c>
      <c r="B5" s="1690" t="s">
        <v>2119</v>
      </c>
      <c r="C5" s="1690" t="s">
        <v>2120</v>
      </c>
      <c r="D5" s="1692" t="s">
        <v>2111</v>
      </c>
      <c r="E5" s="1683" t="s">
        <v>2117</v>
      </c>
      <c r="F5" s="1685" t="s">
        <v>2088</v>
      </c>
      <c r="G5" s="1685" t="s">
        <v>2089</v>
      </c>
      <c r="H5" s="1685" t="s">
        <v>1647</v>
      </c>
      <c r="I5" s="1685" t="s">
        <v>2090</v>
      </c>
      <c r="J5" s="1685" t="s">
        <v>2091</v>
      </c>
      <c r="K5" s="1685" t="s">
        <v>1100</v>
      </c>
    </row>
    <row r="6" spans="1:11" ht="15.75" customHeight="1">
      <c r="A6" s="1684"/>
      <c r="B6" s="1691"/>
      <c r="C6" s="1691"/>
      <c r="D6" s="1693"/>
      <c r="E6" s="1684"/>
      <c r="F6" s="1686"/>
      <c r="G6" s="1686"/>
      <c r="H6" s="1686"/>
      <c r="I6" s="1686"/>
      <c r="J6" s="1686"/>
      <c r="K6" s="1686"/>
    </row>
    <row r="7" spans="1:11" ht="15.75" customHeight="1">
      <c r="A7" s="381"/>
      <c r="B7" s="485"/>
      <c r="C7" s="492"/>
      <c r="D7" s="493"/>
      <c r="E7" s="489"/>
      <c r="F7" s="410"/>
      <c r="G7" s="410"/>
      <c r="H7" s="410">
        <v>0</v>
      </c>
      <c r="I7" s="410">
        <v>0</v>
      </c>
      <c r="J7" s="410"/>
      <c r="K7" s="410"/>
    </row>
    <row r="8" spans="1:11" ht="15.75" customHeight="1">
      <c r="A8" s="381"/>
      <c r="B8" s="485"/>
      <c r="C8" s="492"/>
      <c r="D8" s="493"/>
      <c r="E8" s="489"/>
      <c r="F8" s="410"/>
      <c r="G8" s="410"/>
      <c r="H8" s="410">
        <v>0</v>
      </c>
      <c r="I8" s="410">
        <v>0</v>
      </c>
      <c r="J8" s="410"/>
      <c r="K8" s="410"/>
    </row>
    <row r="9" spans="1:11" ht="15.75" customHeight="1">
      <c r="A9" s="381"/>
      <c r="B9" s="485"/>
      <c r="C9" s="492"/>
      <c r="D9" s="493"/>
      <c r="E9" s="489"/>
      <c r="F9" s="410"/>
      <c r="G9" s="410"/>
      <c r="H9" s="410">
        <v>0</v>
      </c>
      <c r="I9" s="410">
        <v>0</v>
      </c>
      <c r="J9" s="410"/>
      <c r="K9" s="410"/>
    </row>
    <row r="10" spans="1:11" ht="15.75" customHeight="1">
      <c r="A10" s="381"/>
      <c r="B10" s="485"/>
      <c r="C10" s="492"/>
      <c r="D10" s="493"/>
      <c r="E10" s="489"/>
      <c r="F10" s="410"/>
      <c r="G10" s="410"/>
      <c r="H10" s="410">
        <v>0</v>
      </c>
      <c r="I10" s="410">
        <v>0</v>
      </c>
      <c r="J10" s="410"/>
      <c r="K10" s="410"/>
    </row>
    <row r="11" spans="1:11" ht="15.75" customHeight="1">
      <c r="A11" s="381"/>
      <c r="B11" s="485"/>
      <c r="C11" s="492"/>
      <c r="D11" s="493"/>
      <c r="E11" s="489"/>
      <c r="F11" s="410"/>
      <c r="G11" s="410"/>
      <c r="H11" s="410">
        <v>0</v>
      </c>
      <c r="I11" s="410">
        <v>0</v>
      </c>
      <c r="J11" s="410"/>
      <c r="K11" s="410"/>
    </row>
    <row r="12" spans="1:11" ht="15.75" customHeight="1">
      <c r="A12" s="381"/>
      <c r="B12" s="485"/>
      <c r="C12" s="492"/>
      <c r="D12" s="493"/>
      <c r="E12" s="489"/>
      <c r="F12" s="410"/>
      <c r="G12" s="410"/>
      <c r="H12" s="410">
        <v>0</v>
      </c>
      <c r="I12" s="410">
        <v>0</v>
      </c>
      <c r="J12" s="410"/>
      <c r="K12" s="410"/>
    </row>
    <row r="13" spans="1:11" ht="15.75" customHeight="1">
      <c r="A13" s="381"/>
      <c r="B13" s="485"/>
      <c r="C13" s="492"/>
      <c r="D13" s="493"/>
      <c r="E13" s="489"/>
      <c r="F13" s="410"/>
      <c r="G13" s="410"/>
      <c r="H13" s="410">
        <v>0</v>
      </c>
      <c r="I13" s="410">
        <v>0</v>
      </c>
      <c r="J13" s="410"/>
      <c r="K13" s="410"/>
    </row>
    <row r="14" spans="1:11" ht="15.75" customHeight="1">
      <c r="A14" s="381"/>
      <c r="B14" s="485"/>
      <c r="C14" s="492"/>
      <c r="D14" s="493"/>
      <c r="E14" s="489"/>
      <c r="F14" s="410"/>
      <c r="G14" s="410"/>
      <c r="H14" s="410">
        <v>0</v>
      </c>
      <c r="I14" s="410">
        <v>0</v>
      </c>
      <c r="J14" s="410"/>
      <c r="K14" s="410"/>
    </row>
    <row r="15" spans="1:11" ht="15.75" customHeight="1">
      <c r="A15" s="381"/>
      <c r="B15" s="485"/>
      <c r="C15" s="492"/>
      <c r="D15" s="493"/>
      <c r="E15" s="489"/>
      <c r="F15" s="410"/>
      <c r="G15" s="410"/>
      <c r="H15" s="410">
        <v>0</v>
      </c>
      <c r="I15" s="410">
        <v>0</v>
      </c>
      <c r="J15" s="410"/>
      <c r="K15" s="410"/>
    </row>
    <row r="16" spans="1:11" ht="15.75" customHeight="1">
      <c r="A16" s="381"/>
      <c r="B16" s="485"/>
      <c r="C16" s="492"/>
      <c r="D16" s="493"/>
      <c r="E16" s="489"/>
      <c r="F16" s="410"/>
      <c r="G16" s="410"/>
      <c r="H16" s="410">
        <v>0</v>
      </c>
      <c r="I16" s="410">
        <v>0</v>
      </c>
      <c r="J16" s="410"/>
      <c r="K16" s="410"/>
    </row>
    <row r="17" spans="1:11" ht="15.75" customHeight="1">
      <c r="A17" s="381"/>
      <c r="B17" s="485"/>
      <c r="C17" s="492"/>
      <c r="D17" s="493"/>
      <c r="E17" s="489"/>
      <c r="F17" s="410"/>
      <c r="G17" s="410"/>
      <c r="H17" s="410">
        <v>0</v>
      </c>
      <c r="I17" s="410">
        <v>0</v>
      </c>
      <c r="J17" s="410"/>
      <c r="K17" s="410"/>
    </row>
    <row r="18" spans="1:11" ht="15.75" customHeight="1">
      <c r="A18" s="381"/>
      <c r="B18" s="485"/>
      <c r="C18" s="492"/>
      <c r="D18" s="493"/>
      <c r="E18" s="489"/>
      <c r="F18" s="410"/>
      <c r="G18" s="410"/>
      <c r="H18" s="410">
        <v>0</v>
      </c>
      <c r="I18" s="410">
        <v>0</v>
      </c>
      <c r="J18" s="410"/>
      <c r="K18" s="410"/>
    </row>
    <row r="19" spans="1:11" ht="15.75" customHeight="1">
      <c r="A19" s="381"/>
      <c r="B19" s="485"/>
      <c r="C19" s="492"/>
      <c r="D19" s="493"/>
      <c r="E19" s="489"/>
      <c r="F19" s="410"/>
      <c r="G19" s="410"/>
      <c r="H19" s="410">
        <v>0</v>
      </c>
      <c r="I19" s="410">
        <v>0</v>
      </c>
      <c r="J19" s="410"/>
      <c r="K19" s="410"/>
    </row>
    <row r="20" spans="1:11" ht="15.75" customHeight="1">
      <c r="A20" s="381"/>
      <c r="B20" s="485"/>
      <c r="C20" s="492"/>
      <c r="D20" s="493"/>
      <c r="E20" s="489"/>
      <c r="F20" s="410"/>
      <c r="G20" s="410"/>
      <c r="H20" s="410">
        <v>0</v>
      </c>
      <c r="I20" s="410">
        <v>0</v>
      </c>
      <c r="J20" s="410"/>
      <c r="K20" s="410"/>
    </row>
    <row r="21" spans="1:11" ht="15.75" customHeight="1">
      <c r="A21" s="381"/>
      <c r="B21" s="485"/>
      <c r="C21" s="492"/>
      <c r="D21" s="493"/>
      <c r="E21" s="489"/>
      <c r="F21" s="410"/>
      <c r="G21" s="410"/>
      <c r="H21" s="410">
        <v>0</v>
      </c>
      <c r="I21" s="410">
        <v>0</v>
      </c>
      <c r="J21" s="410"/>
      <c r="K21" s="410"/>
    </row>
    <row r="22" spans="1:11" ht="15.75" customHeight="1">
      <c r="A22" s="381"/>
      <c r="B22" s="485"/>
      <c r="C22" s="492"/>
      <c r="D22" s="493"/>
      <c r="E22" s="489"/>
      <c r="F22" s="410"/>
      <c r="G22" s="410"/>
      <c r="H22" s="410">
        <v>0</v>
      </c>
      <c r="I22" s="410">
        <v>0</v>
      </c>
      <c r="J22" s="410"/>
      <c r="K22" s="410"/>
    </row>
    <row r="23" spans="1:11" ht="15.75" customHeight="1">
      <c r="A23" s="381"/>
      <c r="B23" s="485"/>
      <c r="C23" s="492"/>
      <c r="D23" s="493"/>
      <c r="E23" s="489"/>
      <c r="F23" s="410"/>
      <c r="G23" s="410"/>
      <c r="H23" s="410">
        <v>0</v>
      </c>
      <c r="I23" s="410">
        <v>0</v>
      </c>
      <c r="J23" s="410"/>
      <c r="K23" s="410"/>
    </row>
    <row r="24" spans="1:11" ht="15.75" customHeight="1">
      <c r="A24" s="381"/>
      <c r="B24" s="485"/>
      <c r="C24" s="492"/>
      <c r="D24" s="493"/>
      <c r="E24" s="489"/>
      <c r="F24" s="410"/>
      <c r="G24" s="410"/>
      <c r="H24" s="410">
        <v>0</v>
      </c>
      <c r="I24" s="410">
        <v>0</v>
      </c>
      <c r="J24" s="410"/>
      <c r="K24" s="410"/>
    </row>
    <row r="25" spans="1:11" ht="15.75" customHeight="1">
      <c r="A25" s="381"/>
      <c r="B25" s="485"/>
      <c r="C25" s="492"/>
      <c r="D25" s="493"/>
      <c r="E25" s="489"/>
      <c r="F25" s="410"/>
      <c r="G25" s="410"/>
      <c r="H25" s="410">
        <v>0</v>
      </c>
      <c r="I25" s="410">
        <v>0</v>
      </c>
      <c r="J25" s="410"/>
      <c r="K25" s="410"/>
    </row>
    <row r="26" spans="1:11" ht="15.75" customHeight="1">
      <c r="A26" s="381"/>
      <c r="B26" s="485"/>
      <c r="C26" s="492"/>
      <c r="D26" s="493"/>
      <c r="E26" s="489"/>
      <c r="F26" s="410"/>
      <c r="G26" s="410"/>
      <c r="H26" s="410">
        <v>0</v>
      </c>
      <c r="I26" s="410">
        <v>0</v>
      </c>
      <c r="J26" s="410"/>
      <c r="K26" s="410"/>
    </row>
    <row r="27" spans="1:11" ht="15.75" customHeight="1">
      <c r="A27" s="1688" t="s">
        <v>2113</v>
      </c>
      <c r="B27" s="1689"/>
      <c r="C27" s="494"/>
      <c r="D27" s="495"/>
      <c r="E27" s="440"/>
      <c r="F27" s="410">
        <v>0</v>
      </c>
      <c r="G27" s="410"/>
      <c r="H27" s="410">
        <v>0</v>
      </c>
      <c r="I27" s="410">
        <v>0</v>
      </c>
      <c r="J27" s="410"/>
      <c r="K27" s="410"/>
    </row>
    <row r="28" spans="1:11" ht="15.75" customHeight="1">
      <c r="A28" s="4" t="s">
        <v>2098</v>
      </c>
      <c r="F28" s="388"/>
      <c r="G28" s="388"/>
      <c r="H28" s="388" t="s">
        <v>2099</v>
      </c>
      <c r="I28" s="388"/>
      <c r="J28" s="388"/>
    </row>
    <row r="29" spans="1:11" ht="15.75" customHeight="1">
      <c r="A29" s="4" t="s">
        <v>2101</v>
      </c>
      <c r="F29" s="388"/>
      <c r="G29" s="388"/>
      <c r="H29" s="388"/>
      <c r="I29" s="388"/>
      <c r="J29" s="388"/>
    </row>
  </sheetData>
  <sortState xmlns:xlrd2="http://schemas.microsoft.com/office/spreadsheetml/2017/richdata2" ref="A7:K26">
    <sortCondition ref="A7"/>
  </sortState>
  <mergeCells count="13">
    <mergeCell ref="K5:K6"/>
    <mergeCell ref="A2:K2"/>
    <mergeCell ref="E5:E6"/>
    <mergeCell ref="F5:F6"/>
    <mergeCell ref="G5:G6"/>
    <mergeCell ref="H5:H6"/>
    <mergeCell ref="I5:I6"/>
    <mergeCell ref="J5:J6"/>
    <mergeCell ref="A27:B27"/>
    <mergeCell ref="A5:A6"/>
    <mergeCell ref="B5:B6"/>
    <mergeCell ref="C5:C6"/>
    <mergeCell ref="D5:D6"/>
  </mergeCells>
  <phoneticPr fontId="30" type="noConversion"/>
  <dataValidations count="1">
    <dataValidation allowBlank="1" showInputMessage="1" showErrorMessage="1" prompt="点击【逻辑校验】可以对“基金代码”与“基金名称”的一致性进行核查" sqref="B5:B6 C5:C6" xr:uid="{848757AA-9C51-44E2-A1B4-82F01A6F017B}"/>
  </dataValidations>
  <printOptions horizontalCentered="1"/>
  <pageMargins left="0.35433070866141736" right="0.35433070866141736" top="0.98425196850393704" bottom="0.78740157480314965" header="0.39370078740157477" footer="0.51181102362204722"/>
  <pageSetup paperSize="9" fitToHeight="0" orientation="landscape" r:id="rId1"/>
  <headerFooter alignWithMargins="0">
    <oddHeader>&amp;R&amp;"宋体,常规"&amp;10共&amp;"Times New Roman,常规"&amp;N&amp;"宋体,常规"页第&amp;"Times New Roman,常规"&amp;P&amp;"宋体,常规"页</oddHead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E566FA-CA43-4F87-9D4D-90E561331857}">
  <sheetPr codeName="Sheet143">
    <pageSetUpPr fitToPage="1"/>
  </sheetPr>
  <dimension ref="A1:K29"/>
  <sheetViews>
    <sheetView zoomScaleNormal="100" workbookViewId="0">
      <pane ySplit="6" topLeftCell="A7" activePane="bottomLeft" state="frozen"/>
      <selection pane="bottomLeft"/>
    </sheetView>
  </sheetViews>
  <sheetFormatPr defaultColWidth="9" defaultRowHeight="15.75" customHeight="1"/>
  <cols>
    <col min="1" max="1" width="5.5" style="4" customWidth="1"/>
    <col min="2" max="2" width="20.59765625" style="37" customWidth="1"/>
    <col min="3" max="3" width="10.59765625" style="4" customWidth="1"/>
    <col min="4" max="5" width="10.09765625" style="53" customWidth="1"/>
    <col min="6" max="7" width="14.59765625" style="4" hidden="1" customWidth="1"/>
    <col min="8" max="9" width="14.796875" style="4" customWidth="1"/>
    <col min="10" max="10" width="9.3984375" style="4" customWidth="1"/>
    <col min="11" max="11" width="8.59765625" style="4" customWidth="1"/>
    <col min="12" max="16384" width="9" style="4"/>
  </cols>
  <sheetData>
    <row r="1" spans="1:11" ht="13.35" customHeight="1">
      <c r="A1" s="457"/>
      <c r="B1" s="484"/>
      <c r="C1" s="5"/>
      <c r="D1" s="488"/>
      <c r="E1" s="488"/>
      <c r="F1" s="387"/>
      <c r="G1" s="387"/>
      <c r="H1" s="387"/>
      <c r="I1" s="387"/>
      <c r="J1" s="387"/>
    </row>
    <row r="2" spans="1:11" s="2" customFormat="1" ht="30" customHeight="1">
      <c r="A2" s="1643" t="s">
        <v>2121</v>
      </c>
      <c r="B2" s="1643"/>
      <c r="C2" s="1643"/>
      <c r="D2" s="1643"/>
      <c r="E2" s="1643"/>
      <c r="F2" s="1643"/>
      <c r="G2" s="1643"/>
      <c r="H2" s="1643"/>
      <c r="I2" s="1643"/>
      <c r="J2" s="1643"/>
      <c r="K2" s="1643"/>
    </row>
    <row r="3" spans="1:11" ht="14.25" customHeight="1">
      <c r="A3" s="4" t="s">
        <v>1968</v>
      </c>
      <c r="B3" s="4"/>
      <c r="D3" s="4"/>
      <c r="E3" s="4"/>
    </row>
    <row r="4" spans="1:11" ht="15.75" customHeight="1">
      <c r="A4" s="4" t="s">
        <v>2086</v>
      </c>
      <c r="F4" s="388"/>
      <c r="G4" s="388"/>
      <c r="H4" s="388"/>
      <c r="I4" s="388"/>
      <c r="J4" s="388"/>
      <c r="K4" s="397" t="s">
        <v>1970</v>
      </c>
    </row>
    <row r="5" spans="1:11" s="3" customFormat="1" ht="15.75" customHeight="1">
      <c r="A5" s="1683" t="s">
        <v>1101</v>
      </c>
      <c r="B5" s="1690" t="s">
        <v>2122</v>
      </c>
      <c r="C5" s="1683" t="s">
        <v>2123</v>
      </c>
      <c r="D5" s="1692" t="s">
        <v>2111</v>
      </c>
      <c r="E5" s="1692" t="s">
        <v>2124</v>
      </c>
      <c r="F5" s="1685" t="s">
        <v>2088</v>
      </c>
      <c r="G5" s="1685" t="s">
        <v>2089</v>
      </c>
      <c r="H5" s="1685" t="s">
        <v>1647</v>
      </c>
      <c r="I5" s="1685" t="s">
        <v>2090</v>
      </c>
      <c r="J5" s="1685" t="s">
        <v>2091</v>
      </c>
      <c r="K5" s="1694" t="s">
        <v>1100</v>
      </c>
    </row>
    <row r="6" spans="1:11" ht="15.75" customHeight="1">
      <c r="A6" s="1684"/>
      <c r="B6" s="1691"/>
      <c r="C6" s="1684"/>
      <c r="D6" s="1693"/>
      <c r="E6" s="1693"/>
      <c r="F6" s="1686"/>
      <c r="G6" s="1686"/>
      <c r="H6" s="1686"/>
      <c r="I6" s="1686"/>
      <c r="J6" s="1686"/>
      <c r="K6" s="1695"/>
    </row>
    <row r="7" spans="1:11" ht="15.75" customHeight="1">
      <c r="A7" s="381"/>
      <c r="B7" s="485"/>
      <c r="C7" s="381"/>
      <c r="D7" s="486"/>
      <c r="E7" s="486"/>
      <c r="F7" s="410"/>
      <c r="G7" s="410"/>
      <c r="H7" s="410">
        <v>0</v>
      </c>
      <c r="I7" s="410">
        <v>0</v>
      </c>
      <c r="J7" s="472"/>
      <c r="K7" s="496"/>
    </row>
    <row r="8" spans="1:11" ht="15.75" customHeight="1">
      <c r="A8" s="381"/>
      <c r="B8" s="485"/>
      <c r="C8" s="381"/>
      <c r="D8" s="486"/>
      <c r="E8" s="486"/>
      <c r="F8" s="410"/>
      <c r="G8" s="410"/>
      <c r="H8" s="410">
        <v>0</v>
      </c>
      <c r="I8" s="410">
        <v>0</v>
      </c>
      <c r="J8" s="472"/>
      <c r="K8" s="496"/>
    </row>
    <row r="9" spans="1:11" ht="15.75" customHeight="1">
      <c r="A9" s="381"/>
      <c r="B9" s="485"/>
      <c r="C9" s="381"/>
      <c r="D9" s="486"/>
      <c r="E9" s="486"/>
      <c r="F9" s="410"/>
      <c r="G9" s="410"/>
      <c r="H9" s="410">
        <v>0</v>
      </c>
      <c r="I9" s="410">
        <v>0</v>
      </c>
      <c r="J9" s="472"/>
      <c r="K9" s="496"/>
    </row>
    <row r="10" spans="1:11" ht="15.75" customHeight="1">
      <c r="A10" s="381"/>
      <c r="B10" s="485"/>
      <c r="C10" s="381"/>
      <c r="D10" s="486"/>
      <c r="E10" s="486"/>
      <c r="F10" s="410"/>
      <c r="G10" s="410"/>
      <c r="H10" s="410">
        <v>0</v>
      </c>
      <c r="I10" s="410">
        <v>0</v>
      </c>
      <c r="J10" s="472"/>
      <c r="K10" s="496"/>
    </row>
    <row r="11" spans="1:11" ht="15.75" customHeight="1">
      <c r="A11" s="381"/>
      <c r="B11" s="485"/>
      <c r="C11" s="381"/>
      <c r="D11" s="486"/>
      <c r="E11" s="486"/>
      <c r="F11" s="410"/>
      <c r="G11" s="410"/>
      <c r="H11" s="410">
        <v>0</v>
      </c>
      <c r="I11" s="410">
        <v>0</v>
      </c>
      <c r="J11" s="472"/>
      <c r="K11" s="496"/>
    </row>
    <row r="12" spans="1:11" ht="15.75" customHeight="1">
      <c r="A12" s="381"/>
      <c r="B12" s="485"/>
      <c r="C12" s="381"/>
      <c r="D12" s="486"/>
      <c r="E12" s="486"/>
      <c r="F12" s="410"/>
      <c r="G12" s="410"/>
      <c r="H12" s="410">
        <v>0</v>
      </c>
      <c r="I12" s="410">
        <v>0</v>
      </c>
      <c r="J12" s="472"/>
      <c r="K12" s="496"/>
    </row>
    <row r="13" spans="1:11" ht="15.75" customHeight="1">
      <c r="A13" s="381"/>
      <c r="B13" s="485"/>
      <c r="C13" s="381"/>
      <c r="D13" s="486"/>
      <c r="E13" s="486"/>
      <c r="F13" s="410"/>
      <c r="G13" s="410"/>
      <c r="H13" s="410">
        <v>0</v>
      </c>
      <c r="I13" s="410">
        <v>0</v>
      </c>
      <c r="J13" s="472"/>
      <c r="K13" s="496"/>
    </row>
    <row r="14" spans="1:11" ht="15.75" customHeight="1">
      <c r="A14" s="381"/>
      <c r="B14" s="485"/>
      <c r="C14" s="381"/>
      <c r="D14" s="486"/>
      <c r="E14" s="486"/>
      <c r="F14" s="410"/>
      <c r="G14" s="410"/>
      <c r="H14" s="410">
        <v>0</v>
      </c>
      <c r="I14" s="410">
        <v>0</v>
      </c>
      <c r="J14" s="472"/>
      <c r="K14" s="496"/>
    </row>
    <row r="15" spans="1:11" ht="15.75" customHeight="1">
      <c r="A15" s="381"/>
      <c r="B15" s="485"/>
      <c r="C15" s="381"/>
      <c r="D15" s="486"/>
      <c r="E15" s="486"/>
      <c r="F15" s="410"/>
      <c r="G15" s="410"/>
      <c r="H15" s="410">
        <v>0</v>
      </c>
      <c r="I15" s="410">
        <v>0</v>
      </c>
      <c r="J15" s="472"/>
      <c r="K15" s="496"/>
    </row>
    <row r="16" spans="1:11" ht="15.75" customHeight="1">
      <c r="A16" s="381"/>
      <c r="B16" s="485"/>
      <c r="C16" s="381"/>
      <c r="D16" s="486"/>
      <c r="E16" s="486"/>
      <c r="F16" s="410"/>
      <c r="G16" s="410"/>
      <c r="H16" s="410">
        <v>0</v>
      </c>
      <c r="I16" s="410">
        <v>0</v>
      </c>
      <c r="J16" s="472"/>
      <c r="K16" s="496"/>
    </row>
    <row r="17" spans="1:11" ht="15.75" customHeight="1">
      <c r="A17" s="381"/>
      <c r="B17" s="485"/>
      <c r="C17" s="381"/>
      <c r="D17" s="486"/>
      <c r="E17" s="486"/>
      <c r="F17" s="410"/>
      <c r="G17" s="410"/>
      <c r="H17" s="410">
        <v>0</v>
      </c>
      <c r="I17" s="410">
        <v>0</v>
      </c>
      <c r="J17" s="472"/>
      <c r="K17" s="496"/>
    </row>
    <row r="18" spans="1:11" ht="15.75" customHeight="1">
      <c r="A18" s="381"/>
      <c r="B18" s="485"/>
      <c r="C18" s="381"/>
      <c r="D18" s="486"/>
      <c r="E18" s="486"/>
      <c r="F18" s="410"/>
      <c r="G18" s="410"/>
      <c r="H18" s="410">
        <v>0</v>
      </c>
      <c r="I18" s="410">
        <v>0</v>
      </c>
      <c r="J18" s="472"/>
      <c r="K18" s="496"/>
    </row>
    <row r="19" spans="1:11" ht="15.75" customHeight="1">
      <c r="A19" s="381"/>
      <c r="B19" s="485"/>
      <c r="C19" s="381"/>
      <c r="D19" s="486"/>
      <c r="E19" s="486"/>
      <c r="F19" s="410"/>
      <c r="G19" s="410"/>
      <c r="H19" s="410">
        <v>0</v>
      </c>
      <c r="I19" s="410">
        <v>0</v>
      </c>
      <c r="J19" s="472"/>
      <c r="K19" s="496"/>
    </row>
    <row r="20" spans="1:11" ht="15.75" customHeight="1">
      <c r="A20" s="381"/>
      <c r="B20" s="485"/>
      <c r="C20" s="381"/>
      <c r="D20" s="486"/>
      <c r="E20" s="486"/>
      <c r="F20" s="410"/>
      <c r="G20" s="410"/>
      <c r="H20" s="410">
        <v>0</v>
      </c>
      <c r="I20" s="410">
        <v>0</v>
      </c>
      <c r="J20" s="472"/>
      <c r="K20" s="496"/>
    </row>
    <row r="21" spans="1:11" ht="15.75" customHeight="1">
      <c r="A21" s="381"/>
      <c r="B21" s="485"/>
      <c r="C21" s="381"/>
      <c r="D21" s="486"/>
      <c r="E21" s="486"/>
      <c r="F21" s="410"/>
      <c r="G21" s="410"/>
      <c r="H21" s="410">
        <v>0</v>
      </c>
      <c r="I21" s="410">
        <v>0</v>
      </c>
      <c r="J21" s="472"/>
      <c r="K21" s="496"/>
    </row>
    <row r="22" spans="1:11" ht="15.75" customHeight="1">
      <c r="A22" s="381"/>
      <c r="B22" s="485"/>
      <c r="C22" s="381"/>
      <c r="D22" s="486"/>
      <c r="E22" s="486"/>
      <c r="F22" s="410"/>
      <c r="G22" s="410"/>
      <c r="H22" s="410">
        <v>0</v>
      </c>
      <c r="I22" s="410">
        <v>0</v>
      </c>
      <c r="J22" s="472"/>
      <c r="K22" s="496"/>
    </row>
    <row r="23" spans="1:11" ht="15.75" customHeight="1">
      <c r="A23" s="381"/>
      <c r="B23" s="485"/>
      <c r="C23" s="381"/>
      <c r="D23" s="486"/>
      <c r="E23" s="486"/>
      <c r="F23" s="410"/>
      <c r="G23" s="410"/>
      <c r="H23" s="410">
        <v>0</v>
      </c>
      <c r="I23" s="410">
        <v>0</v>
      </c>
      <c r="J23" s="472"/>
      <c r="K23" s="496"/>
    </row>
    <row r="24" spans="1:11" ht="15.75" customHeight="1">
      <c r="A24" s="381"/>
      <c r="B24" s="485"/>
      <c r="C24" s="381"/>
      <c r="D24" s="486"/>
      <c r="E24" s="486"/>
      <c r="F24" s="410"/>
      <c r="G24" s="410"/>
      <c r="H24" s="410">
        <v>0</v>
      </c>
      <c r="I24" s="410">
        <v>0</v>
      </c>
      <c r="J24" s="472"/>
      <c r="K24" s="496"/>
    </row>
    <row r="25" spans="1:11" ht="15.75" customHeight="1">
      <c r="A25" s="381"/>
      <c r="B25" s="485"/>
      <c r="C25" s="381"/>
      <c r="D25" s="486"/>
      <c r="E25" s="486"/>
      <c r="F25" s="410"/>
      <c r="G25" s="410"/>
      <c r="H25" s="410">
        <v>0</v>
      </c>
      <c r="I25" s="410">
        <v>0</v>
      </c>
      <c r="J25" s="472"/>
      <c r="K25" s="496"/>
    </row>
    <row r="26" spans="1:11" ht="15.75" customHeight="1">
      <c r="A26" s="381"/>
      <c r="B26" s="485"/>
      <c r="C26" s="381"/>
      <c r="D26" s="486"/>
      <c r="E26" s="486"/>
      <c r="F26" s="410"/>
      <c r="G26" s="410"/>
      <c r="H26" s="410">
        <v>0</v>
      </c>
      <c r="I26" s="410">
        <v>0</v>
      </c>
      <c r="J26" s="472"/>
      <c r="K26" s="496"/>
    </row>
    <row r="27" spans="1:11" ht="15.75" customHeight="1">
      <c r="A27" s="1688" t="s">
        <v>2113</v>
      </c>
      <c r="B27" s="1689"/>
      <c r="C27" s="440"/>
      <c r="D27" s="486"/>
      <c r="E27" s="486"/>
      <c r="F27" s="410">
        <v>0</v>
      </c>
      <c r="G27" s="410"/>
      <c r="H27" s="410">
        <v>0</v>
      </c>
      <c r="I27" s="410">
        <v>0</v>
      </c>
      <c r="J27" s="472"/>
      <c r="K27" s="496"/>
    </row>
    <row r="28" spans="1:11" ht="15.75" customHeight="1">
      <c r="A28" s="4" t="s">
        <v>2098</v>
      </c>
      <c r="F28" s="388"/>
      <c r="G28" s="388"/>
      <c r="H28" s="388" t="s">
        <v>2099</v>
      </c>
      <c r="I28" s="388"/>
      <c r="J28" s="388"/>
    </row>
    <row r="29" spans="1:11" ht="15.75" customHeight="1">
      <c r="A29" s="4" t="s">
        <v>2101</v>
      </c>
      <c r="F29" s="388"/>
      <c r="G29" s="388"/>
      <c r="H29" s="388"/>
      <c r="I29" s="388"/>
      <c r="J29" s="388"/>
    </row>
  </sheetData>
  <sortState xmlns:xlrd2="http://schemas.microsoft.com/office/spreadsheetml/2017/richdata2" ref="A7:K26">
    <sortCondition ref="A7"/>
  </sortState>
  <mergeCells count="13">
    <mergeCell ref="A27:B27"/>
    <mergeCell ref="A2:K2"/>
    <mergeCell ref="A5:A6"/>
    <mergeCell ref="B5:B6"/>
    <mergeCell ref="C5:C6"/>
    <mergeCell ref="D5:D6"/>
    <mergeCell ref="E5:E6"/>
    <mergeCell ref="F5:F6"/>
    <mergeCell ref="G5:G6"/>
    <mergeCell ref="H5:H6"/>
    <mergeCell ref="I5:I6"/>
    <mergeCell ref="J5:J6"/>
    <mergeCell ref="K5:K6"/>
  </mergeCells>
  <phoneticPr fontId="30" type="noConversion"/>
  <printOptions horizontalCentered="1"/>
  <pageMargins left="0.35433070866141736" right="0.35433070866141736" top="0.98425196850393704" bottom="0.78740157480314965" header="0.39370078740157477" footer="0.51181102362204722"/>
  <pageSetup paperSize="9" scale="99" fitToHeight="0" orientation="landscape" r:id="rId1"/>
  <headerFooter alignWithMargins="0">
    <oddHeader>&amp;R&amp;"宋体,常规"&amp;10共&amp;"Times New Roman,常规"&amp;N&amp;"宋体,常规"页第&amp;"Times New Roman,常规"&amp;P&amp;"宋体,常规"页</oddHead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9544DD-CA63-43A5-8AE9-D82ECB2A0A2A}">
  <sheetPr codeName="Sheet19">
    <pageSetUpPr fitToPage="1"/>
  </sheetPr>
  <dimension ref="A1:S30"/>
  <sheetViews>
    <sheetView zoomScaleNormal="100" zoomScaleSheetLayoutView="70" workbookViewId="0">
      <pane xSplit="2" ySplit="6" topLeftCell="C7" activePane="bottomRight" state="frozen"/>
      <selection activeCell="B14" sqref="B14:M14"/>
      <selection pane="topRight" activeCell="B14" sqref="B14:M14"/>
      <selection pane="bottomLeft" activeCell="B14" sqref="B14:M14"/>
      <selection pane="bottomRight"/>
    </sheetView>
  </sheetViews>
  <sheetFormatPr defaultColWidth="9" defaultRowHeight="15.75" customHeight="1" outlineLevelCol="1"/>
  <cols>
    <col min="1" max="1" width="5.59765625" style="4" customWidth="1"/>
    <col min="2" max="2" width="20.796875" style="37" customWidth="1"/>
    <col min="3" max="4" width="12.59765625" style="53" customWidth="1"/>
    <col min="5" max="5" width="10.09765625" style="4" hidden="1" customWidth="1" outlineLevel="1"/>
    <col min="6" max="6" width="10.59765625" style="4" hidden="1" customWidth="1" outlineLevel="1"/>
    <col min="7" max="7" width="24.59765625" style="4" hidden="1" customWidth="1" outlineLevel="1"/>
    <col min="8" max="12" width="10.59765625" style="4" hidden="1" customWidth="1" outlineLevel="1"/>
    <col min="13" max="13" width="11.19921875" style="4" customWidth="1" collapsed="1"/>
    <col min="14" max="15" width="14.59765625" style="4" hidden="1" customWidth="1"/>
    <col min="16" max="16" width="14.796875" style="4" customWidth="1" collapsed="1"/>
    <col min="17" max="17" width="14.796875" style="4" customWidth="1"/>
    <col min="18" max="18" width="9.3984375" style="4" customWidth="1"/>
    <col min="19" max="19" width="17.5" style="4" customWidth="1"/>
    <col min="20" max="16384" width="9" style="4"/>
  </cols>
  <sheetData>
    <row r="1" spans="1:19" ht="13.35" customHeight="1">
      <c r="A1" s="457"/>
      <c r="B1" s="484"/>
      <c r="C1" s="488"/>
      <c r="D1" s="488"/>
      <c r="E1" s="387"/>
      <c r="F1" s="387"/>
      <c r="G1" s="387"/>
      <c r="H1" s="387"/>
      <c r="I1" s="387"/>
      <c r="J1" s="387"/>
      <c r="K1" s="5"/>
    </row>
    <row r="2" spans="1:19" s="2" customFormat="1" ht="30" customHeight="1">
      <c r="A2" s="1643" t="s">
        <v>2187</v>
      </c>
      <c r="B2" s="1643"/>
      <c r="C2" s="1643"/>
      <c r="D2" s="1643"/>
      <c r="E2" s="1643"/>
      <c r="F2" s="1643"/>
      <c r="G2" s="1643"/>
      <c r="H2" s="1643"/>
      <c r="I2" s="1643"/>
      <c r="J2" s="1643"/>
      <c r="K2" s="1643"/>
      <c r="L2" s="1643"/>
      <c r="M2" s="1643"/>
      <c r="N2" s="1643"/>
      <c r="O2" s="1643"/>
      <c r="P2" s="1643"/>
      <c r="Q2" s="1643"/>
      <c r="R2" s="1643"/>
      <c r="S2" s="1643"/>
    </row>
    <row r="3" spans="1:19" ht="14.25" customHeight="1">
      <c r="A3" s="4" t="s">
        <v>1968</v>
      </c>
      <c r="B3" s="4"/>
      <c r="C3" s="4"/>
      <c r="D3" s="4"/>
    </row>
    <row r="4" spans="1:19" ht="15.75" customHeight="1">
      <c r="A4" s="4" t="s">
        <v>2086</v>
      </c>
      <c r="C4" s="497"/>
      <c r="D4" s="497"/>
      <c r="E4" s="388"/>
      <c r="F4" s="388"/>
      <c r="G4" s="388"/>
      <c r="H4" s="388"/>
      <c r="I4" s="388"/>
      <c r="J4" s="388"/>
      <c r="M4" s="11"/>
      <c r="S4" s="458" t="s">
        <v>1970</v>
      </c>
    </row>
    <row r="5" spans="1:19" s="113" customFormat="1" ht="15.75" customHeight="1">
      <c r="A5" s="1683" t="s">
        <v>1101</v>
      </c>
      <c r="B5" s="1703" t="s">
        <v>2188</v>
      </c>
      <c r="C5" s="1692" t="s">
        <v>2189</v>
      </c>
      <c r="D5" s="1692" t="s">
        <v>2124</v>
      </c>
      <c r="E5" s="1696" t="s">
        <v>2190</v>
      </c>
      <c r="F5" s="1697"/>
      <c r="G5" s="1697"/>
      <c r="H5" s="1697"/>
      <c r="I5" s="1698" t="s">
        <v>2191</v>
      </c>
      <c r="J5" s="1700" t="s">
        <v>2192</v>
      </c>
      <c r="K5" s="1685" t="s">
        <v>2193</v>
      </c>
      <c r="L5" s="1685" t="s">
        <v>2194</v>
      </c>
      <c r="M5" s="1685" t="s">
        <v>2158</v>
      </c>
      <c r="N5" s="1685" t="s">
        <v>2088</v>
      </c>
      <c r="O5" s="1685" t="s">
        <v>2089</v>
      </c>
      <c r="P5" s="1685" t="s">
        <v>1647</v>
      </c>
      <c r="Q5" s="1685" t="s">
        <v>2090</v>
      </c>
      <c r="R5" s="1685" t="s">
        <v>2091</v>
      </c>
      <c r="S5" s="1685" t="s">
        <v>1100</v>
      </c>
    </row>
    <row r="6" spans="1:19" s="113" customFormat="1" ht="15.75" customHeight="1">
      <c r="A6" s="1684"/>
      <c r="B6" s="1704"/>
      <c r="C6" s="1693"/>
      <c r="D6" s="1693"/>
      <c r="E6" s="498" t="s">
        <v>2195</v>
      </c>
      <c r="F6" s="498" t="s">
        <v>2196</v>
      </c>
      <c r="G6" s="499" t="s">
        <v>2197</v>
      </c>
      <c r="H6" s="500" t="s">
        <v>2198</v>
      </c>
      <c r="I6" s="1699"/>
      <c r="J6" s="1701"/>
      <c r="K6" s="1686"/>
      <c r="L6" s="1686"/>
      <c r="M6" s="1686"/>
      <c r="N6" s="1686"/>
      <c r="O6" s="1686"/>
      <c r="P6" s="1686"/>
      <c r="Q6" s="1686"/>
      <c r="R6" s="1686"/>
      <c r="S6" s="1686"/>
    </row>
    <row r="7" spans="1:19" s="81" customFormat="1" ht="15.75" customHeight="1">
      <c r="A7" s="392"/>
      <c r="B7" s="501"/>
      <c r="C7" s="502"/>
      <c r="D7" s="502"/>
      <c r="E7" s="503"/>
      <c r="F7" s="504"/>
      <c r="G7" s="504"/>
      <c r="H7" s="504"/>
      <c r="I7" s="504"/>
      <c r="J7" s="392"/>
      <c r="K7" s="470"/>
      <c r="L7" s="472"/>
      <c r="M7" s="473"/>
      <c r="N7" s="472"/>
      <c r="O7" s="472"/>
      <c r="P7" s="472">
        <v>0</v>
      </c>
      <c r="Q7" s="472">
        <v>0</v>
      </c>
      <c r="R7" s="472"/>
      <c r="S7" s="473"/>
    </row>
    <row r="8" spans="1:19" s="81" customFormat="1" ht="15.75" customHeight="1">
      <c r="A8" s="392"/>
      <c r="B8" s="501"/>
      <c r="C8" s="502"/>
      <c r="D8" s="502"/>
      <c r="E8" s="503"/>
      <c r="F8" s="504"/>
      <c r="G8" s="504"/>
      <c r="H8" s="504"/>
      <c r="I8" s="504"/>
      <c r="J8" s="392"/>
      <c r="K8" s="470"/>
      <c r="L8" s="472"/>
      <c r="M8" s="473"/>
      <c r="N8" s="472"/>
      <c r="O8" s="472"/>
      <c r="P8" s="472">
        <v>0</v>
      </c>
      <c r="Q8" s="472">
        <v>0</v>
      </c>
      <c r="R8" s="472"/>
      <c r="S8" s="473"/>
    </row>
    <row r="9" spans="1:19" s="81" customFormat="1" ht="15.75" customHeight="1">
      <c r="A9" s="392"/>
      <c r="B9" s="501"/>
      <c r="C9" s="502"/>
      <c r="D9" s="502"/>
      <c r="E9" s="503"/>
      <c r="F9" s="504"/>
      <c r="G9" s="504"/>
      <c r="H9" s="504"/>
      <c r="I9" s="504"/>
      <c r="J9" s="392"/>
      <c r="K9" s="470"/>
      <c r="L9" s="472"/>
      <c r="M9" s="473"/>
      <c r="N9" s="472"/>
      <c r="O9" s="472"/>
      <c r="P9" s="472">
        <v>0</v>
      </c>
      <c r="Q9" s="472">
        <v>0</v>
      </c>
      <c r="R9" s="472"/>
      <c r="S9" s="473"/>
    </row>
    <row r="10" spans="1:19" s="81" customFormat="1" ht="15.75" customHeight="1">
      <c r="A10" s="392"/>
      <c r="B10" s="505"/>
      <c r="C10" s="502"/>
      <c r="D10" s="502"/>
      <c r="E10" s="503"/>
      <c r="F10" s="504"/>
      <c r="G10" s="504"/>
      <c r="H10" s="504"/>
      <c r="I10" s="504"/>
      <c r="J10" s="392"/>
      <c r="K10" s="470"/>
      <c r="L10" s="472"/>
      <c r="M10" s="473"/>
      <c r="N10" s="472"/>
      <c r="O10" s="472"/>
      <c r="P10" s="472">
        <v>0</v>
      </c>
      <c r="Q10" s="472">
        <v>0</v>
      </c>
      <c r="R10" s="472"/>
      <c r="S10" s="473"/>
    </row>
    <row r="11" spans="1:19" s="81" customFormat="1" ht="15.75" customHeight="1">
      <c r="A11" s="392"/>
      <c r="B11" s="501"/>
      <c r="C11" s="502"/>
      <c r="D11" s="502"/>
      <c r="E11" s="503"/>
      <c r="F11" s="504"/>
      <c r="G11" s="504"/>
      <c r="H11" s="504"/>
      <c r="I11" s="504"/>
      <c r="J11" s="392"/>
      <c r="K11" s="470"/>
      <c r="L11" s="472"/>
      <c r="M11" s="473"/>
      <c r="N11" s="472"/>
      <c r="O11" s="472"/>
      <c r="P11" s="472">
        <v>0</v>
      </c>
      <c r="Q11" s="472">
        <v>0</v>
      </c>
      <c r="R11" s="472"/>
      <c r="S11" s="473"/>
    </row>
    <row r="12" spans="1:19" s="81" customFormat="1" ht="15.75" customHeight="1">
      <c r="A12" s="392"/>
      <c r="B12" s="501"/>
      <c r="C12" s="502"/>
      <c r="D12" s="502"/>
      <c r="E12" s="503"/>
      <c r="F12" s="504"/>
      <c r="G12" s="504"/>
      <c r="H12" s="504"/>
      <c r="I12" s="504"/>
      <c r="J12" s="392"/>
      <c r="K12" s="476"/>
      <c r="L12" s="476"/>
      <c r="M12" s="473"/>
      <c r="N12" s="472"/>
      <c r="O12" s="472"/>
      <c r="P12" s="472">
        <v>0</v>
      </c>
      <c r="Q12" s="472">
        <v>0</v>
      </c>
      <c r="R12" s="472"/>
      <c r="S12" s="473"/>
    </row>
    <row r="13" spans="1:19" s="81" customFormat="1" ht="15.75" customHeight="1">
      <c r="A13" s="392"/>
      <c r="B13" s="501"/>
      <c r="C13" s="502"/>
      <c r="D13" s="502"/>
      <c r="E13" s="503"/>
      <c r="F13" s="504"/>
      <c r="G13" s="504"/>
      <c r="H13" s="504"/>
      <c r="I13" s="504"/>
      <c r="J13" s="392"/>
      <c r="K13" s="476"/>
      <c r="L13" s="476"/>
      <c r="M13" s="473"/>
      <c r="N13" s="472"/>
      <c r="O13" s="472"/>
      <c r="P13" s="472">
        <v>0</v>
      </c>
      <c r="Q13" s="472">
        <v>0</v>
      </c>
      <c r="R13" s="472"/>
      <c r="S13" s="473"/>
    </row>
    <row r="14" spans="1:19" s="81" customFormat="1" ht="15.75" customHeight="1">
      <c r="A14" s="392"/>
      <c r="B14" s="501"/>
      <c r="C14" s="502"/>
      <c r="D14" s="502"/>
      <c r="E14" s="503"/>
      <c r="F14" s="504"/>
      <c r="G14" s="504"/>
      <c r="H14" s="504"/>
      <c r="I14" s="504"/>
      <c r="J14" s="392"/>
      <c r="K14" s="476"/>
      <c r="L14" s="476"/>
      <c r="M14" s="473"/>
      <c r="N14" s="472"/>
      <c r="O14" s="472"/>
      <c r="P14" s="472">
        <v>0</v>
      </c>
      <c r="Q14" s="472">
        <v>0</v>
      </c>
      <c r="R14" s="472"/>
      <c r="S14" s="473"/>
    </row>
    <row r="15" spans="1:19" s="81" customFormat="1" ht="15.75" customHeight="1">
      <c r="A15" s="392"/>
      <c r="B15" s="501"/>
      <c r="C15" s="502"/>
      <c r="D15" s="502"/>
      <c r="E15" s="503"/>
      <c r="F15" s="504"/>
      <c r="G15" s="504"/>
      <c r="H15" s="504"/>
      <c r="I15" s="504"/>
      <c r="J15" s="392"/>
      <c r="K15" s="476"/>
      <c r="L15" s="476"/>
      <c r="M15" s="473"/>
      <c r="N15" s="472"/>
      <c r="O15" s="472"/>
      <c r="P15" s="472">
        <v>0</v>
      </c>
      <c r="Q15" s="472">
        <v>0</v>
      </c>
      <c r="R15" s="472"/>
      <c r="S15" s="473"/>
    </row>
    <row r="16" spans="1:19" s="81" customFormat="1" ht="15.75" customHeight="1">
      <c r="A16" s="392"/>
      <c r="B16" s="501"/>
      <c r="C16" s="502"/>
      <c r="D16" s="502"/>
      <c r="E16" s="503"/>
      <c r="F16" s="504"/>
      <c r="G16" s="504"/>
      <c r="H16" s="504"/>
      <c r="I16" s="504"/>
      <c r="J16" s="392"/>
      <c r="K16" s="476"/>
      <c r="L16" s="476"/>
      <c r="M16" s="473"/>
      <c r="N16" s="472"/>
      <c r="O16" s="472"/>
      <c r="P16" s="472">
        <v>0</v>
      </c>
      <c r="Q16" s="472">
        <v>0</v>
      </c>
      <c r="R16" s="472"/>
      <c r="S16" s="473"/>
    </row>
    <row r="17" spans="1:19" s="81" customFormat="1" ht="15.75" customHeight="1">
      <c r="A17" s="392"/>
      <c r="B17" s="501"/>
      <c r="C17" s="502"/>
      <c r="D17" s="502"/>
      <c r="E17" s="503"/>
      <c r="F17" s="504"/>
      <c r="G17" s="504"/>
      <c r="H17" s="504"/>
      <c r="I17" s="504"/>
      <c r="J17" s="392"/>
      <c r="K17" s="476"/>
      <c r="L17" s="476"/>
      <c r="M17" s="473"/>
      <c r="N17" s="472"/>
      <c r="O17" s="472"/>
      <c r="P17" s="472">
        <v>0</v>
      </c>
      <c r="Q17" s="472">
        <v>0</v>
      </c>
      <c r="R17" s="472"/>
      <c r="S17" s="473"/>
    </row>
    <row r="18" spans="1:19" s="81" customFormat="1" ht="15.75" customHeight="1">
      <c r="A18" s="392"/>
      <c r="B18" s="501"/>
      <c r="C18" s="502"/>
      <c r="D18" s="502"/>
      <c r="E18" s="503"/>
      <c r="F18" s="504"/>
      <c r="G18" s="504"/>
      <c r="H18" s="504"/>
      <c r="I18" s="504"/>
      <c r="J18" s="392"/>
      <c r="K18" s="476"/>
      <c r="L18" s="476"/>
      <c r="M18" s="473"/>
      <c r="N18" s="472"/>
      <c r="O18" s="472"/>
      <c r="P18" s="472">
        <v>0</v>
      </c>
      <c r="Q18" s="472">
        <v>0</v>
      </c>
      <c r="R18" s="472"/>
      <c r="S18" s="473"/>
    </row>
    <row r="19" spans="1:19" s="81" customFormat="1" ht="15.75" customHeight="1">
      <c r="A19" s="392"/>
      <c r="B19" s="501"/>
      <c r="C19" s="502"/>
      <c r="D19" s="502"/>
      <c r="E19" s="503"/>
      <c r="F19" s="504"/>
      <c r="G19" s="504"/>
      <c r="H19" s="504"/>
      <c r="I19" s="504"/>
      <c r="J19" s="392"/>
      <c r="K19" s="476"/>
      <c r="L19" s="476"/>
      <c r="M19" s="473"/>
      <c r="N19" s="472"/>
      <c r="O19" s="472"/>
      <c r="P19" s="472">
        <v>0</v>
      </c>
      <c r="Q19" s="472">
        <v>0</v>
      </c>
      <c r="R19" s="472"/>
      <c r="S19" s="473"/>
    </row>
    <row r="20" spans="1:19" s="81" customFormat="1" ht="15.75" customHeight="1">
      <c r="A20" s="392"/>
      <c r="B20" s="501"/>
      <c r="C20" s="502"/>
      <c r="D20" s="502"/>
      <c r="E20" s="503"/>
      <c r="F20" s="504"/>
      <c r="G20" s="504"/>
      <c r="H20" s="504"/>
      <c r="I20" s="504"/>
      <c r="J20" s="392"/>
      <c r="K20" s="476"/>
      <c r="L20" s="476"/>
      <c r="M20" s="473"/>
      <c r="N20" s="472"/>
      <c r="O20" s="472"/>
      <c r="P20" s="472">
        <v>0</v>
      </c>
      <c r="Q20" s="472">
        <v>0</v>
      </c>
      <c r="R20" s="472"/>
      <c r="S20" s="473"/>
    </row>
    <row r="21" spans="1:19" s="81" customFormat="1" ht="15.75" customHeight="1">
      <c r="A21" s="392"/>
      <c r="B21" s="501"/>
      <c r="C21" s="502"/>
      <c r="D21" s="502"/>
      <c r="E21" s="503"/>
      <c r="F21" s="504"/>
      <c r="G21" s="504"/>
      <c r="H21" s="504"/>
      <c r="I21" s="504"/>
      <c r="J21" s="392"/>
      <c r="K21" s="476"/>
      <c r="L21" s="476"/>
      <c r="M21" s="473"/>
      <c r="N21" s="472"/>
      <c r="O21" s="472"/>
      <c r="P21" s="472">
        <v>0</v>
      </c>
      <c r="Q21" s="472">
        <v>0</v>
      </c>
      <c r="R21" s="472"/>
      <c r="S21" s="473"/>
    </row>
    <row r="22" spans="1:19" s="81" customFormat="1" ht="15.75" customHeight="1">
      <c r="A22" s="392"/>
      <c r="B22" s="501"/>
      <c r="C22" s="502"/>
      <c r="D22" s="502"/>
      <c r="E22" s="503"/>
      <c r="F22" s="504"/>
      <c r="G22" s="504"/>
      <c r="H22" s="504"/>
      <c r="I22" s="504"/>
      <c r="J22" s="392"/>
      <c r="K22" s="476"/>
      <c r="L22" s="476"/>
      <c r="M22" s="473"/>
      <c r="N22" s="472"/>
      <c r="O22" s="472"/>
      <c r="P22" s="472">
        <v>0</v>
      </c>
      <c r="Q22" s="472">
        <v>0</v>
      </c>
      <c r="R22" s="472"/>
      <c r="S22" s="473"/>
    </row>
    <row r="23" spans="1:19" s="81" customFormat="1" ht="15.75" customHeight="1">
      <c r="A23" s="392"/>
      <c r="B23" s="501"/>
      <c r="C23" s="502"/>
      <c r="D23" s="502"/>
      <c r="E23" s="503"/>
      <c r="F23" s="504"/>
      <c r="G23" s="504"/>
      <c r="H23" s="504"/>
      <c r="I23" s="504"/>
      <c r="J23" s="392"/>
      <c r="K23" s="476"/>
      <c r="L23" s="476"/>
      <c r="M23" s="473"/>
      <c r="N23" s="472"/>
      <c r="O23" s="472"/>
      <c r="P23" s="472">
        <v>0</v>
      </c>
      <c r="Q23" s="472">
        <v>0</v>
      </c>
      <c r="R23" s="472"/>
      <c r="S23" s="473"/>
    </row>
    <row r="24" spans="1:19" s="81" customFormat="1" ht="15.75" customHeight="1">
      <c r="A24" s="392"/>
      <c r="B24" s="501"/>
      <c r="C24" s="502"/>
      <c r="D24" s="502"/>
      <c r="E24" s="503"/>
      <c r="F24" s="504"/>
      <c r="G24" s="504"/>
      <c r="H24" s="504"/>
      <c r="I24" s="504"/>
      <c r="J24" s="392"/>
      <c r="K24" s="476"/>
      <c r="L24" s="476"/>
      <c r="M24" s="473"/>
      <c r="N24" s="472"/>
      <c r="O24" s="472"/>
      <c r="P24" s="472">
        <v>0</v>
      </c>
      <c r="Q24" s="472">
        <v>0</v>
      </c>
      <c r="R24" s="472"/>
      <c r="S24" s="473"/>
    </row>
    <row r="25" spans="1:19" s="81" customFormat="1" ht="15.75" customHeight="1">
      <c r="A25" s="392"/>
      <c r="B25" s="501"/>
      <c r="C25" s="502"/>
      <c r="D25" s="502"/>
      <c r="E25" s="503"/>
      <c r="F25" s="504"/>
      <c r="G25" s="504"/>
      <c r="H25" s="504"/>
      <c r="I25" s="504"/>
      <c r="J25" s="392"/>
      <c r="K25" s="476"/>
      <c r="L25" s="476"/>
      <c r="M25" s="473"/>
      <c r="N25" s="472"/>
      <c r="O25" s="472"/>
      <c r="P25" s="472">
        <v>0</v>
      </c>
      <c r="Q25" s="472">
        <v>0</v>
      </c>
      <c r="R25" s="472"/>
      <c r="S25" s="473"/>
    </row>
    <row r="26" spans="1:19" s="81" customFormat="1" ht="15.75" customHeight="1">
      <c r="A26" s="1681" t="s">
        <v>2126</v>
      </c>
      <c r="B26" s="1682"/>
      <c r="C26" s="502"/>
      <c r="D26" s="502"/>
      <c r="E26" s="503"/>
      <c r="F26" s="504"/>
      <c r="G26" s="504"/>
      <c r="H26" s="504"/>
      <c r="I26" s="504"/>
      <c r="J26" s="392"/>
      <c r="K26" s="476"/>
      <c r="L26" s="476"/>
      <c r="M26" s="473"/>
      <c r="N26" s="472">
        <v>0</v>
      </c>
      <c r="O26" s="472"/>
      <c r="P26" s="472">
        <v>0</v>
      </c>
      <c r="Q26" s="472">
        <v>0</v>
      </c>
      <c r="R26" s="472"/>
      <c r="S26" s="473"/>
    </row>
    <row r="27" spans="1:19" s="81" customFormat="1" ht="15.75" customHeight="1">
      <c r="A27" s="1702" t="s">
        <v>2199</v>
      </c>
      <c r="B27" s="1705"/>
      <c r="C27" s="502"/>
      <c r="D27" s="502"/>
      <c r="E27" s="503"/>
      <c r="F27" s="504"/>
      <c r="G27" s="504"/>
      <c r="H27" s="504"/>
      <c r="I27" s="504"/>
      <c r="J27" s="392"/>
      <c r="K27" s="476"/>
      <c r="L27" s="476"/>
      <c r="M27" s="473"/>
      <c r="N27" s="472"/>
      <c r="O27" s="472"/>
      <c r="P27" s="472">
        <v>0</v>
      </c>
      <c r="Q27" s="472">
        <v>0</v>
      </c>
      <c r="R27" s="472"/>
      <c r="S27" s="473"/>
    </row>
    <row r="28" spans="1:19" s="81" customFormat="1" ht="15.75" customHeight="1">
      <c r="A28" s="1702" t="s">
        <v>2155</v>
      </c>
      <c r="B28" s="1682"/>
      <c r="C28" s="502"/>
      <c r="D28" s="502"/>
      <c r="E28" s="503"/>
      <c r="F28" s="504"/>
      <c r="G28" s="504"/>
      <c r="H28" s="504"/>
      <c r="I28" s="504"/>
      <c r="J28" s="392"/>
      <c r="K28" s="476"/>
      <c r="L28" s="476"/>
      <c r="M28" s="473"/>
      <c r="N28" s="472">
        <v>0</v>
      </c>
      <c r="O28" s="472"/>
      <c r="P28" s="472">
        <v>0</v>
      </c>
      <c r="Q28" s="472">
        <v>0</v>
      </c>
      <c r="R28" s="472"/>
      <c r="S28" s="473"/>
    </row>
    <row r="29" spans="1:19" ht="15.75" customHeight="1">
      <c r="A29" s="4" t="s">
        <v>2098</v>
      </c>
      <c r="E29" s="388"/>
      <c r="F29" s="388"/>
      <c r="G29" s="388"/>
      <c r="I29" s="388"/>
      <c r="J29" s="388"/>
      <c r="Q29" s="388" t="s">
        <v>2099</v>
      </c>
    </row>
    <row r="30" spans="1:19" ht="15.75" customHeight="1">
      <c r="A30" s="4" t="s">
        <v>2101</v>
      </c>
      <c r="E30" s="388"/>
      <c r="F30" s="388"/>
      <c r="G30" s="388"/>
      <c r="H30" s="388"/>
      <c r="I30" s="388"/>
      <c r="J30" s="388"/>
    </row>
  </sheetData>
  <sortState xmlns:xlrd2="http://schemas.microsoft.com/office/spreadsheetml/2017/richdata2" ref="A7:S25">
    <sortCondition ref="A7"/>
  </sortState>
  <mergeCells count="20">
    <mergeCell ref="A28:B28"/>
    <mergeCell ref="A5:A6"/>
    <mergeCell ref="B5:B6"/>
    <mergeCell ref="C5:C6"/>
    <mergeCell ref="D5:D6"/>
    <mergeCell ref="A26:B26"/>
    <mergeCell ref="A27:B27"/>
    <mergeCell ref="P5:P6"/>
    <mergeCell ref="Q5:Q6"/>
    <mergeCell ref="R5:R6"/>
    <mergeCell ref="S5:S6"/>
    <mergeCell ref="A2:S2"/>
    <mergeCell ref="L5:L6"/>
    <mergeCell ref="M5:M6"/>
    <mergeCell ref="N5:N6"/>
    <mergeCell ref="O5:O6"/>
    <mergeCell ref="E5:H5"/>
    <mergeCell ref="I5:I6"/>
    <mergeCell ref="J5:J6"/>
    <mergeCell ref="K5:K6"/>
  </mergeCells>
  <phoneticPr fontId="30" type="noConversion"/>
  <dataValidations count="2">
    <dataValidation type="list" allowBlank="1" showInputMessage="1" showErrorMessage="1" sqref="I7:I11" xr:uid="{98396E93-09C5-4BCE-88C8-880193158251}">
      <formula1>"银行承兑汇票,商业承兑汇票"</formula1>
    </dataValidation>
    <dataValidation errorStyle="warning" allowBlank="1" showInputMessage="1" errorTitle=" " prompt="基准日后已托收、背书或贴现的票据，不需要填报“票据类别”，“票据编号”，“承诺人”，“票面金额”列" sqref="E5" xr:uid="{BCDE2EEF-905D-47FB-B68D-B1D3F5C48CFC}"/>
  </dataValidations>
  <printOptions horizontalCentered="1"/>
  <pageMargins left="0.35433070866141736" right="0.35433070866141736" top="0.98425196850393704" bottom="0.78740157480314965" header="0.39370078740157477" footer="0.51181102362204722"/>
  <pageSetup paperSize="9" scale="55" fitToHeight="0" orientation="landscape" r:id="rId1"/>
  <headerFooter alignWithMargins="0">
    <oddHeader>&amp;R&amp;"宋体,常规"&amp;10共&amp;"Times New Roman,常规"&amp;N&amp;"宋体,常规"页第&amp;"Times New Roman,常规"&amp;P&amp;"宋体,常规"页</oddHead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77197A-7DE3-4456-87C5-E4A640BF1B3A}">
  <sheetPr codeName="Sheet20">
    <pageSetUpPr fitToPage="1"/>
  </sheetPr>
  <dimension ref="A1:W40"/>
  <sheetViews>
    <sheetView zoomScale="85" zoomScaleNormal="85" zoomScaleSheetLayoutView="80" workbookViewId="0">
      <pane xSplit="5" ySplit="7" topLeftCell="F8" activePane="bottomRight" state="frozen"/>
      <selection activeCell="B14" sqref="B14:M14"/>
      <selection pane="topRight" activeCell="B14" sqref="B14:M14"/>
      <selection pane="bottomLeft" activeCell="B14" sqref="B14:M14"/>
      <selection pane="bottomRight"/>
    </sheetView>
  </sheetViews>
  <sheetFormatPr defaultColWidth="9" defaultRowHeight="15.75" customHeight="1"/>
  <cols>
    <col min="1" max="1" width="5.59765625" style="4" customWidth="1"/>
    <col min="2" max="2" width="23.59765625" style="37" bestFit="1" customWidth="1"/>
    <col min="3" max="3" width="10.09765625" style="37" customWidth="1"/>
    <col min="4" max="4" width="10.09765625" style="53" customWidth="1"/>
    <col min="5" max="6" width="12.59765625" style="4" hidden="1" customWidth="1"/>
    <col min="7" max="7" width="10.09765625" style="4" hidden="1" customWidth="1"/>
    <col min="8" max="13" width="12.59765625" style="4" hidden="1" customWidth="1"/>
    <col min="14" max="15" width="12.59765625" style="71" hidden="1" customWidth="1"/>
    <col min="16" max="16" width="12.59765625" style="4" hidden="1" customWidth="1"/>
    <col min="17" max="18" width="10.59765625" style="4" hidden="1" customWidth="1"/>
    <col min="19" max="19" width="14.59765625" style="4" hidden="1" customWidth="1"/>
    <col min="20" max="21" width="14.796875" style="4" customWidth="1"/>
    <col min="22" max="22" width="9.3984375" style="4" customWidth="1"/>
    <col min="23" max="23" width="17.5" style="4" customWidth="1"/>
    <col min="24" max="16384" width="9" style="4"/>
  </cols>
  <sheetData>
    <row r="1" spans="1:23" ht="15.75" customHeight="1">
      <c r="A1" s="506"/>
      <c r="B1" s="484"/>
      <c r="C1" s="491"/>
      <c r="D1" s="488"/>
      <c r="E1" s="5"/>
      <c r="F1" s="387"/>
      <c r="G1" s="387"/>
      <c r="H1" s="387"/>
      <c r="I1" s="387"/>
      <c r="J1" s="387"/>
      <c r="K1" s="387"/>
      <c r="L1" s="387"/>
      <c r="M1" s="387"/>
      <c r="N1" s="387"/>
      <c r="O1" s="387"/>
      <c r="P1" s="387"/>
      <c r="Q1" s="387"/>
      <c r="R1" s="387"/>
    </row>
    <row r="2" spans="1:23" s="2" customFormat="1" ht="30" customHeight="1">
      <c r="A2" s="1643" t="s">
        <v>2200</v>
      </c>
      <c r="B2" s="1643"/>
      <c r="C2" s="1643"/>
      <c r="D2" s="1643"/>
      <c r="E2" s="1643"/>
      <c r="F2" s="1643"/>
      <c r="G2" s="1643"/>
      <c r="H2" s="1643"/>
      <c r="I2" s="1643"/>
      <c r="J2" s="1643"/>
      <c r="K2" s="1643"/>
      <c r="L2" s="1643"/>
      <c r="M2" s="1643"/>
      <c r="N2" s="1643"/>
      <c r="O2" s="1643"/>
      <c r="P2" s="1643"/>
      <c r="Q2" s="1643"/>
      <c r="R2" s="1643"/>
      <c r="S2" s="1643"/>
      <c r="T2" s="1643"/>
      <c r="U2" s="1643"/>
      <c r="V2" s="1643"/>
      <c r="W2" s="1643"/>
    </row>
    <row r="3" spans="1:23" ht="14.25" customHeight="1">
      <c r="A3" s="4" t="s">
        <v>1968</v>
      </c>
      <c r="B3" s="4"/>
      <c r="C3" s="4"/>
      <c r="D3" s="4"/>
      <c r="N3" s="4"/>
      <c r="O3" s="4"/>
    </row>
    <row r="4" spans="1:23" ht="15.75" customHeight="1">
      <c r="A4" s="4" t="s">
        <v>2086</v>
      </c>
      <c r="F4" s="388"/>
      <c r="G4" s="388"/>
      <c r="H4" s="388"/>
      <c r="I4" s="388"/>
      <c r="J4" s="388"/>
      <c r="K4" s="388"/>
      <c r="L4" s="388"/>
      <c r="M4" s="388"/>
      <c r="N4" s="507"/>
      <c r="O4" s="388"/>
      <c r="P4" s="388"/>
      <c r="Q4" s="388"/>
      <c r="W4" s="458" t="s">
        <v>1970</v>
      </c>
    </row>
    <row r="5" spans="1:23" s="114" customFormat="1" ht="15.75" customHeight="1">
      <c r="A5" s="1710" t="s">
        <v>1101</v>
      </c>
      <c r="B5" s="1713" t="s">
        <v>2201</v>
      </c>
      <c r="C5" s="1713" t="s">
        <v>2175</v>
      </c>
      <c r="D5" s="1717" t="s">
        <v>2184</v>
      </c>
      <c r="E5" s="1720" t="s">
        <v>2088</v>
      </c>
      <c r="F5" s="1721"/>
      <c r="G5" s="1722"/>
      <c r="H5" s="1726" t="s">
        <v>2202</v>
      </c>
      <c r="I5" s="1727"/>
      <c r="J5" s="1727"/>
      <c r="K5" s="1727"/>
      <c r="L5" s="1727"/>
      <c r="M5" s="1728"/>
      <c r="N5" s="1732" t="s">
        <v>2203</v>
      </c>
      <c r="O5" s="1735" t="s">
        <v>2204</v>
      </c>
      <c r="P5" s="1736"/>
      <c r="Q5" s="1739" t="s">
        <v>2205</v>
      </c>
      <c r="R5" s="1742" t="s">
        <v>2206</v>
      </c>
      <c r="S5" s="1716" t="s">
        <v>2089</v>
      </c>
      <c r="T5" s="1716" t="s">
        <v>1647</v>
      </c>
      <c r="U5" s="1716" t="s">
        <v>2090</v>
      </c>
      <c r="V5" s="1716" t="s">
        <v>2091</v>
      </c>
      <c r="W5" s="1706" t="s">
        <v>1100</v>
      </c>
    </row>
    <row r="6" spans="1:23" s="114" customFormat="1" ht="13.2">
      <c r="A6" s="1711"/>
      <c r="B6" s="1714"/>
      <c r="C6" s="1714"/>
      <c r="D6" s="1718"/>
      <c r="E6" s="1723"/>
      <c r="F6" s="1724"/>
      <c r="G6" s="1725"/>
      <c r="H6" s="1729"/>
      <c r="I6" s="1730"/>
      <c r="J6" s="1730"/>
      <c r="K6" s="1730"/>
      <c r="L6" s="1730"/>
      <c r="M6" s="1731"/>
      <c r="N6" s="1733"/>
      <c r="O6" s="1737"/>
      <c r="P6" s="1738"/>
      <c r="Q6" s="1740"/>
      <c r="R6" s="1743"/>
      <c r="S6" s="1716"/>
      <c r="T6" s="1716"/>
      <c r="U6" s="1716"/>
      <c r="V6" s="1716"/>
      <c r="W6" s="1707"/>
    </row>
    <row r="7" spans="1:23" s="114" customFormat="1" ht="15.75" customHeight="1">
      <c r="A7" s="1712"/>
      <c r="B7" s="1715"/>
      <c r="C7" s="1715"/>
      <c r="D7" s="1719"/>
      <c r="E7" s="508" t="s">
        <v>2093</v>
      </c>
      <c r="F7" s="509" t="s">
        <v>2207</v>
      </c>
      <c r="G7" s="509" t="s">
        <v>2095</v>
      </c>
      <c r="H7" s="510" t="s">
        <v>2208</v>
      </c>
      <c r="I7" s="511" t="s">
        <v>2209</v>
      </c>
      <c r="J7" s="510" t="s">
        <v>2210</v>
      </c>
      <c r="K7" s="510" t="s">
        <v>2211</v>
      </c>
      <c r="L7" s="510" t="s">
        <v>2212</v>
      </c>
      <c r="M7" s="510" t="s">
        <v>2213</v>
      </c>
      <c r="N7" s="1734"/>
      <c r="O7" s="512" t="s">
        <v>2214</v>
      </c>
      <c r="P7" s="512" t="s">
        <v>2215</v>
      </c>
      <c r="Q7" s="1741"/>
      <c r="R7" s="1744"/>
      <c r="S7" s="1716"/>
      <c r="T7" s="1716"/>
      <c r="U7" s="1716"/>
      <c r="V7" s="1716"/>
      <c r="W7" s="1707"/>
    </row>
    <row r="8" spans="1:23" s="116" customFormat="1" ht="15.75" customHeight="1">
      <c r="A8" s="513"/>
      <c r="B8" s="514"/>
      <c r="C8" s="515"/>
      <c r="D8" s="516"/>
      <c r="E8" s="517"/>
      <c r="F8" s="463"/>
      <c r="G8" s="452"/>
      <c r="H8" s="517"/>
      <c r="I8" s="517"/>
      <c r="J8" s="517"/>
      <c r="K8" s="517"/>
      <c r="L8" s="517"/>
      <c r="M8" s="517"/>
      <c r="N8" s="518">
        <v>0</v>
      </c>
      <c r="O8" s="519"/>
      <c r="P8" s="520"/>
      <c r="Q8" s="519"/>
      <c r="R8" s="519"/>
      <c r="S8" s="521"/>
      <c r="T8" s="518">
        <v>0</v>
      </c>
      <c r="U8" s="518">
        <v>0</v>
      </c>
      <c r="V8" s="518"/>
      <c r="W8" s="522"/>
    </row>
    <row r="9" spans="1:23" s="116" customFormat="1" ht="15.75" customHeight="1">
      <c r="A9" s="513"/>
      <c r="B9" s="514"/>
      <c r="C9" s="515"/>
      <c r="D9" s="516"/>
      <c r="E9" s="517"/>
      <c r="F9" s="463"/>
      <c r="G9" s="452"/>
      <c r="H9" s="517"/>
      <c r="I9" s="517"/>
      <c r="J9" s="517"/>
      <c r="K9" s="517"/>
      <c r="L9" s="517"/>
      <c r="M9" s="517"/>
      <c r="N9" s="518">
        <v>0</v>
      </c>
      <c r="O9" s="519"/>
      <c r="P9" s="520"/>
      <c r="Q9" s="519"/>
      <c r="R9" s="519"/>
      <c r="S9" s="521"/>
      <c r="T9" s="518">
        <v>0</v>
      </c>
      <c r="U9" s="518">
        <v>0</v>
      </c>
      <c r="V9" s="518"/>
      <c r="W9" s="522"/>
    </row>
    <row r="10" spans="1:23" s="116" customFormat="1" ht="15.75" customHeight="1">
      <c r="A10" s="513"/>
      <c r="B10" s="514"/>
      <c r="C10" s="515"/>
      <c r="D10" s="516"/>
      <c r="E10" s="517"/>
      <c r="F10" s="463"/>
      <c r="G10" s="452"/>
      <c r="H10" s="517"/>
      <c r="I10" s="517"/>
      <c r="J10" s="517"/>
      <c r="K10" s="517"/>
      <c r="L10" s="517"/>
      <c r="M10" s="517"/>
      <c r="N10" s="518">
        <v>0</v>
      </c>
      <c r="O10" s="519"/>
      <c r="P10" s="512"/>
      <c r="Q10" s="519"/>
      <c r="R10" s="519"/>
      <c r="S10" s="521"/>
      <c r="T10" s="518">
        <v>0</v>
      </c>
      <c r="U10" s="518">
        <v>0</v>
      </c>
      <c r="V10" s="518"/>
      <c r="W10" s="522"/>
    </row>
    <row r="11" spans="1:23" s="116" customFormat="1" ht="15.75" customHeight="1">
      <c r="A11" s="513"/>
      <c r="B11" s="514"/>
      <c r="C11" s="515"/>
      <c r="D11" s="516"/>
      <c r="E11" s="517"/>
      <c r="F11" s="463"/>
      <c r="G11" s="452"/>
      <c r="H11" s="517"/>
      <c r="I11" s="517"/>
      <c r="J11" s="517"/>
      <c r="K11" s="517"/>
      <c r="L11" s="517"/>
      <c r="M11" s="517"/>
      <c r="N11" s="518">
        <v>0</v>
      </c>
      <c r="O11" s="519"/>
      <c r="P11" s="520"/>
      <c r="Q11" s="519"/>
      <c r="R11" s="519"/>
      <c r="S11" s="521"/>
      <c r="T11" s="518">
        <v>0</v>
      </c>
      <c r="U11" s="518">
        <v>0</v>
      </c>
      <c r="V11" s="518"/>
      <c r="W11" s="522"/>
    </row>
    <row r="12" spans="1:23" s="116" customFormat="1" ht="15.75" customHeight="1">
      <c r="A12" s="513"/>
      <c r="B12" s="514"/>
      <c r="C12" s="515"/>
      <c r="D12" s="516"/>
      <c r="E12" s="517"/>
      <c r="F12" s="463"/>
      <c r="G12" s="452"/>
      <c r="H12" s="517"/>
      <c r="I12" s="517"/>
      <c r="J12" s="517"/>
      <c r="K12" s="517"/>
      <c r="L12" s="517"/>
      <c r="M12" s="517"/>
      <c r="N12" s="518">
        <v>0</v>
      </c>
      <c r="O12" s="519"/>
      <c r="P12" s="520"/>
      <c r="Q12" s="519"/>
      <c r="R12" s="519"/>
      <c r="S12" s="521"/>
      <c r="T12" s="518">
        <v>0</v>
      </c>
      <c r="U12" s="518">
        <v>0</v>
      </c>
      <c r="V12" s="518"/>
      <c r="W12" s="522"/>
    </row>
    <row r="13" spans="1:23" s="116" customFormat="1" ht="15.75" customHeight="1">
      <c r="A13" s="513"/>
      <c r="B13" s="514"/>
      <c r="C13" s="515"/>
      <c r="D13" s="516"/>
      <c r="E13" s="517"/>
      <c r="F13" s="463"/>
      <c r="G13" s="452"/>
      <c r="H13" s="517"/>
      <c r="I13" s="517"/>
      <c r="J13" s="517"/>
      <c r="K13" s="517"/>
      <c r="L13" s="517"/>
      <c r="M13" s="517"/>
      <c r="N13" s="518">
        <v>0</v>
      </c>
      <c r="O13" s="519"/>
      <c r="P13" s="520"/>
      <c r="Q13" s="519"/>
      <c r="R13" s="519"/>
      <c r="S13" s="521"/>
      <c r="T13" s="518">
        <v>0</v>
      </c>
      <c r="U13" s="518">
        <v>0</v>
      </c>
      <c r="V13" s="518"/>
      <c r="W13" s="522"/>
    </row>
    <row r="14" spans="1:23" s="116" customFormat="1" ht="15.75" customHeight="1">
      <c r="A14" s="513"/>
      <c r="B14" s="523"/>
      <c r="C14" s="524"/>
      <c r="D14" s="525"/>
      <c r="E14" s="526"/>
      <c r="F14" s="463"/>
      <c r="G14" s="452"/>
      <c r="H14" s="517"/>
      <c r="I14" s="517"/>
      <c r="J14" s="517"/>
      <c r="K14" s="517"/>
      <c r="L14" s="517"/>
      <c r="M14" s="517"/>
      <c r="N14" s="518">
        <v>0</v>
      </c>
      <c r="O14" s="519"/>
      <c r="P14" s="520"/>
      <c r="Q14" s="519"/>
      <c r="R14" s="519"/>
      <c r="S14" s="521"/>
      <c r="T14" s="518">
        <v>0</v>
      </c>
      <c r="U14" s="518">
        <v>0</v>
      </c>
      <c r="V14" s="518"/>
      <c r="W14" s="522"/>
    </row>
    <row r="15" spans="1:23" s="116" customFormat="1" ht="15.75" customHeight="1">
      <c r="A15" s="513"/>
      <c r="B15" s="523"/>
      <c r="C15" s="524"/>
      <c r="D15" s="525"/>
      <c r="E15" s="526"/>
      <c r="F15" s="463"/>
      <c r="G15" s="452"/>
      <c r="H15" s="517"/>
      <c r="I15" s="517"/>
      <c r="J15" s="517"/>
      <c r="K15" s="517"/>
      <c r="L15" s="517"/>
      <c r="M15" s="517"/>
      <c r="N15" s="518">
        <v>0</v>
      </c>
      <c r="O15" s="519"/>
      <c r="P15" s="520"/>
      <c r="Q15" s="519"/>
      <c r="R15" s="519"/>
      <c r="S15" s="521"/>
      <c r="T15" s="518">
        <v>0</v>
      </c>
      <c r="U15" s="518">
        <v>0</v>
      </c>
      <c r="V15" s="518"/>
      <c r="W15" s="522"/>
    </row>
    <row r="16" spans="1:23" s="116" customFormat="1" ht="15.75" customHeight="1">
      <c r="A16" s="513"/>
      <c r="B16" s="523"/>
      <c r="C16" s="524"/>
      <c r="D16" s="525"/>
      <c r="E16" s="526"/>
      <c r="F16" s="463"/>
      <c r="G16" s="452"/>
      <c r="H16" s="517"/>
      <c r="I16" s="517"/>
      <c r="J16" s="517"/>
      <c r="K16" s="517"/>
      <c r="L16" s="517"/>
      <c r="M16" s="517"/>
      <c r="N16" s="518">
        <v>0</v>
      </c>
      <c r="O16" s="519"/>
      <c r="P16" s="520"/>
      <c r="Q16" s="519"/>
      <c r="R16" s="519"/>
      <c r="S16" s="521"/>
      <c r="T16" s="518">
        <v>0</v>
      </c>
      <c r="U16" s="518">
        <v>0</v>
      </c>
      <c r="V16" s="518"/>
      <c r="W16" s="522"/>
    </row>
    <row r="17" spans="1:23" s="116" customFormat="1" ht="15.75" customHeight="1">
      <c r="A17" s="513"/>
      <c r="B17" s="523"/>
      <c r="C17" s="524"/>
      <c r="D17" s="525"/>
      <c r="E17" s="526"/>
      <c r="F17" s="463"/>
      <c r="G17" s="452"/>
      <c r="H17" s="517"/>
      <c r="I17" s="517"/>
      <c r="J17" s="517"/>
      <c r="K17" s="517"/>
      <c r="L17" s="517"/>
      <c r="M17" s="517"/>
      <c r="N17" s="518">
        <v>0</v>
      </c>
      <c r="O17" s="519"/>
      <c r="P17" s="520"/>
      <c r="Q17" s="519"/>
      <c r="R17" s="519"/>
      <c r="S17" s="521"/>
      <c r="T17" s="518">
        <v>0</v>
      </c>
      <c r="U17" s="518">
        <v>0</v>
      </c>
      <c r="V17" s="518"/>
      <c r="W17" s="522"/>
    </row>
    <row r="18" spans="1:23" s="116" customFormat="1" ht="15.75" customHeight="1">
      <c r="A18" s="513"/>
      <c r="B18" s="523"/>
      <c r="C18" s="524"/>
      <c r="D18" s="525"/>
      <c r="E18" s="526"/>
      <c r="F18" s="463"/>
      <c r="G18" s="452"/>
      <c r="H18" s="517"/>
      <c r="I18" s="517"/>
      <c r="J18" s="517"/>
      <c r="K18" s="517"/>
      <c r="L18" s="517"/>
      <c r="M18" s="517"/>
      <c r="N18" s="518">
        <v>0</v>
      </c>
      <c r="O18" s="519"/>
      <c r="P18" s="520"/>
      <c r="Q18" s="519"/>
      <c r="R18" s="519"/>
      <c r="S18" s="521"/>
      <c r="T18" s="518">
        <v>0</v>
      </c>
      <c r="U18" s="518">
        <v>0</v>
      </c>
      <c r="V18" s="518"/>
      <c r="W18" s="522"/>
    </row>
    <row r="19" spans="1:23" s="116" customFormat="1" ht="15.75" customHeight="1">
      <c r="A19" s="513"/>
      <c r="B19" s="523"/>
      <c r="C19" s="524"/>
      <c r="D19" s="525"/>
      <c r="E19" s="526"/>
      <c r="F19" s="463"/>
      <c r="G19" s="452"/>
      <c r="H19" s="517"/>
      <c r="I19" s="517"/>
      <c r="J19" s="517"/>
      <c r="K19" s="517"/>
      <c r="L19" s="517"/>
      <c r="M19" s="517"/>
      <c r="N19" s="518">
        <v>0</v>
      </c>
      <c r="O19" s="519"/>
      <c r="P19" s="520"/>
      <c r="Q19" s="519"/>
      <c r="R19" s="519"/>
      <c r="S19" s="521"/>
      <c r="T19" s="518">
        <v>0</v>
      </c>
      <c r="U19" s="518">
        <v>0</v>
      </c>
      <c r="V19" s="518"/>
      <c r="W19" s="522"/>
    </row>
    <row r="20" spans="1:23" s="116" customFormat="1" ht="15.75" customHeight="1">
      <c r="A20" s="513"/>
      <c r="B20" s="523"/>
      <c r="C20" s="524"/>
      <c r="D20" s="525"/>
      <c r="E20" s="526"/>
      <c r="F20" s="463"/>
      <c r="G20" s="452"/>
      <c r="H20" s="517"/>
      <c r="I20" s="517"/>
      <c r="J20" s="517"/>
      <c r="K20" s="517"/>
      <c r="L20" s="517"/>
      <c r="M20" s="517"/>
      <c r="N20" s="518">
        <v>0</v>
      </c>
      <c r="O20" s="519"/>
      <c r="P20" s="520"/>
      <c r="Q20" s="519"/>
      <c r="R20" s="519"/>
      <c r="S20" s="521"/>
      <c r="T20" s="518">
        <v>0</v>
      </c>
      <c r="U20" s="518">
        <v>0</v>
      </c>
      <c r="V20" s="518"/>
      <c r="W20" s="522"/>
    </row>
    <row r="21" spans="1:23" s="116" customFormat="1" ht="15.75" customHeight="1">
      <c r="A21" s="513"/>
      <c r="B21" s="523"/>
      <c r="C21" s="524"/>
      <c r="D21" s="525"/>
      <c r="E21" s="526"/>
      <c r="F21" s="463"/>
      <c r="G21" s="452"/>
      <c r="H21" s="517"/>
      <c r="I21" s="517"/>
      <c r="J21" s="517"/>
      <c r="K21" s="517"/>
      <c r="L21" s="517"/>
      <c r="M21" s="517"/>
      <c r="N21" s="518">
        <v>0</v>
      </c>
      <c r="O21" s="519"/>
      <c r="P21" s="520"/>
      <c r="Q21" s="519"/>
      <c r="R21" s="519"/>
      <c r="S21" s="521"/>
      <c r="T21" s="518">
        <v>0</v>
      </c>
      <c r="U21" s="518">
        <v>0</v>
      </c>
      <c r="V21" s="518"/>
      <c r="W21" s="522"/>
    </row>
    <row r="22" spans="1:23" s="116" customFormat="1" ht="15.75" customHeight="1">
      <c r="A22" s="513"/>
      <c r="B22" s="523"/>
      <c r="C22" s="524"/>
      <c r="D22" s="525"/>
      <c r="E22" s="526"/>
      <c r="F22" s="463"/>
      <c r="G22" s="452"/>
      <c r="H22" s="517"/>
      <c r="I22" s="517"/>
      <c r="J22" s="517"/>
      <c r="K22" s="517"/>
      <c r="L22" s="517"/>
      <c r="M22" s="517"/>
      <c r="N22" s="518">
        <v>0</v>
      </c>
      <c r="O22" s="519"/>
      <c r="P22" s="520"/>
      <c r="Q22" s="519"/>
      <c r="R22" s="519"/>
      <c r="S22" s="521"/>
      <c r="T22" s="518">
        <v>0</v>
      </c>
      <c r="U22" s="518">
        <v>0</v>
      </c>
      <c r="V22" s="518"/>
      <c r="W22" s="522"/>
    </row>
    <row r="23" spans="1:23" s="116" customFormat="1" ht="15.75" customHeight="1">
      <c r="A23" s="513"/>
      <c r="B23" s="523"/>
      <c r="C23" s="524"/>
      <c r="D23" s="525"/>
      <c r="E23" s="526"/>
      <c r="F23" s="463"/>
      <c r="G23" s="452"/>
      <c r="H23" s="517"/>
      <c r="I23" s="517"/>
      <c r="J23" s="517"/>
      <c r="K23" s="517"/>
      <c r="L23" s="517"/>
      <c r="M23" s="517"/>
      <c r="N23" s="518">
        <v>0</v>
      </c>
      <c r="O23" s="519"/>
      <c r="P23" s="520"/>
      <c r="Q23" s="519"/>
      <c r="R23" s="519"/>
      <c r="S23" s="521"/>
      <c r="T23" s="518">
        <v>0</v>
      </c>
      <c r="U23" s="518">
        <v>0</v>
      </c>
      <c r="V23" s="518"/>
      <c r="W23" s="522"/>
    </row>
    <row r="24" spans="1:23" s="116" customFormat="1" ht="15.75" customHeight="1">
      <c r="A24" s="513"/>
      <c r="B24" s="523"/>
      <c r="C24" s="524"/>
      <c r="D24" s="525"/>
      <c r="E24" s="526"/>
      <c r="F24" s="463"/>
      <c r="G24" s="452"/>
      <c r="H24" s="517"/>
      <c r="I24" s="517"/>
      <c r="J24" s="517"/>
      <c r="K24" s="517"/>
      <c r="L24" s="517"/>
      <c r="M24" s="517"/>
      <c r="N24" s="518">
        <v>0</v>
      </c>
      <c r="O24" s="519"/>
      <c r="P24" s="520"/>
      <c r="Q24" s="519"/>
      <c r="R24" s="519"/>
      <c r="S24" s="521"/>
      <c r="T24" s="518">
        <v>0</v>
      </c>
      <c r="U24" s="518">
        <v>0</v>
      </c>
      <c r="V24" s="518"/>
      <c r="W24" s="522"/>
    </row>
    <row r="25" spans="1:23" s="116" customFormat="1" ht="15.75" customHeight="1">
      <c r="A25" s="513"/>
      <c r="B25" s="523"/>
      <c r="C25" s="524"/>
      <c r="D25" s="525"/>
      <c r="E25" s="526"/>
      <c r="F25" s="463"/>
      <c r="G25" s="452"/>
      <c r="H25" s="517"/>
      <c r="I25" s="517"/>
      <c r="J25" s="517"/>
      <c r="K25" s="517"/>
      <c r="L25" s="517"/>
      <c r="M25" s="517"/>
      <c r="N25" s="518">
        <v>0</v>
      </c>
      <c r="O25" s="519"/>
      <c r="P25" s="520"/>
      <c r="Q25" s="519"/>
      <c r="R25" s="519"/>
      <c r="S25" s="521"/>
      <c r="T25" s="518">
        <v>0</v>
      </c>
      <c r="U25" s="518">
        <v>0</v>
      </c>
      <c r="V25" s="518"/>
      <c r="W25" s="522"/>
    </row>
    <row r="26" spans="1:23" s="116" customFormat="1" ht="15.75" customHeight="1">
      <c r="A26" s="513"/>
      <c r="B26" s="523"/>
      <c r="C26" s="524"/>
      <c r="D26" s="525"/>
      <c r="E26" s="526"/>
      <c r="F26" s="463"/>
      <c r="G26" s="452"/>
      <c r="H26" s="517"/>
      <c r="I26" s="517"/>
      <c r="J26" s="517"/>
      <c r="K26" s="517"/>
      <c r="L26" s="517"/>
      <c r="M26" s="517"/>
      <c r="N26" s="518">
        <v>0</v>
      </c>
      <c r="O26" s="519"/>
      <c r="P26" s="520"/>
      <c r="Q26" s="519"/>
      <c r="R26" s="519"/>
      <c r="S26" s="521"/>
      <c r="T26" s="518">
        <v>0</v>
      </c>
      <c r="U26" s="518">
        <v>0</v>
      </c>
      <c r="V26" s="518"/>
      <c r="W26" s="522"/>
    </row>
    <row r="27" spans="1:23" s="116" customFormat="1" ht="15.75" customHeight="1">
      <c r="A27" s="513"/>
      <c r="B27" s="523"/>
      <c r="C27" s="524"/>
      <c r="D27" s="525"/>
      <c r="E27" s="526"/>
      <c r="F27" s="463"/>
      <c r="G27" s="452"/>
      <c r="H27" s="517"/>
      <c r="I27" s="517"/>
      <c r="J27" s="517"/>
      <c r="K27" s="517"/>
      <c r="L27" s="517"/>
      <c r="M27" s="517"/>
      <c r="N27" s="518">
        <v>0</v>
      </c>
      <c r="O27" s="519"/>
      <c r="P27" s="520"/>
      <c r="Q27" s="519"/>
      <c r="R27" s="519"/>
      <c r="S27" s="521"/>
      <c r="T27" s="518">
        <v>0</v>
      </c>
      <c r="U27" s="518">
        <v>0</v>
      </c>
      <c r="V27" s="518"/>
      <c r="W27" s="522"/>
    </row>
    <row r="28" spans="1:23" s="116" customFormat="1" ht="15.75" customHeight="1">
      <c r="A28" s="513"/>
      <c r="B28" s="523"/>
      <c r="C28" s="524"/>
      <c r="D28" s="525"/>
      <c r="E28" s="526"/>
      <c r="F28" s="463"/>
      <c r="G28" s="452"/>
      <c r="H28" s="517"/>
      <c r="I28" s="517"/>
      <c r="J28" s="517"/>
      <c r="K28" s="517"/>
      <c r="L28" s="517"/>
      <c r="M28" s="517"/>
      <c r="N28" s="518">
        <v>0</v>
      </c>
      <c r="O28" s="519"/>
      <c r="P28" s="520"/>
      <c r="Q28" s="519"/>
      <c r="R28" s="519"/>
      <c r="S28" s="521"/>
      <c r="T28" s="518">
        <v>0</v>
      </c>
      <c r="U28" s="518">
        <v>0</v>
      </c>
      <c r="V28" s="518"/>
      <c r="W28" s="522"/>
    </row>
    <row r="29" spans="1:23" s="116" customFormat="1" ht="15.75" customHeight="1">
      <c r="A29" s="513"/>
      <c r="B29" s="523"/>
      <c r="C29" s="524"/>
      <c r="D29" s="525"/>
      <c r="E29" s="526"/>
      <c r="F29" s="463"/>
      <c r="G29" s="452"/>
      <c r="H29" s="517"/>
      <c r="I29" s="517"/>
      <c r="J29" s="517"/>
      <c r="K29" s="517"/>
      <c r="L29" s="517"/>
      <c r="M29" s="517"/>
      <c r="N29" s="518">
        <v>0</v>
      </c>
      <c r="O29" s="519"/>
      <c r="P29" s="520"/>
      <c r="Q29" s="519"/>
      <c r="R29" s="519"/>
      <c r="S29" s="521"/>
      <c r="T29" s="518">
        <v>0</v>
      </c>
      <c r="U29" s="518">
        <v>0</v>
      </c>
      <c r="V29" s="518"/>
      <c r="W29" s="522"/>
    </row>
    <row r="30" spans="1:23" s="116" customFormat="1" ht="15.75" customHeight="1">
      <c r="A30" s="1708" t="s">
        <v>2126</v>
      </c>
      <c r="B30" s="1709"/>
      <c r="C30" s="527"/>
      <c r="D30" s="525"/>
      <c r="E30" s="518">
        <v>0</v>
      </c>
      <c r="F30" s="525"/>
      <c r="G30" s="525"/>
      <c r="H30" s="518">
        <v>0</v>
      </c>
      <c r="I30" s="518">
        <v>0</v>
      </c>
      <c r="J30" s="518">
        <v>0</v>
      </c>
      <c r="K30" s="518">
        <v>0</v>
      </c>
      <c r="L30" s="518">
        <v>0</v>
      </c>
      <c r="M30" s="518">
        <v>0</v>
      </c>
      <c r="N30" s="518">
        <v>0</v>
      </c>
      <c r="O30" s="519"/>
      <c r="P30" s="520"/>
      <c r="Q30" s="519"/>
      <c r="R30" s="519"/>
      <c r="S30" s="521"/>
      <c r="T30" s="518">
        <v>0</v>
      </c>
      <c r="U30" s="522">
        <v>0</v>
      </c>
      <c r="V30" s="518"/>
      <c r="W30" s="522"/>
    </row>
    <row r="31" spans="1:23" s="116" customFormat="1" ht="15.75" customHeight="1">
      <c r="A31" s="1708" t="s">
        <v>2199</v>
      </c>
      <c r="B31" s="1709"/>
      <c r="C31" s="527"/>
      <c r="D31" s="525"/>
      <c r="E31" s="518"/>
      <c r="F31" s="525"/>
      <c r="G31" s="525"/>
      <c r="H31" s="518"/>
      <c r="I31" s="518"/>
      <c r="J31" s="518"/>
      <c r="K31" s="518"/>
      <c r="L31" s="518"/>
      <c r="M31" s="518"/>
      <c r="N31" s="518"/>
      <c r="O31" s="519"/>
      <c r="P31" s="520"/>
      <c r="Q31" s="519"/>
      <c r="R31" s="519"/>
      <c r="S31" s="521"/>
      <c r="T31" s="115">
        <v>0</v>
      </c>
      <c r="U31" s="518">
        <v>0</v>
      </c>
      <c r="V31" s="115"/>
      <c r="W31" s="522"/>
    </row>
    <row r="32" spans="1:23" s="116" customFormat="1" ht="15.75" customHeight="1">
      <c r="A32" s="1708" t="s">
        <v>2155</v>
      </c>
      <c r="B32" s="1709"/>
      <c r="C32" s="528"/>
      <c r="D32" s="525"/>
      <c r="E32" s="518">
        <v>0</v>
      </c>
      <c r="F32" s="525"/>
      <c r="G32" s="525"/>
      <c r="H32" s="518">
        <v>0</v>
      </c>
      <c r="I32" s="518">
        <v>0</v>
      </c>
      <c r="J32" s="518">
        <v>0</v>
      </c>
      <c r="K32" s="518">
        <v>0</v>
      </c>
      <c r="L32" s="518">
        <v>0</v>
      </c>
      <c r="M32" s="518">
        <v>0</v>
      </c>
      <c r="N32" s="518">
        <v>0</v>
      </c>
      <c r="O32" s="519"/>
      <c r="P32" s="520"/>
      <c r="Q32" s="519"/>
      <c r="R32" s="519"/>
      <c r="S32" s="521"/>
      <c r="T32" s="180">
        <v>0</v>
      </c>
      <c r="U32" s="180">
        <v>0</v>
      </c>
      <c r="V32" s="115"/>
      <c r="W32" s="522"/>
    </row>
    <row r="33" spans="1:21" ht="15.75" customHeight="1">
      <c r="A33" s="4" t="s">
        <v>2098</v>
      </c>
      <c r="F33" s="388"/>
      <c r="G33" s="388"/>
      <c r="H33" s="388"/>
      <c r="I33" s="388"/>
      <c r="J33" s="388"/>
      <c r="K33" s="388"/>
      <c r="L33" s="388"/>
      <c r="M33" s="388"/>
      <c r="N33" s="507"/>
      <c r="O33" s="507"/>
      <c r="Q33" s="388"/>
      <c r="R33" s="388"/>
      <c r="U33" s="388" t="s">
        <v>2099</v>
      </c>
    </row>
    <row r="34" spans="1:21" ht="15.75" customHeight="1">
      <c r="A34" s="4" t="s">
        <v>2101</v>
      </c>
      <c r="F34" s="388"/>
      <c r="G34" s="388"/>
      <c r="H34" s="388"/>
      <c r="I34" s="388"/>
      <c r="J34" s="388"/>
      <c r="K34" s="388"/>
      <c r="L34" s="388"/>
      <c r="M34" s="388"/>
      <c r="N34" s="507"/>
      <c r="O34" s="507"/>
      <c r="P34" s="388"/>
      <c r="Q34" s="388"/>
      <c r="R34" s="388"/>
    </row>
    <row r="35" spans="1:21" ht="15.75" customHeight="1">
      <c r="B35" s="529"/>
      <c r="C35" s="11"/>
      <c r="F35" s="388"/>
      <c r="G35" s="388"/>
      <c r="H35" s="388"/>
      <c r="I35" s="388"/>
      <c r="J35" s="388"/>
      <c r="K35" s="388"/>
      <c r="L35" s="388"/>
      <c r="M35" s="388"/>
      <c r="N35" s="507"/>
      <c r="O35" s="507"/>
      <c r="P35" s="388"/>
      <c r="Q35" s="388"/>
      <c r="R35" s="388"/>
    </row>
    <row r="36" spans="1:21" ht="15.75" customHeight="1">
      <c r="B36" s="529"/>
      <c r="C36" s="4"/>
      <c r="F36" s="388"/>
      <c r="G36" s="388"/>
      <c r="H36" s="388"/>
      <c r="I36" s="388"/>
      <c r="J36" s="388"/>
      <c r="K36" s="388"/>
      <c r="L36" s="388"/>
      <c r="M36" s="388"/>
      <c r="N36" s="507"/>
      <c r="O36" s="507"/>
      <c r="P36" s="388"/>
      <c r="Q36" s="388"/>
      <c r="R36" s="388"/>
    </row>
    <row r="37" spans="1:21" ht="15.75" customHeight="1">
      <c r="C37" s="4"/>
      <c r="F37" s="388"/>
      <c r="G37" s="388"/>
      <c r="H37" s="388"/>
      <c r="I37" s="388"/>
      <c r="J37" s="388"/>
      <c r="K37" s="388"/>
      <c r="L37" s="388"/>
      <c r="M37" s="388"/>
      <c r="N37" s="507"/>
      <c r="O37" s="507"/>
      <c r="P37" s="388"/>
      <c r="Q37" s="388"/>
      <c r="R37" s="388"/>
    </row>
    <row r="38" spans="1:21" ht="15" customHeight="1">
      <c r="C38" s="4"/>
      <c r="F38" s="388"/>
      <c r="G38" s="388"/>
      <c r="H38" s="388"/>
      <c r="I38" s="388"/>
      <c r="J38" s="388"/>
      <c r="K38" s="388"/>
      <c r="L38" s="388"/>
      <c r="M38" s="388"/>
      <c r="N38" s="507"/>
      <c r="O38" s="507"/>
      <c r="P38" s="388"/>
      <c r="Q38" s="388"/>
      <c r="R38" s="388"/>
    </row>
    <row r="39" spans="1:21" ht="15.75" customHeight="1">
      <c r="C39" s="4"/>
      <c r="F39" s="388"/>
      <c r="G39" s="388"/>
      <c r="H39" s="388"/>
      <c r="I39" s="388"/>
      <c r="J39" s="388"/>
      <c r="K39" s="388"/>
      <c r="L39" s="388"/>
      <c r="M39" s="388"/>
      <c r="N39" s="507"/>
      <c r="O39" s="507"/>
      <c r="P39" s="388"/>
      <c r="Q39" s="388"/>
      <c r="R39" s="388"/>
    </row>
    <row r="40" spans="1:21" ht="15.75" customHeight="1">
      <c r="F40" s="388"/>
      <c r="G40" s="388"/>
      <c r="H40" s="388"/>
      <c r="I40" s="388"/>
      <c r="J40" s="388"/>
      <c r="K40" s="388"/>
      <c r="L40" s="388"/>
      <c r="M40" s="388"/>
      <c r="N40" s="507"/>
      <c r="O40" s="507"/>
      <c r="P40" s="388"/>
      <c r="Q40" s="388"/>
      <c r="R40" s="388"/>
    </row>
  </sheetData>
  <protectedRanges>
    <protectedRange sqref="A30:R32 A5:Q7 A8:F29 H8:Q29" name="A"/>
    <protectedRange sqref="A30:R32 S5:W8 A5:Q7 H8:Q29 S9:W32 X5:XFD32 A8:F29" name="B"/>
    <protectedRange sqref="R8:R29" name="A_1"/>
    <protectedRange sqref="R8:R29" name="B_1_1"/>
    <protectedRange sqref="G8:G29" name="A_2"/>
    <protectedRange sqref="G8:G29" name="B_2"/>
  </protectedRanges>
  <sortState xmlns:xlrd2="http://schemas.microsoft.com/office/spreadsheetml/2017/richdata2" ref="A8:W29">
    <sortCondition ref="A8"/>
  </sortState>
  <mergeCells count="19">
    <mergeCell ref="O5:P6"/>
    <mergeCell ref="Q5:Q7"/>
    <mergeCell ref="R5:R7"/>
    <mergeCell ref="W5:W7"/>
    <mergeCell ref="A2:W2"/>
    <mergeCell ref="A32:B32"/>
    <mergeCell ref="A30:B30"/>
    <mergeCell ref="A31:B31"/>
    <mergeCell ref="A5:A7"/>
    <mergeCell ref="B5:B7"/>
    <mergeCell ref="S5:S7"/>
    <mergeCell ref="T5:T7"/>
    <mergeCell ref="U5:U7"/>
    <mergeCell ref="V5:V7"/>
    <mergeCell ref="C5:C7"/>
    <mergeCell ref="D5:D7"/>
    <mergeCell ref="E5:G6"/>
    <mergeCell ref="H5:M6"/>
    <mergeCell ref="N5:N7"/>
  </mergeCells>
  <phoneticPr fontId="30" type="noConversion"/>
  <conditionalFormatting sqref="S8:S32">
    <cfRule type="expression" dxfId="7" priority="3">
      <formula>"个别认定"</formula>
    </cfRule>
  </conditionalFormatting>
  <dataValidations count="10">
    <dataValidation allowBlank="1" showInputMessage="1" showErrorMessage="1" prompt="账龄期间可修改；命名规则：以月为单位，则按照XX-XX月金额填写，如1-6月金额、7-12月金额；以年为单位，则按照1-2年金额填写，如1-2年金额、2-3年金额" sqref="I5:M6 H6" xr:uid="{8729BD64-C08C-4CD0-92E0-DE5F7D61F06D}"/>
    <dataValidation errorStyle="warning" allowBlank="1" showInputMessage="1" showErrorMessage="1" sqref="I7:J7" xr:uid="{1879E13D-DCAB-4437-9CB1-113FAF8FECF3}"/>
    <dataValidation type="list" errorStyle="warning" allowBlank="1" showInputMessage="1" showErrorMessage="1" sqref="Q8:Q29" xr:uid="{ED13D2F5-B3C1-4656-A568-95E57CFF12D4}">
      <formula1>"合并,非合并"</formula1>
    </dataValidation>
    <dataValidation allowBlank="1" showInputMessage="1" showErrorMessage="1" promptTitle="提示" sqref="B6:C7" xr:uid="{02A66031-2493-499D-BF55-1462D24BD66F}"/>
    <dataValidation type="list" errorStyle="warning" allowBlank="1" showInputMessage="1" showErrorMessage="1" sqref="R8:R29" xr:uid="{1A45E669-B00E-448C-8229-F52DF4F7CE1D}">
      <formula1>"√"</formula1>
    </dataValidation>
    <dataValidation type="list" allowBlank="1" showInputMessage="1" showErrorMessage="1" sqref="G8:G29" xr:uid="{40EE438D-D8F3-435B-9B48-3CE0B9AC2152}">
      <formula1>"美元,欧元,港元,日元,英镑,澳元,加元,新西兰元,新加坡元,瑞郎"</formula1>
    </dataValidation>
    <dataValidation errorStyle="warning" allowBlank="1" showInputMessage="1" errorTitle=" " prompt="账龄期间可修改；命名规则：以月为单位，则按照XX-XX月金额填写，如1-6月金额、7-12月金额；以年为单位，则按照1-2年金额填写，如1-2年金额、2-3年金额" sqref="H5" xr:uid="{DC3D6E9E-B2FA-47AA-9334-EFB4F67EE94F}"/>
    <dataValidation errorStyle="warning" allowBlank="1" showInputMessage="1" errorTitle=" " prompt="债务单位名称应填列全称，不应以地名或不明确的简称或业务内容代替" sqref="B5" xr:uid="{0C4740C5-99A7-4684-A1C6-3DA78EFE9A55}"/>
    <dataValidation errorStyle="warning" allowBlank="1" showInputMessage="1" errorTitle=" " prompt="如：“售油款”等" sqref="C5" xr:uid="{63F84299-AA22-45AF-A311-57C7D0D47663}"/>
    <dataValidation errorStyle="warning" allowBlank="1" showInputMessage="1" errorTitle=" " prompt="范例：因XX原因，该笔应收账款形成呆账。我公司于XX年XX月XX日，通过XX方式进行催缴，债务人因XX原因未予偿还。截至目前，债务人已破产或死亡/债务人对往来存在异议/丢失催讨债务资料/催讨债务已超过时效/时效内但债务人无偿还能力/其他原因，该笔应收账款存在回收风险。经与债务人多次协商，最终确定以其所持有的XX抵偿一部分债务，市场价值约为XX元。该笔应收账款预计损失金额为XX元。" sqref="P7" xr:uid="{1525D2C4-834D-4A48-9124-5971366FD9AE}"/>
  </dataValidations>
  <printOptions horizontalCentered="1"/>
  <pageMargins left="0.35433070866141736" right="0.35433070866141736" top="0.98425196850393704" bottom="0.78740157480314965" header="0.39370078740157477" footer="0.51181102362204722"/>
  <pageSetup paperSize="9" scale="47" fitToHeight="0" orientation="landscape" r:id="rId1"/>
  <headerFooter alignWithMargins="0">
    <oddHeader>&amp;R&amp;"宋体,常规"&amp;10共&amp;"Times New Roman,常规"&amp;N&amp;"宋体,常规"页第&amp;"Times New Roman,常规"&amp;P&amp;"宋体,常规"页</oddHead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57D00D-ED73-40A6-92B8-C26313ACB006}">
  <sheetPr codeName="Sheet27">
    <pageSetUpPr fitToPage="1"/>
  </sheetPr>
  <dimension ref="A1:I14"/>
  <sheetViews>
    <sheetView workbookViewId="0">
      <selection activeCell="G25" sqref="G25"/>
    </sheetView>
  </sheetViews>
  <sheetFormatPr defaultColWidth="8.59765625" defaultRowHeight="15.6"/>
  <cols>
    <col min="1" max="1" width="4.59765625" style="34" customWidth="1"/>
    <col min="2" max="2" width="15.296875" style="34" customWidth="1"/>
    <col min="3" max="3" width="21.19921875" style="34" customWidth="1"/>
    <col min="4" max="4" width="12.59765625" style="34" customWidth="1"/>
    <col min="5" max="6" width="12.09765625" style="34" customWidth="1"/>
    <col min="7" max="7" width="14.09765625" style="34" customWidth="1"/>
    <col min="8" max="8" width="20.796875" style="34" customWidth="1"/>
    <col min="9" max="16384" width="8.59765625" style="34"/>
  </cols>
  <sheetData>
    <row r="1" spans="1:9">
      <c r="A1" s="530"/>
      <c r="B1" s="530"/>
      <c r="C1" s="530"/>
      <c r="I1" s="531"/>
    </row>
    <row r="2" spans="1:9" ht="25.8">
      <c r="A2" s="532"/>
      <c r="B2" s="1748" t="s">
        <v>941</v>
      </c>
      <c r="C2" s="1748"/>
      <c r="D2" s="1748"/>
      <c r="E2" s="1748"/>
      <c r="F2" s="1748"/>
      <c r="G2" s="1748"/>
      <c r="H2" s="1748"/>
      <c r="I2" s="1748"/>
    </row>
    <row r="3" spans="1:9">
      <c r="A3" s="1749" t="s">
        <v>73</v>
      </c>
      <c r="B3" s="1750" t="s">
        <v>448</v>
      </c>
      <c r="C3" s="1751" t="s">
        <v>439</v>
      </c>
      <c r="D3" s="1751" t="s">
        <v>440</v>
      </c>
      <c r="E3" s="1751"/>
      <c r="F3" s="1751"/>
      <c r="G3" s="1751"/>
      <c r="H3" s="1752" t="s">
        <v>449</v>
      </c>
      <c r="I3" s="1749" t="s">
        <v>450</v>
      </c>
    </row>
    <row r="4" spans="1:9" ht="24">
      <c r="A4" s="1749"/>
      <c r="B4" s="1750"/>
      <c r="C4" s="1751"/>
      <c r="D4" s="533" t="s">
        <v>441</v>
      </c>
      <c r="E4" s="533" t="s">
        <v>442</v>
      </c>
      <c r="F4" s="533" t="s">
        <v>443</v>
      </c>
      <c r="G4" s="534" t="s">
        <v>451</v>
      </c>
      <c r="H4" s="1752"/>
      <c r="I4" s="1749"/>
    </row>
    <row r="5" spans="1:9">
      <c r="A5" s="535">
        <v>1</v>
      </c>
      <c r="B5" s="536" t="e">
        <f>应收账款!#REF!</f>
        <v>#REF!</v>
      </c>
      <c r="C5" s="537" t="e">
        <f>SUMIF(应收账款!#REF!,"账龄分析",应收账款!#REF!)</f>
        <v>#REF!</v>
      </c>
      <c r="D5" s="538">
        <v>0</v>
      </c>
      <c r="E5" s="538"/>
      <c r="F5" s="539"/>
      <c r="G5" s="538">
        <v>0</v>
      </c>
      <c r="H5" s="540" t="e">
        <f t="shared" ref="H5:H10" si="0">C5*G5</f>
        <v>#REF!</v>
      </c>
      <c r="I5" s="541"/>
    </row>
    <row r="6" spans="1:9">
      <c r="A6" s="535">
        <v>2</v>
      </c>
      <c r="B6" s="536" t="e">
        <f>应收账款!#REF!</f>
        <v>#REF!</v>
      </c>
      <c r="C6" s="537" t="e">
        <f>SUMIF(应收账款!#REF!,"账龄分析",应收账款!#REF!)</f>
        <v>#REF!</v>
      </c>
      <c r="D6" s="538">
        <v>0.05</v>
      </c>
      <c r="E6" s="538"/>
      <c r="F6" s="539"/>
      <c r="G6" s="538">
        <v>0.05</v>
      </c>
      <c r="H6" s="540" t="e">
        <f t="shared" si="0"/>
        <v>#REF!</v>
      </c>
      <c r="I6" s="541"/>
    </row>
    <row r="7" spans="1:9">
      <c r="A7" s="535">
        <v>3</v>
      </c>
      <c r="B7" s="536" t="e">
        <f>应收账款!#REF!</f>
        <v>#REF!</v>
      </c>
      <c r="C7" s="537" t="e">
        <f>SUMIF(应收账款!#REF!,"账龄分析",应收账款!#REF!)</f>
        <v>#REF!</v>
      </c>
      <c r="D7" s="538">
        <v>0.1</v>
      </c>
      <c r="E7" s="538"/>
      <c r="F7" s="539"/>
      <c r="G7" s="538">
        <v>0.1</v>
      </c>
      <c r="H7" s="540" t="e">
        <f t="shared" si="0"/>
        <v>#REF!</v>
      </c>
      <c r="I7" s="541"/>
    </row>
    <row r="8" spans="1:9">
      <c r="A8" s="535">
        <v>4</v>
      </c>
      <c r="B8" s="536" t="e">
        <f>应收账款!#REF!</f>
        <v>#REF!</v>
      </c>
      <c r="C8" s="537" t="e">
        <f>SUMIF(应收账款!#REF!,"账龄分析",应收账款!#REF!)</f>
        <v>#REF!</v>
      </c>
      <c r="D8" s="538">
        <v>0.4</v>
      </c>
      <c r="E8" s="1745"/>
      <c r="F8" s="539"/>
      <c r="G8" s="538">
        <v>0.4</v>
      </c>
      <c r="H8" s="540" t="e">
        <f t="shared" si="0"/>
        <v>#REF!</v>
      </c>
      <c r="I8" s="541"/>
    </row>
    <row r="9" spans="1:9">
      <c r="A9" s="535">
        <v>5</v>
      </c>
      <c r="B9" s="536" t="e">
        <f>应收账款!#REF!</f>
        <v>#REF!</v>
      </c>
      <c r="C9" s="537" t="e">
        <f>SUMIF(应收账款!#REF!,"账龄分析",应收账款!#REF!)</f>
        <v>#REF!</v>
      </c>
      <c r="D9" s="538">
        <v>0.8</v>
      </c>
      <c r="E9" s="1746"/>
      <c r="F9" s="539"/>
      <c r="G9" s="538">
        <v>0.8</v>
      </c>
      <c r="H9" s="540" t="e">
        <f t="shared" si="0"/>
        <v>#REF!</v>
      </c>
      <c r="I9" s="541"/>
    </row>
    <row r="10" spans="1:9">
      <c r="A10" s="535">
        <v>6</v>
      </c>
      <c r="B10" s="536" t="e">
        <f>应收账款!#REF!</f>
        <v>#REF!</v>
      </c>
      <c r="C10" s="537" t="e">
        <f>SUMIF(应收账款!#REF!,"账龄分析",应收账款!#REF!)</f>
        <v>#REF!</v>
      </c>
      <c r="D10" s="538">
        <v>1</v>
      </c>
      <c r="E10" s="1747"/>
      <c r="F10" s="539"/>
      <c r="G10" s="538">
        <v>1</v>
      </c>
      <c r="H10" s="540" t="e">
        <f t="shared" si="0"/>
        <v>#REF!</v>
      </c>
      <c r="I10" s="541"/>
    </row>
    <row r="11" spans="1:9">
      <c r="A11" s="542" t="s">
        <v>444</v>
      </c>
      <c r="B11" s="543"/>
      <c r="C11" s="544" t="e">
        <f>SUM(C5:C10)</f>
        <v>#REF!</v>
      </c>
      <c r="D11" s="545" t="e">
        <f>SUMPRODUCT($C5:$C10,D5:D10)/$C11</f>
        <v>#REF!</v>
      </c>
      <c r="E11" s="545" t="e">
        <f>(C5*E5+C6*E6+C7*E7+SUM(C8:C10)*E8)/C11</f>
        <v>#REF!</v>
      </c>
      <c r="F11" s="546"/>
      <c r="G11" s="547"/>
      <c r="H11" s="544" t="e">
        <f>SUM(H5:H10)</f>
        <v>#REF!</v>
      </c>
      <c r="I11" s="548"/>
    </row>
    <row r="12" spans="1:9">
      <c r="A12" s="535">
        <v>7</v>
      </c>
      <c r="B12" s="549" t="s">
        <v>445</v>
      </c>
      <c r="C12" s="550" t="e">
        <f>SUMIF(应收账款!#REF!,"个别认定",应收账款!#REF!)</f>
        <v>#REF!</v>
      </c>
      <c r="D12" s="551"/>
      <c r="E12" s="551"/>
      <c r="F12" s="551"/>
      <c r="G12" s="552"/>
      <c r="H12" s="540" t="e">
        <f>应收账款!#REF!</f>
        <v>#REF!</v>
      </c>
      <c r="I12" s="553"/>
    </row>
    <row r="13" spans="1:9">
      <c r="A13" s="535">
        <v>8</v>
      </c>
      <c r="B13" s="549" t="s">
        <v>446</v>
      </c>
      <c r="C13" s="550" t="e">
        <f>SUMIF(应收账款!#REF!,"关联方认定",应收账款!#REF!)</f>
        <v>#REF!</v>
      </c>
      <c r="D13" s="550"/>
      <c r="E13" s="550"/>
      <c r="F13" s="550"/>
      <c r="G13" s="552"/>
      <c r="H13" s="540" t="e">
        <f>应收账款!#REF!</f>
        <v>#REF!</v>
      </c>
      <c r="I13" s="553"/>
    </row>
    <row r="14" spans="1:9">
      <c r="A14" s="554" t="s">
        <v>72</v>
      </c>
      <c r="B14" s="555"/>
      <c r="C14" s="556" t="e">
        <f>SUM(C11:C13)</f>
        <v>#REF!</v>
      </c>
      <c r="D14" s="556"/>
      <c r="E14" s="556"/>
      <c r="F14" s="556"/>
      <c r="G14" s="557"/>
      <c r="H14" s="556" t="e">
        <f>SUM(H11:H13)</f>
        <v>#REF!</v>
      </c>
      <c r="I14" s="553"/>
    </row>
  </sheetData>
  <mergeCells count="8">
    <mergeCell ref="E8:E10"/>
    <mergeCell ref="B2:I2"/>
    <mergeCell ref="A3:A4"/>
    <mergeCell ref="B3:B4"/>
    <mergeCell ref="C3:C4"/>
    <mergeCell ref="D3:G3"/>
    <mergeCell ref="H3:H4"/>
    <mergeCell ref="I3:I4"/>
  </mergeCells>
  <phoneticPr fontId="30" type="noConversion"/>
  <printOptions horizontalCentered="1"/>
  <pageMargins left="0.7" right="0.7" top="0.98425196850393704" bottom="0.75" header="0.39370078740157477" footer="0.3"/>
  <pageSetup paperSize="9" fitToHeight="0" orientation="landscape" r:id="rId1"/>
  <headerFooter>
    <oddHeader>&amp;R&amp;"宋体,常规"&amp;10共&amp;"Times New Roman,常规"&amp;N&amp;"宋体,常规"页第&amp;"Times New Roman,常规"&amp;P&amp;"宋体,常规"页</oddHead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0B1098-2C91-4061-B1AC-A3FE16B5F115}">
  <sheetPr codeName="Sheet52">
    <pageSetUpPr fitToPage="1"/>
  </sheetPr>
  <dimension ref="A1:I14"/>
  <sheetViews>
    <sheetView workbookViewId="0">
      <selection activeCell="C10" sqref="C10"/>
    </sheetView>
  </sheetViews>
  <sheetFormatPr defaultRowHeight="15.6"/>
  <cols>
    <col min="2" max="2" width="13.19921875" customWidth="1"/>
    <col min="3" max="3" width="15.59765625" customWidth="1"/>
    <col min="4" max="4" width="15.5" customWidth="1"/>
    <col min="5" max="5" width="13.09765625" customWidth="1"/>
    <col min="7" max="7" width="12.59765625" customWidth="1"/>
    <col min="8" max="8" width="16.8984375" customWidth="1"/>
  </cols>
  <sheetData>
    <row r="1" spans="1:9">
      <c r="A1" s="558"/>
      <c r="B1" s="558"/>
      <c r="C1" s="558"/>
      <c r="I1" s="559" t="s">
        <v>447</v>
      </c>
    </row>
    <row r="2" spans="1:9" ht="25.8">
      <c r="A2" s="560"/>
      <c r="B2" s="1753" t="s">
        <v>438</v>
      </c>
      <c r="C2" s="1753"/>
      <c r="D2" s="1753"/>
      <c r="E2" s="1753"/>
      <c r="F2" s="1753"/>
      <c r="G2" s="1753"/>
      <c r="H2" s="1753"/>
      <c r="I2" s="1753"/>
    </row>
    <row r="3" spans="1:9">
      <c r="A3" s="1749" t="s">
        <v>73</v>
      </c>
      <c r="B3" s="1750" t="s">
        <v>448</v>
      </c>
      <c r="C3" s="1751" t="s">
        <v>439</v>
      </c>
      <c r="D3" s="1751" t="s">
        <v>440</v>
      </c>
      <c r="E3" s="1751"/>
      <c r="F3" s="1751"/>
      <c r="G3" s="1751"/>
      <c r="H3" s="1752" t="s">
        <v>449</v>
      </c>
      <c r="I3" s="1749" t="s">
        <v>450</v>
      </c>
    </row>
    <row r="4" spans="1:9" ht="36">
      <c r="A4" s="1749"/>
      <c r="B4" s="1750"/>
      <c r="C4" s="1751"/>
      <c r="D4" s="533" t="s">
        <v>441</v>
      </c>
      <c r="E4" s="533" t="s">
        <v>442</v>
      </c>
      <c r="F4" s="533" t="s">
        <v>443</v>
      </c>
      <c r="G4" s="534" t="s">
        <v>451</v>
      </c>
      <c r="H4" s="1752"/>
      <c r="I4" s="1749"/>
    </row>
    <row r="5" spans="1:9">
      <c r="A5" s="561">
        <v>1</v>
      </c>
      <c r="B5" s="536" t="e">
        <f>应收账款!#REF!</f>
        <v>#REF!</v>
      </c>
      <c r="C5" s="562" t="e">
        <f>SUMIF(应收账款!$AD8:$AD29,"账龄分析",应收账款!#REF!)</f>
        <v>#REF!</v>
      </c>
      <c r="D5" s="538">
        <v>0</v>
      </c>
      <c r="E5" s="538"/>
      <c r="F5" s="563"/>
      <c r="G5" s="538">
        <v>0</v>
      </c>
      <c r="H5" s="540" t="e">
        <f t="shared" ref="H5:H10" si="0">C5*G5</f>
        <v>#REF!</v>
      </c>
      <c r="I5" s="564"/>
    </row>
    <row r="6" spans="1:9">
      <c r="A6" s="561">
        <v>2</v>
      </c>
      <c r="B6" s="536" t="e">
        <f>应收账款!#REF!</f>
        <v>#REF!</v>
      </c>
      <c r="C6" s="562" t="e">
        <f>SUMIF(应收账款!$AD8:$AD29,"账龄分析",应收账款!#REF!)</f>
        <v>#REF!</v>
      </c>
      <c r="D6" s="538">
        <v>0.05</v>
      </c>
      <c r="E6" s="538"/>
      <c r="F6" s="563"/>
      <c r="G6" s="538">
        <v>0.05</v>
      </c>
      <c r="H6" s="540" t="e">
        <f t="shared" si="0"/>
        <v>#REF!</v>
      </c>
      <c r="I6" s="564"/>
    </row>
    <row r="7" spans="1:9">
      <c r="A7" s="561">
        <v>3</v>
      </c>
      <c r="B7" s="536" t="e">
        <f>应收账款!#REF!</f>
        <v>#REF!</v>
      </c>
      <c r="C7" s="562" t="e">
        <f>SUMIF(应收账款!$AD8:$AD29,"账龄分析",应收账款!#REF!)</f>
        <v>#REF!</v>
      </c>
      <c r="D7" s="538">
        <v>0.1</v>
      </c>
      <c r="E7" s="538"/>
      <c r="F7" s="563"/>
      <c r="G7" s="538">
        <v>0.1</v>
      </c>
      <c r="H7" s="540" t="e">
        <f t="shared" si="0"/>
        <v>#REF!</v>
      </c>
      <c r="I7" s="564"/>
    </row>
    <row r="8" spans="1:9">
      <c r="A8" s="561">
        <v>4</v>
      </c>
      <c r="B8" s="536" t="e">
        <f>应收账款!#REF!</f>
        <v>#REF!</v>
      </c>
      <c r="C8" s="562" t="e">
        <f>SUMIF(应收账款!$AD8:$AD29,"账龄分析",应收账款!#REF!)</f>
        <v>#REF!</v>
      </c>
      <c r="D8" s="538">
        <v>0.4</v>
      </c>
      <c r="E8" s="565"/>
      <c r="F8" s="563"/>
      <c r="G8" s="538">
        <v>0.4</v>
      </c>
      <c r="H8" s="540" t="e">
        <f t="shared" si="0"/>
        <v>#REF!</v>
      </c>
      <c r="I8" s="564"/>
    </row>
    <row r="9" spans="1:9">
      <c r="A9" s="561">
        <v>5</v>
      </c>
      <c r="B9" s="536" t="e">
        <f>应收账款!#REF!</f>
        <v>#REF!</v>
      </c>
      <c r="C9" s="562" t="e">
        <f>SUMIF(应收账款!$AD8:$AD29,"账龄分析",应收账款!#REF!)</f>
        <v>#REF!</v>
      </c>
      <c r="D9" s="538">
        <v>0.8</v>
      </c>
      <c r="E9" s="566"/>
      <c r="F9" s="563"/>
      <c r="G9" s="538">
        <v>0.8</v>
      </c>
      <c r="H9" s="540" t="e">
        <f t="shared" si="0"/>
        <v>#REF!</v>
      </c>
      <c r="I9" s="564"/>
    </row>
    <row r="10" spans="1:9">
      <c r="A10" s="561">
        <v>6</v>
      </c>
      <c r="B10" s="536" t="e">
        <f>应收账款!#REF!</f>
        <v>#REF!</v>
      </c>
      <c r="C10" s="562" t="e">
        <f>SUMIF(应收账款!$AD8:$AD29,"账龄分析",应收账款!#REF!)</f>
        <v>#REF!</v>
      </c>
      <c r="D10" s="538">
        <v>1</v>
      </c>
      <c r="E10" s="567"/>
      <c r="F10" s="563"/>
      <c r="G10" s="538">
        <v>1</v>
      </c>
      <c r="H10" s="540" t="e">
        <f t="shared" si="0"/>
        <v>#REF!</v>
      </c>
      <c r="I10" s="564"/>
    </row>
    <row r="11" spans="1:9">
      <c r="A11" s="568" t="s">
        <v>444</v>
      </c>
      <c r="B11" s="568"/>
      <c r="C11" s="544" t="e">
        <f>SUM(C5:C10)</f>
        <v>#REF!</v>
      </c>
      <c r="D11" s="545" t="e">
        <f>SUMPRODUCT($C5:$C10,D5:D10)/$C11</f>
        <v>#REF!</v>
      </c>
      <c r="E11" s="545" t="e">
        <f>(C5*E5+C6*E6+C7*E7+SUM(C8:C10)*E8)/C11</f>
        <v>#REF!</v>
      </c>
      <c r="F11" s="546"/>
      <c r="G11" s="547"/>
      <c r="H11" s="544" t="e">
        <f>SUM(H5:H10)</f>
        <v>#REF!</v>
      </c>
      <c r="I11" s="569"/>
    </row>
    <row r="12" spans="1:9">
      <c r="A12" s="561">
        <v>7</v>
      </c>
      <c r="B12" s="549" t="s">
        <v>445</v>
      </c>
      <c r="C12" s="551" t="e">
        <f>SUMIF(应收账款!AD8:AD29,"个别认定",应收账款!#REF!)</f>
        <v>#REF!</v>
      </c>
      <c r="D12" s="551"/>
      <c r="E12" s="551"/>
      <c r="F12" s="551"/>
      <c r="G12" s="552"/>
      <c r="H12" s="540" t="e">
        <f>应收账款!#REF!</f>
        <v>#REF!</v>
      </c>
      <c r="I12" s="570"/>
    </row>
    <row r="13" spans="1:9">
      <c r="A13" s="561">
        <v>8</v>
      </c>
      <c r="B13" s="549" t="s">
        <v>446</v>
      </c>
      <c r="C13" s="571" t="e">
        <f>SUMIF(应收账款!AD8:AD29,"关联方认定",应收账款!#REF!)</f>
        <v>#REF!</v>
      </c>
      <c r="D13" s="571"/>
      <c r="E13" s="571"/>
      <c r="F13" s="571"/>
      <c r="G13" s="552"/>
      <c r="H13" s="540" t="e">
        <f>应收账款!#REF!</f>
        <v>#REF!</v>
      </c>
      <c r="I13" s="570"/>
    </row>
    <row r="14" spans="1:9">
      <c r="A14" s="554" t="s">
        <v>72</v>
      </c>
      <c r="B14" s="555"/>
      <c r="C14" s="556" t="e">
        <f>SUM(C11:C13)</f>
        <v>#REF!</v>
      </c>
      <c r="D14" s="556"/>
      <c r="E14" s="556"/>
      <c r="F14" s="556"/>
      <c r="G14" s="557"/>
      <c r="H14" s="556" t="e">
        <f>SUM(H11:H13)</f>
        <v>#REF!</v>
      </c>
      <c r="I14" s="570"/>
    </row>
  </sheetData>
  <mergeCells count="7">
    <mergeCell ref="B2:I2"/>
    <mergeCell ref="A3:A4"/>
    <mergeCell ref="B3:B4"/>
    <mergeCell ref="C3:C4"/>
    <mergeCell ref="D3:G3"/>
    <mergeCell ref="H3:H4"/>
    <mergeCell ref="I3:I4"/>
  </mergeCells>
  <phoneticPr fontId="30" type="noConversion"/>
  <printOptions horizontalCentered="1"/>
  <pageMargins left="0.7" right="0.7" top="0.98425196850393704" bottom="0.75" header="0.39370078740157477" footer="0.3"/>
  <pageSetup paperSize="9" fitToHeight="0" orientation="landscape" r:id="rId1"/>
  <headerFooter>
    <oddHeader>&amp;R&amp;"宋体,常规"&amp;10共&amp;"Times New Roman,常规"&amp;N&amp;"宋体,常规"页第&amp;"Times New Roman,常规"&amp;P&amp;"宋体,常规"页</oddHead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5AE536-6385-43DC-A3CE-15BEC145D0BA}">
  <sheetPr codeName="Sheet149">
    <tabColor indexed="15"/>
    <pageSetUpPr fitToPage="1"/>
  </sheetPr>
  <dimension ref="A1:G29"/>
  <sheetViews>
    <sheetView zoomScaleNormal="100" zoomScaleSheetLayoutView="70" workbookViewId="0">
      <selection activeCell="K21" sqref="K21"/>
    </sheetView>
  </sheetViews>
  <sheetFormatPr defaultColWidth="9" defaultRowHeight="15.75" customHeight="1"/>
  <cols>
    <col min="1" max="1" width="7.59765625" style="4" customWidth="1"/>
    <col min="2" max="2" width="26.09765625" style="4" customWidth="1"/>
    <col min="3" max="3" width="19.09765625" style="4" hidden="1" customWidth="1"/>
    <col min="4" max="4" width="20.59765625" style="4" customWidth="1" collapsed="1"/>
    <col min="5" max="7" width="20.59765625" style="4" customWidth="1"/>
    <col min="8" max="16384" width="9" style="4"/>
  </cols>
  <sheetData>
    <row r="1" spans="1:7" ht="13.35" customHeight="1">
      <c r="A1" s="386"/>
      <c r="B1" s="61"/>
      <c r="C1" s="387"/>
      <c r="D1" s="387"/>
      <c r="E1" s="387"/>
      <c r="F1" s="387"/>
      <c r="G1" s="387"/>
    </row>
    <row r="2" spans="1:7" s="2" customFormat="1" ht="30" customHeight="1">
      <c r="A2" s="1643" t="s">
        <v>284</v>
      </c>
      <c r="B2" s="1644"/>
      <c r="C2" s="1644"/>
      <c r="D2" s="1644"/>
      <c r="E2" s="1644"/>
      <c r="F2" s="1644"/>
      <c r="G2" s="1644"/>
    </row>
    <row r="3" spans="1:7" ht="14.25" customHeight="1">
      <c r="A3" s="1645" t="str">
        <f>CONCATENATE(封面!D9,封面!F9,封面!G9,封面!H9,封面!I9,封面!J9,封面!K9)</f>
        <v>评估基准日：2024年12月31日</v>
      </c>
      <c r="B3" s="1645"/>
      <c r="C3" s="1645"/>
      <c r="D3" s="1645"/>
      <c r="E3" s="1645"/>
      <c r="F3" s="1645"/>
      <c r="G3" s="1645"/>
    </row>
    <row r="4" spans="1:7" ht="15.75" customHeight="1">
      <c r="A4" s="396" t="str">
        <f>封面!D7&amp;封面!F7</f>
        <v>被评估企业：海南中油深南石油技术开发有限公司澄迈分公司</v>
      </c>
      <c r="C4" s="388"/>
      <c r="D4" s="388"/>
      <c r="E4" s="388"/>
      <c r="F4" s="388"/>
      <c r="G4" s="478" t="s">
        <v>67</v>
      </c>
    </row>
    <row r="5" spans="1:7" s="7" customFormat="1" ht="15.75" customHeight="1">
      <c r="A5" s="439" t="s">
        <v>138</v>
      </c>
      <c r="B5" s="439" t="s">
        <v>90</v>
      </c>
      <c r="C5" s="479" t="s">
        <v>91</v>
      </c>
      <c r="D5" s="479" t="s">
        <v>92</v>
      </c>
      <c r="E5" s="479" t="s">
        <v>93</v>
      </c>
      <c r="F5" s="480" t="s">
        <v>80</v>
      </c>
      <c r="G5" s="479" t="s">
        <v>156</v>
      </c>
    </row>
    <row r="6" spans="1:7" ht="15.75" customHeight="1">
      <c r="A6" s="439" t="s">
        <v>282</v>
      </c>
      <c r="B6" s="496" t="s">
        <v>696</v>
      </c>
      <c r="C6" s="410">
        <f>融资—应收票据!F28</f>
        <v>0</v>
      </c>
      <c r="D6" s="410">
        <f>融资—应收票据!H28</f>
        <v>0</v>
      </c>
      <c r="E6" s="410">
        <f>融资—应收票据!I28</f>
        <v>0</v>
      </c>
      <c r="F6" s="410">
        <f>E6-D6</f>
        <v>0</v>
      </c>
      <c r="G6" s="482" t="str">
        <f>IF(D6=0,"",F6/D6*100)</f>
        <v/>
      </c>
    </row>
    <row r="7" spans="1:7" ht="15.75" customHeight="1">
      <c r="A7" s="439" t="s">
        <v>283</v>
      </c>
      <c r="B7" s="496" t="s">
        <v>697</v>
      </c>
      <c r="C7" s="410">
        <f>融资—应收账款!E32</f>
        <v>0</v>
      </c>
      <c r="D7" s="410">
        <f>融资—应收账款!I32</f>
        <v>0</v>
      </c>
      <c r="E7" s="410">
        <f>融资—应收账款!J32</f>
        <v>0</v>
      </c>
      <c r="F7" s="410">
        <f>E7-D7</f>
        <v>0</v>
      </c>
      <c r="G7" s="410" t="str">
        <f>IF(D7=0,"",F7/D7*100)</f>
        <v/>
      </c>
    </row>
    <row r="8" spans="1:7" ht="15.75" customHeight="1">
      <c r="A8" s="439"/>
      <c r="B8" s="481"/>
      <c r="C8" s="410"/>
      <c r="D8" s="410"/>
      <c r="E8" s="410"/>
      <c r="F8" s="410"/>
      <c r="G8" s="410"/>
    </row>
    <row r="9" spans="1:7" ht="15.75" customHeight="1">
      <c r="A9" s="381"/>
      <c r="B9" s="440"/>
      <c r="C9" s="410"/>
      <c r="D9" s="410"/>
      <c r="E9" s="410"/>
      <c r="F9" s="410"/>
      <c r="G9" s="410"/>
    </row>
    <row r="10" spans="1:7" ht="15.75" customHeight="1">
      <c r="A10" s="381"/>
      <c r="B10" s="440"/>
      <c r="C10" s="410"/>
      <c r="D10" s="410"/>
      <c r="E10" s="410"/>
      <c r="F10" s="410"/>
      <c r="G10" s="410"/>
    </row>
    <row r="11" spans="1:7" ht="15.75" customHeight="1">
      <c r="A11" s="381"/>
      <c r="B11" s="440"/>
      <c r="C11" s="410"/>
      <c r="D11" s="410"/>
      <c r="E11" s="410"/>
      <c r="F11" s="410"/>
      <c r="G11" s="410"/>
    </row>
    <row r="12" spans="1:7" ht="15.75" customHeight="1">
      <c r="A12" s="381"/>
      <c r="B12" s="440"/>
      <c r="C12" s="410"/>
      <c r="D12" s="410"/>
      <c r="E12" s="410"/>
      <c r="F12" s="410"/>
      <c r="G12" s="410"/>
    </row>
    <row r="13" spans="1:7" ht="15.75" customHeight="1">
      <c r="A13" s="381"/>
      <c r="B13" s="440"/>
      <c r="C13" s="410"/>
      <c r="D13" s="410"/>
      <c r="E13" s="410"/>
      <c r="F13" s="410"/>
      <c r="G13" s="410"/>
    </row>
    <row r="14" spans="1:7" ht="15.75" customHeight="1">
      <c r="A14" s="381"/>
      <c r="B14" s="440"/>
      <c r="C14" s="410"/>
      <c r="D14" s="410"/>
      <c r="E14" s="410"/>
      <c r="F14" s="410"/>
      <c r="G14" s="410"/>
    </row>
    <row r="15" spans="1:7" ht="15.75" customHeight="1">
      <c r="A15" s="381"/>
      <c r="B15" s="440"/>
      <c r="C15" s="410"/>
      <c r="D15" s="410"/>
      <c r="E15" s="410"/>
      <c r="F15" s="410"/>
      <c r="G15" s="410"/>
    </row>
    <row r="16" spans="1:7" ht="15.75" customHeight="1">
      <c r="A16" s="381"/>
      <c r="B16" s="440"/>
      <c r="C16" s="410"/>
      <c r="D16" s="410"/>
      <c r="E16" s="410"/>
      <c r="F16" s="410"/>
      <c r="G16" s="410"/>
    </row>
    <row r="17" spans="1:7" ht="15.75" customHeight="1">
      <c r="A17" s="381"/>
      <c r="B17" s="440"/>
      <c r="C17" s="410"/>
      <c r="D17" s="410"/>
      <c r="E17" s="410"/>
      <c r="F17" s="410"/>
      <c r="G17" s="410"/>
    </row>
    <row r="18" spans="1:7" ht="15.75" customHeight="1">
      <c r="A18" s="381"/>
      <c r="B18" s="440"/>
      <c r="C18" s="410"/>
      <c r="D18" s="410"/>
      <c r="E18" s="410"/>
      <c r="F18" s="410"/>
      <c r="G18" s="410"/>
    </row>
    <row r="19" spans="1:7" ht="15.75" customHeight="1">
      <c r="A19" s="381"/>
      <c r="B19" s="440"/>
      <c r="C19" s="410"/>
      <c r="D19" s="410"/>
      <c r="E19" s="410"/>
      <c r="F19" s="410"/>
      <c r="G19" s="410"/>
    </row>
    <row r="20" spans="1:7" ht="15.75" customHeight="1">
      <c r="A20" s="381"/>
      <c r="B20" s="440"/>
      <c r="C20" s="410"/>
      <c r="D20" s="410"/>
      <c r="E20" s="410"/>
      <c r="F20" s="410"/>
      <c r="G20" s="410"/>
    </row>
    <row r="21" spans="1:7" ht="15.75" customHeight="1">
      <c r="A21" s="381"/>
      <c r="B21" s="440"/>
      <c r="C21" s="410"/>
      <c r="D21" s="410"/>
      <c r="E21" s="410"/>
      <c r="F21" s="410"/>
      <c r="G21" s="410"/>
    </row>
    <row r="22" spans="1:7" ht="15.75" customHeight="1">
      <c r="A22" s="381"/>
      <c r="B22" s="440"/>
      <c r="C22" s="410"/>
      <c r="D22" s="410"/>
      <c r="E22" s="410"/>
      <c r="F22" s="410"/>
      <c r="G22" s="410"/>
    </row>
    <row r="23" spans="1:7" ht="15.75" customHeight="1">
      <c r="A23" s="381"/>
      <c r="B23" s="440"/>
      <c r="C23" s="410"/>
      <c r="D23" s="410"/>
      <c r="E23" s="410"/>
      <c r="F23" s="410"/>
      <c r="G23" s="410"/>
    </row>
    <row r="24" spans="1:7" ht="15.75" customHeight="1">
      <c r="A24" s="381"/>
      <c r="B24" s="440"/>
      <c r="C24" s="410"/>
      <c r="D24" s="410"/>
      <c r="E24" s="410"/>
      <c r="F24" s="410"/>
      <c r="G24" s="410"/>
    </row>
    <row r="25" spans="1:7" ht="15.75" customHeight="1">
      <c r="A25" s="381"/>
      <c r="B25" s="440"/>
      <c r="C25" s="410"/>
      <c r="D25" s="410"/>
      <c r="E25" s="410"/>
      <c r="F25" s="410"/>
      <c r="G25" s="410"/>
    </row>
    <row r="26" spans="1:7" ht="15.75" customHeight="1">
      <c r="A26" s="381"/>
      <c r="B26" s="440"/>
      <c r="C26" s="410"/>
      <c r="D26" s="410"/>
      <c r="E26" s="410"/>
      <c r="F26" s="410"/>
      <c r="G26" s="410"/>
    </row>
    <row r="27" spans="1:7" ht="15.75" customHeight="1">
      <c r="A27" s="435" t="s">
        <v>391</v>
      </c>
      <c r="B27" s="572" t="s">
        <v>392</v>
      </c>
      <c r="C27" s="410">
        <f>SUM(C6:C26)</f>
        <v>0</v>
      </c>
      <c r="D27" s="410">
        <f>SUM(D6:D26)</f>
        <v>0</v>
      </c>
      <c r="E27" s="410">
        <f>SUM(E6:E26)</f>
        <v>0</v>
      </c>
      <c r="F27" s="410">
        <f>SUM(F6:F26)</f>
        <v>0</v>
      </c>
      <c r="G27" s="410" t="str">
        <f>IF(D27=0,"",F27/D27*100)</f>
        <v/>
      </c>
    </row>
    <row r="28" spans="1:7" ht="15.75" customHeight="1">
      <c r="A28" s="4" t="str">
        <f>封面!D11&amp;封面!G11</f>
        <v>被评估企业填表人：郭一凡</v>
      </c>
      <c r="C28" s="388"/>
      <c r="D28" s="388"/>
      <c r="E28" s="388" t="str">
        <f>"评估人员："&amp;封面!G20</f>
        <v>评估人员：</v>
      </c>
      <c r="F28" s="388"/>
      <c r="G28" s="388"/>
    </row>
    <row r="29" spans="1:7" ht="15.75" customHeight="1">
      <c r="A29" s="441" t="str">
        <f>CONCATENATE(封面!D13,封面!F13,封面!G13,封面!H13,封面!I13,封面!J13,封面!K13)</f>
        <v>填表日期：2025年1月22日</v>
      </c>
      <c r="C29" s="388"/>
      <c r="D29" s="388"/>
      <c r="E29" s="388"/>
      <c r="F29" s="388"/>
      <c r="G29" s="388"/>
    </row>
  </sheetData>
  <mergeCells count="2">
    <mergeCell ref="A2:G2"/>
    <mergeCell ref="A3:G3"/>
  </mergeCells>
  <phoneticPr fontId="30" type="noConversion"/>
  <printOptions horizontalCentered="1"/>
  <pageMargins left="0.35433070866141736" right="0.35433070866141736" top="0.98425196850393704" bottom="0.78740157480314965" header="0.39370078740157477" footer="0.51181102362204722"/>
  <pageSetup paperSize="9" scale="97" fitToHeight="0" orientation="landscape" r:id="rId1"/>
  <headerFooter alignWithMargins="0">
    <oddHeader>&amp;R&amp;"宋体,常规"&amp;10共&amp;"Times New Roman,常规"&amp;N&amp;"宋体,常规"页第&amp;"Times New Roman,常规"&amp;P&amp;"宋体,常规"页</oddHead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45FC19-0C6C-4043-B2A9-D04961844D01}">
  <sheetPr codeName="Sheet152">
    <pageSetUpPr fitToPage="1"/>
  </sheetPr>
  <dimension ref="A1:K30"/>
  <sheetViews>
    <sheetView zoomScaleNormal="100" zoomScaleSheetLayoutView="70" workbookViewId="0">
      <pane ySplit="6" topLeftCell="A7" activePane="bottomLeft" state="frozen"/>
      <selection pane="bottomLeft"/>
    </sheetView>
  </sheetViews>
  <sheetFormatPr defaultColWidth="9" defaultRowHeight="15.75" customHeight="1"/>
  <cols>
    <col min="1" max="1" width="5.59765625" style="4" customWidth="1"/>
    <col min="2" max="2" width="20.796875" style="37" customWidth="1"/>
    <col min="3" max="4" width="12.59765625" style="53" customWidth="1"/>
    <col min="5" max="5" width="11.19921875" style="4" customWidth="1"/>
    <col min="6" max="7" width="14.59765625" style="4" hidden="1" customWidth="1"/>
    <col min="8" max="9" width="14.796875" style="4" customWidth="1"/>
    <col min="10" max="10" width="9.3984375" style="4" customWidth="1"/>
    <col min="11" max="11" width="17.5" style="4" customWidth="1"/>
    <col min="12" max="16384" width="9" style="4"/>
  </cols>
  <sheetData>
    <row r="1" spans="1:11" ht="13.35" customHeight="1">
      <c r="A1" s="457"/>
      <c r="B1" s="484"/>
      <c r="C1" s="488"/>
      <c r="D1" s="488"/>
    </row>
    <row r="2" spans="1:11" s="2" customFormat="1" ht="30" customHeight="1">
      <c r="A2" s="1643" t="s">
        <v>2225</v>
      </c>
      <c r="B2" s="1643"/>
      <c r="C2" s="1643"/>
      <c r="D2" s="1643"/>
      <c r="E2" s="1643"/>
      <c r="F2" s="1643"/>
      <c r="G2" s="1643"/>
      <c r="H2" s="1643"/>
      <c r="I2" s="1643"/>
      <c r="J2" s="1643"/>
      <c r="K2" s="1643"/>
    </row>
    <row r="3" spans="1:11" ht="14.25" customHeight="1">
      <c r="A3" s="4" t="s">
        <v>1968</v>
      </c>
      <c r="B3" s="4"/>
      <c r="C3" s="4"/>
      <c r="D3" s="4"/>
    </row>
    <row r="4" spans="1:11" ht="15.75" customHeight="1">
      <c r="A4" s="4" t="s">
        <v>2086</v>
      </c>
      <c r="C4" s="497"/>
      <c r="D4" s="497"/>
      <c r="E4" s="11"/>
      <c r="K4" s="458" t="s">
        <v>1970</v>
      </c>
    </row>
    <row r="5" spans="1:11" s="113" customFormat="1" ht="15.75" customHeight="1">
      <c r="A5" s="1683" t="s">
        <v>1101</v>
      </c>
      <c r="B5" s="1703" t="s">
        <v>2188</v>
      </c>
      <c r="C5" s="1692" t="s">
        <v>2189</v>
      </c>
      <c r="D5" s="1692" t="s">
        <v>2124</v>
      </c>
      <c r="E5" s="1685" t="s">
        <v>2158</v>
      </c>
      <c r="F5" s="1685" t="s">
        <v>2088</v>
      </c>
      <c r="G5" s="1685" t="s">
        <v>2089</v>
      </c>
      <c r="H5" s="1685" t="s">
        <v>1647</v>
      </c>
      <c r="I5" s="1685" t="s">
        <v>2090</v>
      </c>
      <c r="J5" s="1685" t="s">
        <v>2091</v>
      </c>
      <c r="K5" s="1685" t="s">
        <v>1100</v>
      </c>
    </row>
    <row r="6" spans="1:11" s="113" customFormat="1" ht="15.75" customHeight="1">
      <c r="A6" s="1684"/>
      <c r="B6" s="1704"/>
      <c r="C6" s="1693"/>
      <c r="D6" s="1693"/>
      <c r="E6" s="1686"/>
      <c r="F6" s="1686"/>
      <c r="G6" s="1686"/>
      <c r="H6" s="1686"/>
      <c r="I6" s="1686"/>
      <c r="J6" s="1686"/>
      <c r="K6" s="1686"/>
    </row>
    <row r="7" spans="1:11" s="81" customFormat="1" ht="15.75" customHeight="1">
      <c r="A7" s="392"/>
      <c r="B7" s="501"/>
      <c r="C7" s="502"/>
      <c r="D7" s="502"/>
      <c r="E7" s="473"/>
      <c r="F7" s="472"/>
      <c r="G7" s="472"/>
      <c r="H7" s="472">
        <v>0</v>
      </c>
      <c r="I7" s="472">
        <v>0</v>
      </c>
      <c r="J7" s="472"/>
      <c r="K7" s="473"/>
    </row>
    <row r="8" spans="1:11" s="81" customFormat="1" ht="15.75" customHeight="1">
      <c r="A8" s="392"/>
      <c r="B8" s="501"/>
      <c r="C8" s="502"/>
      <c r="D8" s="502"/>
      <c r="E8" s="473"/>
      <c r="F8" s="472"/>
      <c r="G8" s="472"/>
      <c r="H8" s="472">
        <v>0</v>
      </c>
      <c r="I8" s="472">
        <v>0</v>
      </c>
      <c r="J8" s="472"/>
      <c r="K8" s="473"/>
    </row>
    <row r="9" spans="1:11" s="81" customFormat="1" ht="15.75" customHeight="1">
      <c r="A9" s="392"/>
      <c r="B9" s="501"/>
      <c r="C9" s="502"/>
      <c r="D9" s="502"/>
      <c r="E9" s="473"/>
      <c r="F9" s="472"/>
      <c r="G9" s="472"/>
      <c r="H9" s="472">
        <v>0</v>
      </c>
      <c r="I9" s="472">
        <v>0</v>
      </c>
      <c r="J9" s="472"/>
      <c r="K9" s="473"/>
    </row>
    <row r="10" spans="1:11" s="81" customFormat="1" ht="15.75" customHeight="1">
      <c r="A10" s="392"/>
      <c r="B10" s="505"/>
      <c r="C10" s="502"/>
      <c r="D10" s="502"/>
      <c r="E10" s="473"/>
      <c r="F10" s="472"/>
      <c r="G10" s="472"/>
      <c r="H10" s="472">
        <v>0</v>
      </c>
      <c r="I10" s="472">
        <v>0</v>
      </c>
      <c r="J10" s="472"/>
      <c r="K10" s="473"/>
    </row>
    <row r="11" spans="1:11" s="81" customFormat="1" ht="15.75" customHeight="1">
      <c r="A11" s="392"/>
      <c r="B11" s="501"/>
      <c r="C11" s="502"/>
      <c r="D11" s="502"/>
      <c r="E11" s="473"/>
      <c r="F11" s="472"/>
      <c r="G11" s="472"/>
      <c r="H11" s="472">
        <v>0</v>
      </c>
      <c r="I11" s="472">
        <v>0</v>
      </c>
      <c r="J11" s="472"/>
      <c r="K11" s="473"/>
    </row>
    <row r="12" spans="1:11" s="81" customFormat="1" ht="15.75" customHeight="1">
      <c r="A12" s="392"/>
      <c r="B12" s="501"/>
      <c r="C12" s="502"/>
      <c r="D12" s="502"/>
      <c r="E12" s="473"/>
      <c r="F12" s="472"/>
      <c r="G12" s="472"/>
      <c r="H12" s="472">
        <v>0</v>
      </c>
      <c r="I12" s="472">
        <v>0</v>
      </c>
      <c r="J12" s="472"/>
      <c r="K12" s="473"/>
    </row>
    <row r="13" spans="1:11" s="81" customFormat="1" ht="15.75" customHeight="1">
      <c r="A13" s="392"/>
      <c r="B13" s="501"/>
      <c r="C13" s="502"/>
      <c r="D13" s="502"/>
      <c r="E13" s="473"/>
      <c r="F13" s="472"/>
      <c r="G13" s="472"/>
      <c r="H13" s="472">
        <v>0</v>
      </c>
      <c r="I13" s="472">
        <v>0</v>
      </c>
      <c r="J13" s="472"/>
      <c r="K13" s="473"/>
    </row>
    <row r="14" spans="1:11" s="81" customFormat="1" ht="15.75" customHeight="1">
      <c r="A14" s="392"/>
      <c r="B14" s="501"/>
      <c r="C14" s="502"/>
      <c r="D14" s="502"/>
      <c r="E14" s="473"/>
      <c r="F14" s="472"/>
      <c r="G14" s="472"/>
      <c r="H14" s="472">
        <v>0</v>
      </c>
      <c r="I14" s="472">
        <v>0</v>
      </c>
      <c r="J14" s="472"/>
      <c r="K14" s="473"/>
    </row>
    <row r="15" spans="1:11" s="81" customFormat="1" ht="15.75" customHeight="1">
      <c r="A15" s="392"/>
      <c r="B15" s="501"/>
      <c r="C15" s="502"/>
      <c r="D15" s="502"/>
      <c r="E15" s="473"/>
      <c r="F15" s="472"/>
      <c r="G15" s="472"/>
      <c r="H15" s="472">
        <v>0</v>
      </c>
      <c r="I15" s="472">
        <v>0</v>
      </c>
      <c r="J15" s="472"/>
      <c r="K15" s="473"/>
    </row>
    <row r="16" spans="1:11" s="81" customFormat="1" ht="15.75" customHeight="1">
      <c r="A16" s="392"/>
      <c r="B16" s="501"/>
      <c r="C16" s="502"/>
      <c r="D16" s="502"/>
      <c r="E16" s="473"/>
      <c r="F16" s="472"/>
      <c r="G16" s="472"/>
      <c r="H16" s="472">
        <v>0</v>
      </c>
      <c r="I16" s="472">
        <v>0</v>
      </c>
      <c r="J16" s="472"/>
      <c r="K16" s="473"/>
    </row>
    <row r="17" spans="1:11" s="81" customFormat="1" ht="15.75" customHeight="1">
      <c r="A17" s="392"/>
      <c r="B17" s="501"/>
      <c r="C17" s="502"/>
      <c r="D17" s="502"/>
      <c r="E17" s="473"/>
      <c r="F17" s="472"/>
      <c r="G17" s="472"/>
      <c r="H17" s="472">
        <v>0</v>
      </c>
      <c r="I17" s="472">
        <v>0</v>
      </c>
      <c r="J17" s="472"/>
      <c r="K17" s="473"/>
    </row>
    <row r="18" spans="1:11" s="81" customFormat="1" ht="15.75" customHeight="1">
      <c r="A18" s="392"/>
      <c r="B18" s="501"/>
      <c r="C18" s="502"/>
      <c r="D18" s="502"/>
      <c r="E18" s="473"/>
      <c r="F18" s="472"/>
      <c r="G18" s="472"/>
      <c r="H18" s="472">
        <v>0</v>
      </c>
      <c r="I18" s="472">
        <v>0</v>
      </c>
      <c r="J18" s="472"/>
      <c r="K18" s="473"/>
    </row>
    <row r="19" spans="1:11" s="81" customFormat="1" ht="15.75" customHeight="1">
      <c r="A19" s="392"/>
      <c r="B19" s="501"/>
      <c r="C19" s="502"/>
      <c r="D19" s="502"/>
      <c r="E19" s="473"/>
      <c r="F19" s="472"/>
      <c r="G19" s="472"/>
      <c r="H19" s="472">
        <v>0</v>
      </c>
      <c r="I19" s="472">
        <v>0</v>
      </c>
      <c r="J19" s="472"/>
      <c r="K19" s="473"/>
    </row>
    <row r="20" spans="1:11" s="81" customFormat="1" ht="15.75" customHeight="1">
      <c r="A20" s="392"/>
      <c r="B20" s="501"/>
      <c r="C20" s="502"/>
      <c r="D20" s="502"/>
      <c r="E20" s="473"/>
      <c r="F20" s="472"/>
      <c r="G20" s="472"/>
      <c r="H20" s="472">
        <v>0</v>
      </c>
      <c r="I20" s="472">
        <v>0</v>
      </c>
      <c r="J20" s="472"/>
      <c r="K20" s="473"/>
    </row>
    <row r="21" spans="1:11" s="81" customFormat="1" ht="15.75" customHeight="1">
      <c r="A21" s="392"/>
      <c r="B21" s="501"/>
      <c r="C21" s="502"/>
      <c r="D21" s="502"/>
      <c r="E21" s="473"/>
      <c r="F21" s="472"/>
      <c r="G21" s="472"/>
      <c r="H21" s="472">
        <v>0</v>
      </c>
      <c r="I21" s="472">
        <v>0</v>
      </c>
      <c r="J21" s="472"/>
      <c r="K21" s="473"/>
    </row>
    <row r="22" spans="1:11" s="81" customFormat="1" ht="15.75" customHeight="1">
      <c r="A22" s="392"/>
      <c r="B22" s="501"/>
      <c r="C22" s="502"/>
      <c r="D22" s="502"/>
      <c r="E22" s="473"/>
      <c r="F22" s="472"/>
      <c r="G22" s="472"/>
      <c r="H22" s="472">
        <v>0</v>
      </c>
      <c r="I22" s="472">
        <v>0</v>
      </c>
      <c r="J22" s="472"/>
      <c r="K22" s="473"/>
    </row>
    <row r="23" spans="1:11" s="81" customFormat="1" ht="15.75" customHeight="1">
      <c r="A23" s="392"/>
      <c r="B23" s="501"/>
      <c r="C23" s="502"/>
      <c r="D23" s="502"/>
      <c r="E23" s="473"/>
      <c r="F23" s="472"/>
      <c r="G23" s="472"/>
      <c r="H23" s="472">
        <v>0</v>
      </c>
      <c r="I23" s="472">
        <v>0</v>
      </c>
      <c r="J23" s="472"/>
      <c r="K23" s="473"/>
    </row>
    <row r="24" spans="1:11" s="81" customFormat="1" ht="15.75" customHeight="1">
      <c r="A24" s="392"/>
      <c r="B24" s="501"/>
      <c r="C24" s="502"/>
      <c r="D24" s="502"/>
      <c r="E24" s="473"/>
      <c r="F24" s="472"/>
      <c r="G24" s="472"/>
      <c r="H24" s="472">
        <v>0</v>
      </c>
      <c r="I24" s="472">
        <v>0</v>
      </c>
      <c r="J24" s="472"/>
      <c r="K24" s="473"/>
    </row>
    <row r="25" spans="1:11" s="81" customFormat="1" ht="15.75" customHeight="1">
      <c r="A25" s="392"/>
      <c r="B25" s="501"/>
      <c r="C25" s="502"/>
      <c r="D25" s="502"/>
      <c r="E25" s="473"/>
      <c r="F25" s="472"/>
      <c r="G25" s="472"/>
      <c r="H25" s="472">
        <v>0</v>
      </c>
      <c r="I25" s="472">
        <v>0</v>
      </c>
      <c r="J25" s="472"/>
      <c r="K25" s="473"/>
    </row>
    <row r="26" spans="1:11" s="81" customFormat="1" ht="15.75" customHeight="1">
      <c r="A26" s="1681" t="s">
        <v>2126</v>
      </c>
      <c r="B26" s="1682"/>
      <c r="C26" s="502"/>
      <c r="D26" s="502"/>
      <c r="E26" s="473"/>
      <c r="F26" s="472">
        <v>0</v>
      </c>
      <c r="G26" s="472"/>
      <c r="H26" s="472">
        <v>0</v>
      </c>
      <c r="I26" s="472">
        <v>0</v>
      </c>
      <c r="J26" s="472"/>
      <c r="K26" s="473"/>
    </row>
    <row r="27" spans="1:11" s="81" customFormat="1" ht="15.75" customHeight="1">
      <c r="A27" s="1702" t="s">
        <v>2199</v>
      </c>
      <c r="B27" s="1705"/>
      <c r="C27" s="502"/>
      <c r="D27" s="502"/>
      <c r="E27" s="473"/>
      <c r="F27" s="472"/>
      <c r="G27" s="472"/>
      <c r="H27" s="472">
        <v>0</v>
      </c>
      <c r="I27" s="472">
        <v>0</v>
      </c>
      <c r="J27" s="472"/>
      <c r="K27" s="473"/>
    </row>
    <row r="28" spans="1:11" s="81" customFormat="1" ht="15.75" customHeight="1">
      <c r="A28" s="1702" t="s">
        <v>2155</v>
      </c>
      <c r="B28" s="1682"/>
      <c r="C28" s="502"/>
      <c r="D28" s="502"/>
      <c r="E28" s="473"/>
      <c r="F28" s="472">
        <v>0</v>
      </c>
      <c r="G28" s="472"/>
      <c r="H28" s="472">
        <v>0</v>
      </c>
      <c r="I28" s="472">
        <v>0</v>
      </c>
      <c r="J28" s="472"/>
      <c r="K28" s="473"/>
    </row>
    <row r="29" spans="1:11" ht="15.75" customHeight="1">
      <c r="A29" s="4" t="s">
        <v>2098</v>
      </c>
      <c r="I29" s="388" t="s">
        <v>2099</v>
      </c>
    </row>
    <row r="30" spans="1:11" ht="15.75" customHeight="1">
      <c r="A30" s="4" t="s">
        <v>2101</v>
      </c>
    </row>
  </sheetData>
  <sortState xmlns:xlrd2="http://schemas.microsoft.com/office/spreadsheetml/2017/richdata2" ref="A7:K25">
    <sortCondition ref="A7"/>
  </sortState>
  <mergeCells count="15">
    <mergeCell ref="A28:B28"/>
    <mergeCell ref="A27:B27"/>
    <mergeCell ref="A2:K2"/>
    <mergeCell ref="I5:I6"/>
    <mergeCell ref="J5:J6"/>
    <mergeCell ref="K5:K6"/>
    <mergeCell ref="A5:A6"/>
    <mergeCell ref="B5:B6"/>
    <mergeCell ref="C5:C6"/>
    <mergeCell ref="D5:D6"/>
    <mergeCell ref="A26:B26"/>
    <mergeCell ref="E5:E6"/>
    <mergeCell ref="F5:F6"/>
    <mergeCell ref="G5:G6"/>
    <mergeCell ref="H5:H6"/>
  </mergeCells>
  <phoneticPr fontId="30" type="noConversion"/>
  <printOptions horizontalCentered="1"/>
  <pageMargins left="0.35433070866141736" right="0.35433070866141736" top="0.98425196850393704" bottom="0.78740157480314965" header="0.39370078740157477" footer="0.51181102362204722"/>
  <pageSetup paperSize="9" scale="96" fitToHeight="0" orientation="landscape" r:id="rId1"/>
  <headerFooter alignWithMargins="0">
    <oddHeader>&amp;R&amp;"宋体,常规"&amp;10共&amp;"Times New Roman,常规"&amp;N&amp;"宋体,常规"页第&amp;"Times New Roman,常规"&amp;P&amp;"宋体,常规"页</oddHead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18C46B-33E8-4C80-9633-A82A49C78FC8}">
  <sheetPr codeName="Sheet153">
    <pageSetUpPr fitToPage="1"/>
  </sheetPr>
  <dimension ref="A1:L40"/>
  <sheetViews>
    <sheetView zoomScale="90" zoomScaleNormal="90" zoomScaleSheetLayoutView="80" workbookViewId="0">
      <pane ySplit="7" topLeftCell="A8" activePane="bottomLeft" state="frozen"/>
      <selection pane="bottomLeft"/>
    </sheetView>
  </sheetViews>
  <sheetFormatPr defaultColWidth="9" defaultRowHeight="15.75" customHeight="1"/>
  <cols>
    <col min="1" max="1" width="5.59765625" style="4" customWidth="1"/>
    <col min="2" max="2" width="20.59765625" style="37" customWidth="1"/>
    <col min="3" max="3" width="10.09765625" style="37" customWidth="1"/>
    <col min="4" max="4" width="10.09765625" style="53" customWidth="1"/>
    <col min="5" max="6" width="12.59765625" style="4" hidden="1" customWidth="1"/>
    <col min="7" max="7" width="10.09765625" style="4" hidden="1" customWidth="1"/>
    <col min="8" max="8" width="14.59765625" style="4" hidden="1" customWidth="1"/>
    <col min="9" max="10" width="14.796875" style="4" customWidth="1"/>
    <col min="11" max="11" width="9.3984375" style="4" customWidth="1"/>
    <col min="12" max="12" width="17.5" style="4" customWidth="1"/>
    <col min="13" max="16" width="9" style="4" customWidth="1"/>
    <col min="17" max="16384" width="9" style="4"/>
  </cols>
  <sheetData>
    <row r="1" spans="1:12" ht="15.75" customHeight="1">
      <c r="A1" s="506"/>
      <c r="B1" s="484"/>
      <c r="C1" s="491"/>
      <c r="D1" s="488"/>
      <c r="E1" s="5"/>
      <c r="F1" s="387"/>
      <c r="G1" s="387"/>
      <c r="H1" s="5"/>
      <c r="I1" s="5"/>
    </row>
    <row r="2" spans="1:12" s="2" customFormat="1" ht="30" customHeight="1">
      <c r="A2" s="1643" t="s">
        <v>2226</v>
      </c>
      <c r="B2" s="1643"/>
      <c r="C2" s="1643"/>
      <c r="D2" s="1643"/>
      <c r="E2" s="1643"/>
      <c r="F2" s="1643"/>
      <c r="G2" s="1643"/>
      <c r="H2" s="1643"/>
      <c r="I2" s="1643"/>
      <c r="J2" s="1643"/>
      <c r="K2" s="1643"/>
      <c r="L2" s="1643"/>
    </row>
    <row r="3" spans="1:12" ht="14.25" customHeight="1">
      <c r="A3" s="4" t="s">
        <v>1968</v>
      </c>
      <c r="B3" s="4"/>
      <c r="C3" s="4"/>
      <c r="D3" s="4"/>
      <c r="I3" s="3"/>
    </row>
    <row r="4" spans="1:12" ht="15.75" customHeight="1">
      <c r="A4" s="4" t="s">
        <v>2086</v>
      </c>
      <c r="F4" s="388"/>
      <c r="G4" s="388"/>
      <c r="H4" s="458"/>
      <c r="I4" s="458"/>
      <c r="L4" s="458" t="s">
        <v>1970</v>
      </c>
    </row>
    <row r="5" spans="1:12" s="114" customFormat="1" ht="15.75" customHeight="1">
      <c r="A5" s="1710" t="s">
        <v>1101</v>
      </c>
      <c r="B5" s="1713" t="s">
        <v>2201</v>
      </c>
      <c r="C5" s="1713" t="s">
        <v>2175</v>
      </c>
      <c r="D5" s="1717" t="s">
        <v>2184</v>
      </c>
      <c r="E5" s="1720" t="s">
        <v>2088</v>
      </c>
      <c r="F5" s="1721"/>
      <c r="G5" s="1722"/>
      <c r="H5" s="1716" t="s">
        <v>2089</v>
      </c>
      <c r="I5" s="1716" t="s">
        <v>1647</v>
      </c>
      <c r="J5" s="1716" t="s">
        <v>2090</v>
      </c>
      <c r="K5" s="1716" t="s">
        <v>2091</v>
      </c>
      <c r="L5" s="1706" t="s">
        <v>1100</v>
      </c>
    </row>
    <row r="6" spans="1:12" s="114" customFormat="1" ht="13.2">
      <c r="A6" s="1711"/>
      <c r="B6" s="1714"/>
      <c r="C6" s="1714"/>
      <c r="D6" s="1718"/>
      <c r="E6" s="1723"/>
      <c r="F6" s="1724"/>
      <c r="G6" s="1725"/>
      <c r="H6" s="1716"/>
      <c r="I6" s="1716"/>
      <c r="J6" s="1716"/>
      <c r="K6" s="1716"/>
      <c r="L6" s="1707"/>
    </row>
    <row r="7" spans="1:12" s="114" customFormat="1" ht="15.75" customHeight="1">
      <c r="A7" s="1712"/>
      <c r="B7" s="1715"/>
      <c r="C7" s="1715"/>
      <c r="D7" s="1719"/>
      <c r="E7" s="508" t="s">
        <v>2093</v>
      </c>
      <c r="F7" s="509" t="s">
        <v>2207</v>
      </c>
      <c r="G7" s="509" t="s">
        <v>2095</v>
      </c>
      <c r="H7" s="1716"/>
      <c r="I7" s="1716"/>
      <c r="J7" s="1716"/>
      <c r="K7" s="1716"/>
      <c r="L7" s="1707"/>
    </row>
    <row r="8" spans="1:12" s="116" customFormat="1" ht="15.75" customHeight="1">
      <c r="A8" s="513"/>
      <c r="B8" s="514"/>
      <c r="C8" s="515"/>
      <c r="D8" s="516"/>
      <c r="E8" s="517"/>
      <c r="F8" s="463"/>
      <c r="G8" s="452"/>
      <c r="H8" s="521"/>
      <c r="I8" s="518">
        <v>0</v>
      </c>
      <c r="J8" s="518">
        <v>0</v>
      </c>
      <c r="K8" s="518"/>
      <c r="L8" s="522"/>
    </row>
    <row r="9" spans="1:12" s="116" customFormat="1" ht="15.75" customHeight="1">
      <c r="A9" s="513"/>
      <c r="B9" s="514"/>
      <c r="C9" s="515"/>
      <c r="D9" s="516"/>
      <c r="E9" s="517"/>
      <c r="F9" s="463"/>
      <c r="G9" s="452"/>
      <c r="H9" s="521"/>
      <c r="I9" s="518">
        <v>0</v>
      </c>
      <c r="J9" s="518">
        <v>0</v>
      </c>
      <c r="K9" s="518"/>
      <c r="L9" s="522"/>
    </row>
    <row r="10" spans="1:12" s="116" customFormat="1" ht="15.75" customHeight="1">
      <c r="A10" s="513"/>
      <c r="B10" s="514"/>
      <c r="C10" s="515"/>
      <c r="D10" s="516"/>
      <c r="E10" s="517"/>
      <c r="F10" s="463"/>
      <c r="G10" s="452"/>
      <c r="H10" s="521"/>
      <c r="I10" s="518">
        <v>0</v>
      </c>
      <c r="J10" s="518">
        <v>0</v>
      </c>
      <c r="K10" s="518"/>
      <c r="L10" s="522"/>
    </row>
    <row r="11" spans="1:12" s="116" customFormat="1" ht="15.75" customHeight="1">
      <c r="A11" s="513"/>
      <c r="B11" s="514"/>
      <c r="C11" s="515"/>
      <c r="D11" s="516"/>
      <c r="E11" s="517"/>
      <c r="F11" s="463"/>
      <c r="G11" s="452"/>
      <c r="H11" s="521"/>
      <c r="I11" s="518">
        <v>0</v>
      </c>
      <c r="J11" s="518">
        <v>0</v>
      </c>
      <c r="K11" s="518"/>
      <c r="L11" s="522"/>
    </row>
    <row r="12" spans="1:12" s="116" customFormat="1" ht="15.75" customHeight="1">
      <c r="A12" s="513"/>
      <c r="B12" s="514"/>
      <c r="C12" s="515"/>
      <c r="D12" s="516"/>
      <c r="E12" s="517"/>
      <c r="F12" s="463"/>
      <c r="G12" s="452"/>
      <c r="H12" s="521"/>
      <c r="I12" s="518">
        <v>0</v>
      </c>
      <c r="J12" s="518">
        <v>0</v>
      </c>
      <c r="K12" s="518"/>
      <c r="L12" s="522"/>
    </row>
    <row r="13" spans="1:12" s="116" customFormat="1" ht="15.75" customHeight="1">
      <c r="A13" s="513"/>
      <c r="B13" s="514"/>
      <c r="C13" s="515"/>
      <c r="D13" s="516"/>
      <c r="E13" s="517"/>
      <c r="F13" s="463"/>
      <c r="G13" s="452"/>
      <c r="H13" s="521"/>
      <c r="I13" s="518">
        <v>0</v>
      </c>
      <c r="J13" s="518">
        <v>0</v>
      </c>
      <c r="K13" s="518"/>
      <c r="L13" s="522"/>
    </row>
    <row r="14" spans="1:12" s="116" customFormat="1" ht="15.75" customHeight="1">
      <c r="A14" s="513"/>
      <c r="B14" s="523"/>
      <c r="C14" s="524"/>
      <c r="D14" s="525"/>
      <c r="E14" s="526"/>
      <c r="F14" s="463"/>
      <c r="G14" s="452"/>
      <c r="H14" s="521"/>
      <c r="I14" s="518">
        <v>0</v>
      </c>
      <c r="J14" s="518">
        <v>0</v>
      </c>
      <c r="K14" s="518"/>
      <c r="L14" s="522"/>
    </row>
    <row r="15" spans="1:12" s="116" customFormat="1" ht="15.75" customHeight="1">
      <c r="A15" s="513"/>
      <c r="B15" s="523"/>
      <c r="C15" s="524"/>
      <c r="D15" s="525"/>
      <c r="E15" s="526"/>
      <c r="F15" s="463"/>
      <c r="G15" s="452"/>
      <c r="H15" s="521"/>
      <c r="I15" s="518">
        <v>0</v>
      </c>
      <c r="J15" s="518">
        <v>0</v>
      </c>
      <c r="K15" s="518"/>
      <c r="L15" s="522"/>
    </row>
    <row r="16" spans="1:12" s="116" customFormat="1" ht="15.75" customHeight="1">
      <c r="A16" s="513"/>
      <c r="B16" s="523"/>
      <c r="C16" s="524"/>
      <c r="D16" s="525"/>
      <c r="E16" s="526"/>
      <c r="F16" s="463"/>
      <c r="G16" s="452"/>
      <c r="H16" s="521"/>
      <c r="I16" s="518">
        <v>0</v>
      </c>
      <c r="J16" s="518">
        <v>0</v>
      </c>
      <c r="K16" s="518"/>
      <c r="L16" s="522"/>
    </row>
    <row r="17" spans="1:12" s="116" customFormat="1" ht="15.75" customHeight="1">
      <c r="A17" s="513"/>
      <c r="B17" s="523"/>
      <c r="C17" s="524"/>
      <c r="D17" s="525"/>
      <c r="E17" s="526"/>
      <c r="F17" s="463"/>
      <c r="G17" s="452"/>
      <c r="H17" s="521"/>
      <c r="I17" s="518">
        <v>0</v>
      </c>
      <c r="J17" s="518">
        <v>0</v>
      </c>
      <c r="K17" s="518"/>
      <c r="L17" s="522"/>
    </row>
    <row r="18" spans="1:12" s="116" customFormat="1" ht="15.75" customHeight="1">
      <c r="A18" s="513"/>
      <c r="B18" s="523"/>
      <c r="C18" s="524"/>
      <c r="D18" s="525"/>
      <c r="E18" s="526"/>
      <c r="F18" s="463"/>
      <c r="G18" s="452"/>
      <c r="H18" s="521"/>
      <c r="I18" s="518">
        <v>0</v>
      </c>
      <c r="J18" s="518">
        <v>0</v>
      </c>
      <c r="K18" s="518"/>
      <c r="L18" s="522"/>
    </row>
    <row r="19" spans="1:12" s="116" customFormat="1" ht="15.75" customHeight="1">
      <c r="A19" s="513"/>
      <c r="B19" s="523"/>
      <c r="C19" s="524"/>
      <c r="D19" s="525"/>
      <c r="E19" s="526"/>
      <c r="F19" s="463"/>
      <c r="G19" s="452"/>
      <c r="H19" s="521"/>
      <c r="I19" s="518">
        <v>0</v>
      </c>
      <c r="J19" s="518">
        <v>0</v>
      </c>
      <c r="K19" s="518"/>
      <c r="L19" s="522"/>
    </row>
    <row r="20" spans="1:12" s="116" customFormat="1" ht="15.75" customHeight="1">
      <c r="A20" s="513"/>
      <c r="B20" s="523"/>
      <c r="C20" s="524"/>
      <c r="D20" s="525"/>
      <c r="E20" s="526"/>
      <c r="F20" s="463"/>
      <c r="G20" s="452"/>
      <c r="H20" s="521"/>
      <c r="I20" s="518">
        <v>0</v>
      </c>
      <c r="J20" s="518">
        <v>0</v>
      </c>
      <c r="K20" s="518"/>
      <c r="L20" s="522"/>
    </row>
    <row r="21" spans="1:12" s="116" customFormat="1" ht="15.75" customHeight="1">
      <c r="A21" s="513"/>
      <c r="B21" s="523"/>
      <c r="C21" s="524"/>
      <c r="D21" s="525"/>
      <c r="E21" s="526"/>
      <c r="F21" s="463"/>
      <c r="G21" s="452"/>
      <c r="H21" s="521"/>
      <c r="I21" s="518">
        <v>0</v>
      </c>
      <c r="J21" s="518">
        <v>0</v>
      </c>
      <c r="K21" s="518"/>
      <c r="L21" s="522"/>
    </row>
    <row r="22" spans="1:12" s="116" customFormat="1" ht="15.75" customHeight="1">
      <c r="A22" s="513"/>
      <c r="B22" s="523"/>
      <c r="C22" s="524"/>
      <c r="D22" s="525"/>
      <c r="E22" s="526"/>
      <c r="F22" s="463"/>
      <c r="G22" s="452"/>
      <c r="H22" s="521"/>
      <c r="I22" s="518">
        <v>0</v>
      </c>
      <c r="J22" s="518">
        <v>0</v>
      </c>
      <c r="K22" s="518"/>
      <c r="L22" s="522"/>
    </row>
    <row r="23" spans="1:12" s="116" customFormat="1" ht="15.75" customHeight="1">
      <c r="A23" s="513"/>
      <c r="B23" s="523"/>
      <c r="C23" s="524"/>
      <c r="D23" s="525"/>
      <c r="E23" s="526"/>
      <c r="F23" s="463"/>
      <c r="G23" s="452"/>
      <c r="H23" s="521"/>
      <c r="I23" s="518">
        <v>0</v>
      </c>
      <c r="J23" s="518">
        <v>0</v>
      </c>
      <c r="K23" s="518"/>
      <c r="L23" s="522"/>
    </row>
    <row r="24" spans="1:12" s="116" customFormat="1" ht="15.75" customHeight="1">
      <c r="A24" s="513"/>
      <c r="B24" s="523"/>
      <c r="C24" s="524"/>
      <c r="D24" s="525"/>
      <c r="E24" s="526"/>
      <c r="F24" s="463"/>
      <c r="G24" s="452"/>
      <c r="H24" s="521"/>
      <c r="I24" s="518">
        <v>0</v>
      </c>
      <c r="J24" s="518">
        <v>0</v>
      </c>
      <c r="K24" s="518"/>
      <c r="L24" s="522"/>
    </row>
    <row r="25" spans="1:12" s="116" customFormat="1" ht="15.75" customHeight="1">
      <c r="A25" s="513"/>
      <c r="B25" s="523"/>
      <c r="C25" s="524"/>
      <c r="D25" s="525"/>
      <c r="E25" s="526"/>
      <c r="F25" s="463"/>
      <c r="G25" s="452"/>
      <c r="H25" s="521"/>
      <c r="I25" s="518">
        <v>0</v>
      </c>
      <c r="J25" s="518">
        <v>0</v>
      </c>
      <c r="K25" s="518"/>
      <c r="L25" s="522"/>
    </row>
    <row r="26" spans="1:12" s="116" customFormat="1" ht="15.75" customHeight="1">
      <c r="A26" s="513"/>
      <c r="B26" s="523"/>
      <c r="C26" s="524"/>
      <c r="D26" s="525"/>
      <c r="E26" s="526"/>
      <c r="F26" s="463"/>
      <c r="G26" s="452"/>
      <c r="H26" s="521"/>
      <c r="I26" s="518">
        <v>0</v>
      </c>
      <c r="J26" s="518">
        <v>0</v>
      </c>
      <c r="K26" s="518"/>
      <c r="L26" s="522"/>
    </row>
    <row r="27" spans="1:12" s="116" customFormat="1" ht="15.75" customHeight="1">
      <c r="A27" s="513"/>
      <c r="B27" s="523"/>
      <c r="C27" s="524"/>
      <c r="D27" s="525"/>
      <c r="E27" s="526"/>
      <c r="F27" s="463"/>
      <c r="G27" s="452"/>
      <c r="H27" s="521"/>
      <c r="I27" s="518">
        <v>0</v>
      </c>
      <c r="J27" s="518">
        <v>0</v>
      </c>
      <c r="K27" s="518"/>
      <c r="L27" s="522"/>
    </row>
    <row r="28" spans="1:12" s="116" customFormat="1" ht="15.75" customHeight="1">
      <c r="A28" s="513"/>
      <c r="B28" s="523"/>
      <c r="C28" s="524"/>
      <c r="D28" s="525"/>
      <c r="E28" s="526"/>
      <c r="F28" s="463"/>
      <c r="G28" s="452"/>
      <c r="H28" s="521"/>
      <c r="I28" s="518">
        <v>0</v>
      </c>
      <c r="J28" s="518">
        <v>0</v>
      </c>
      <c r="K28" s="518"/>
      <c r="L28" s="522"/>
    </row>
    <row r="29" spans="1:12" s="116" customFormat="1" ht="15.75" customHeight="1">
      <c r="A29" s="513"/>
      <c r="B29" s="523"/>
      <c r="C29" s="524"/>
      <c r="D29" s="525"/>
      <c r="E29" s="526"/>
      <c r="F29" s="463"/>
      <c r="G29" s="452"/>
      <c r="H29" s="521"/>
      <c r="I29" s="518">
        <v>0</v>
      </c>
      <c r="J29" s="518">
        <v>0</v>
      </c>
      <c r="K29" s="518"/>
      <c r="L29" s="522"/>
    </row>
    <row r="30" spans="1:12" s="116" customFormat="1" ht="15.75" customHeight="1">
      <c r="A30" s="1708" t="s">
        <v>2126</v>
      </c>
      <c r="B30" s="1709"/>
      <c r="C30" s="527"/>
      <c r="D30" s="525"/>
      <c r="E30" s="518">
        <v>0</v>
      </c>
      <c r="F30" s="525"/>
      <c r="G30" s="525"/>
      <c r="H30" s="521"/>
      <c r="I30" s="518">
        <v>0</v>
      </c>
      <c r="J30" s="522">
        <v>0</v>
      </c>
      <c r="K30" s="518"/>
      <c r="L30" s="522"/>
    </row>
    <row r="31" spans="1:12" s="116" customFormat="1" ht="15.75" customHeight="1">
      <c r="A31" s="1708" t="s">
        <v>2199</v>
      </c>
      <c r="B31" s="1709"/>
      <c r="C31" s="527"/>
      <c r="D31" s="525"/>
      <c r="E31" s="518"/>
      <c r="F31" s="525"/>
      <c r="G31" s="525"/>
      <c r="H31" s="521"/>
      <c r="I31" s="115">
        <v>0</v>
      </c>
      <c r="J31" s="518">
        <v>0</v>
      </c>
      <c r="K31" s="115"/>
      <c r="L31" s="522"/>
    </row>
    <row r="32" spans="1:12" s="116" customFormat="1" ht="15.75" customHeight="1">
      <c r="A32" s="1708" t="s">
        <v>2155</v>
      </c>
      <c r="B32" s="1709"/>
      <c r="C32" s="528"/>
      <c r="D32" s="525"/>
      <c r="E32" s="518">
        <v>0</v>
      </c>
      <c r="F32" s="525"/>
      <c r="G32" s="525"/>
      <c r="H32" s="521"/>
      <c r="I32" s="180">
        <v>0</v>
      </c>
      <c r="J32" s="180">
        <v>0</v>
      </c>
      <c r="K32" s="115"/>
      <c r="L32" s="522"/>
    </row>
    <row r="33" spans="1:7" ht="15.75" customHeight="1">
      <c r="A33" s="4" t="s">
        <v>2098</v>
      </c>
      <c r="F33" s="388"/>
      <c r="G33" s="388"/>
    </row>
    <row r="34" spans="1:7" ht="15.75" customHeight="1">
      <c r="A34" s="4" t="s">
        <v>2101</v>
      </c>
      <c r="F34" s="388"/>
      <c r="G34" s="388"/>
    </row>
    <row r="35" spans="1:7" ht="15.75" customHeight="1">
      <c r="F35" s="388"/>
      <c r="G35" s="388"/>
    </row>
    <row r="36" spans="1:7" ht="15.75" customHeight="1">
      <c r="F36" s="388"/>
      <c r="G36" s="388"/>
    </row>
    <row r="37" spans="1:7" ht="15.75" customHeight="1">
      <c r="F37" s="388"/>
      <c r="G37" s="388"/>
    </row>
    <row r="38" spans="1:7" ht="15" customHeight="1">
      <c r="F38" s="388"/>
      <c r="G38" s="388"/>
    </row>
    <row r="39" spans="1:7" ht="15.75" customHeight="1">
      <c r="F39" s="388"/>
      <c r="G39" s="388"/>
    </row>
    <row r="40" spans="1:7" ht="15.75" customHeight="1">
      <c r="F40" s="388"/>
      <c r="G40" s="388"/>
    </row>
  </sheetData>
  <protectedRanges>
    <protectedRange sqref="A5:G29 A30:G32" name="A"/>
    <protectedRange sqref="A5:G29 H5:L8 H9:L32 M5:XFD32 A30:G32" name="B"/>
  </protectedRanges>
  <sortState xmlns:xlrd2="http://schemas.microsoft.com/office/spreadsheetml/2017/richdata2" ref="A8:L29">
    <sortCondition ref="A8"/>
  </sortState>
  <dataConsolidate/>
  <mergeCells count="14">
    <mergeCell ref="A2:L2"/>
    <mergeCell ref="C5:C7"/>
    <mergeCell ref="D5:D7"/>
    <mergeCell ref="E5:G6"/>
    <mergeCell ref="H5:H7"/>
    <mergeCell ref="I5:I7"/>
    <mergeCell ref="J5:J7"/>
    <mergeCell ref="K5:K7"/>
    <mergeCell ref="L5:L7"/>
    <mergeCell ref="A32:B32"/>
    <mergeCell ref="A30:B30"/>
    <mergeCell ref="A31:B31"/>
    <mergeCell ref="A5:A7"/>
    <mergeCell ref="B5:B7"/>
  </mergeCells>
  <phoneticPr fontId="30" type="noConversion"/>
  <conditionalFormatting sqref="H8:H32">
    <cfRule type="expression" dxfId="6" priority="3">
      <formula>"个别认定"</formula>
    </cfRule>
  </conditionalFormatting>
  <dataValidations count="4">
    <dataValidation type="list" allowBlank="1" showInputMessage="1" showErrorMessage="1" sqref="G8:G29" xr:uid="{7C8851AF-EBA6-4CC2-99FA-F0DC1C3812E6}">
      <formula1>"美元,欧元,港元,日元,英镑,澳元,加元,新西兰元,新加坡元,瑞郎"</formula1>
    </dataValidation>
    <dataValidation errorStyle="warning" allowBlank="1" showInputMessage="1" errorTitle=" " prompt="如：“售油款”等" sqref="C5" xr:uid="{6261E16C-9889-4AAC-9959-FA6D22050E48}"/>
    <dataValidation errorStyle="warning" allowBlank="1" showInputMessage="1" errorTitle=" " prompt="债务单位名称应填列全称，不应以地名或不明确的简称或业务内容代替" sqref="B5" xr:uid="{00281B53-F578-49B8-B0A6-B1FFDAFE04DF}"/>
    <dataValidation allowBlank="1" showInputMessage="1" showErrorMessage="1" promptTitle="提示" sqref="B6:C7" xr:uid="{B0F54C7A-9C9A-4634-951B-3D0B8D6C06F8}"/>
  </dataValidations>
  <printOptions horizontalCentered="1"/>
  <pageMargins left="0.35433070866141736" right="0.35433070866141736" top="0.98425196850393704" bottom="0.78740157480314965" header="0.39370078740157477" footer="0.51181102362204722"/>
  <pageSetup paperSize="9" scale="57" fitToHeight="0" orientation="landscape" r:id="rId1"/>
  <headerFooter alignWithMargins="0">
    <oddHeader>&amp;R&amp;"宋体,常规"&amp;10共&amp;"Times New Roman,常规"&amp;N&amp;"宋体,常规"页第&amp;"Times New Roman,常规"&amp;P&amp;"宋体,常规"页</oddHead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BE0F5B-06BD-4680-AB7C-16E52D20349F}">
  <sheetPr codeName="Sheet46">
    <pageSetUpPr fitToPage="1"/>
  </sheetPr>
  <dimension ref="A1:I14"/>
  <sheetViews>
    <sheetView workbookViewId="0">
      <selection activeCell="I17" sqref="I17"/>
    </sheetView>
  </sheetViews>
  <sheetFormatPr defaultColWidth="8.59765625" defaultRowHeight="15.6"/>
  <cols>
    <col min="1" max="1" width="4.59765625" style="34" customWidth="1"/>
    <col min="2" max="2" width="15.296875" style="34" customWidth="1"/>
    <col min="3" max="3" width="21.19921875" style="34" customWidth="1"/>
    <col min="4" max="4" width="12.59765625" style="34" customWidth="1"/>
    <col min="5" max="6" width="12.09765625" style="34" customWidth="1"/>
    <col min="7" max="7" width="14.09765625" style="34" customWidth="1"/>
    <col min="8" max="8" width="20.796875" style="34" customWidth="1"/>
    <col min="9" max="16384" width="8.59765625" style="34"/>
  </cols>
  <sheetData>
    <row r="1" spans="1:9">
      <c r="A1" s="530"/>
      <c r="B1" s="530"/>
      <c r="C1" s="530"/>
      <c r="I1" s="531"/>
    </row>
    <row r="2" spans="1:9" ht="25.8">
      <c r="A2" s="532"/>
      <c r="B2" s="1748" t="s">
        <v>438</v>
      </c>
      <c r="C2" s="1748"/>
      <c r="D2" s="1748"/>
      <c r="E2" s="1748"/>
      <c r="F2" s="1748"/>
      <c r="G2" s="1748"/>
      <c r="H2" s="1748"/>
      <c r="I2" s="1748"/>
    </row>
    <row r="3" spans="1:9">
      <c r="A3" s="1749" t="s">
        <v>73</v>
      </c>
      <c r="B3" s="1750" t="s">
        <v>448</v>
      </c>
      <c r="C3" s="1751" t="s">
        <v>439</v>
      </c>
      <c r="D3" s="1751" t="s">
        <v>440</v>
      </c>
      <c r="E3" s="1751"/>
      <c r="F3" s="1751"/>
      <c r="G3" s="1751"/>
      <c r="H3" s="1752" t="s">
        <v>449</v>
      </c>
      <c r="I3" s="1749" t="s">
        <v>450</v>
      </c>
    </row>
    <row r="4" spans="1:9" ht="24">
      <c r="A4" s="1749"/>
      <c r="B4" s="1750"/>
      <c r="C4" s="1751"/>
      <c r="D4" s="533" t="s">
        <v>441</v>
      </c>
      <c r="E4" s="533" t="s">
        <v>442</v>
      </c>
      <c r="F4" s="533" t="s">
        <v>443</v>
      </c>
      <c r="G4" s="534" t="s">
        <v>451</v>
      </c>
      <c r="H4" s="1752"/>
      <c r="I4" s="1749"/>
    </row>
    <row r="5" spans="1:9">
      <c r="A5" s="535">
        <v>1</v>
      </c>
      <c r="B5" s="536" t="e">
        <f>应收账款!#REF!</f>
        <v>#REF!</v>
      </c>
      <c r="C5" s="537" t="e">
        <f>SUMIF(融资—应收账款!#REF!,"账龄分析",融资—应收账款!#REF!)</f>
        <v>#REF!</v>
      </c>
      <c r="D5" s="538">
        <v>0</v>
      </c>
      <c r="E5" s="538"/>
      <c r="F5" s="539"/>
      <c r="G5" s="538">
        <v>0</v>
      </c>
      <c r="H5" s="540" t="e">
        <f t="shared" ref="H5:H10" si="0">C5*G5</f>
        <v>#REF!</v>
      </c>
      <c r="I5" s="541"/>
    </row>
    <row r="6" spans="1:9">
      <c r="A6" s="535">
        <v>2</v>
      </c>
      <c r="B6" s="536" t="e">
        <f>应收账款!#REF!</f>
        <v>#REF!</v>
      </c>
      <c r="C6" s="537" t="e">
        <f>SUMIF(融资—应收账款!#REF!,"账龄分析",融资—应收账款!#REF!)</f>
        <v>#REF!</v>
      </c>
      <c r="D6" s="538">
        <v>0.05</v>
      </c>
      <c r="E6" s="538"/>
      <c r="F6" s="539"/>
      <c r="G6" s="538">
        <v>0.05</v>
      </c>
      <c r="H6" s="540" t="e">
        <f t="shared" si="0"/>
        <v>#REF!</v>
      </c>
      <c r="I6" s="541"/>
    </row>
    <row r="7" spans="1:9">
      <c r="A7" s="535">
        <v>3</v>
      </c>
      <c r="B7" s="536" t="e">
        <f>应收账款!#REF!</f>
        <v>#REF!</v>
      </c>
      <c r="C7" s="537" t="e">
        <f>SUMIF(融资—应收账款!#REF!,"账龄分析",融资—应收账款!#REF!)</f>
        <v>#REF!</v>
      </c>
      <c r="D7" s="538">
        <v>0.1</v>
      </c>
      <c r="E7" s="538"/>
      <c r="F7" s="539"/>
      <c r="G7" s="538">
        <v>0.1</v>
      </c>
      <c r="H7" s="540" t="e">
        <f t="shared" si="0"/>
        <v>#REF!</v>
      </c>
      <c r="I7" s="541"/>
    </row>
    <row r="8" spans="1:9">
      <c r="A8" s="535">
        <v>4</v>
      </c>
      <c r="B8" s="536" t="e">
        <f>应收账款!#REF!</f>
        <v>#REF!</v>
      </c>
      <c r="C8" s="537" t="e">
        <f>SUMIF(融资—应收账款!#REF!,"账龄分析",融资—应收账款!#REF!)</f>
        <v>#REF!</v>
      </c>
      <c r="D8" s="538">
        <v>0.4</v>
      </c>
      <c r="E8" s="1745"/>
      <c r="F8" s="539"/>
      <c r="G8" s="538">
        <v>0.4</v>
      </c>
      <c r="H8" s="540" t="e">
        <f t="shared" si="0"/>
        <v>#REF!</v>
      </c>
      <c r="I8" s="541"/>
    </row>
    <row r="9" spans="1:9">
      <c r="A9" s="535">
        <v>5</v>
      </c>
      <c r="B9" s="536" t="e">
        <f>应收账款!#REF!</f>
        <v>#REF!</v>
      </c>
      <c r="C9" s="537" t="e">
        <f>SUMIF(融资—应收账款!#REF!,"账龄分析",融资—应收账款!#REF!)</f>
        <v>#REF!</v>
      </c>
      <c r="D9" s="538">
        <v>0.8</v>
      </c>
      <c r="E9" s="1746"/>
      <c r="F9" s="539"/>
      <c r="G9" s="538">
        <v>0.8</v>
      </c>
      <c r="H9" s="540" t="e">
        <f t="shared" si="0"/>
        <v>#REF!</v>
      </c>
      <c r="I9" s="541"/>
    </row>
    <row r="10" spans="1:9">
      <c r="A10" s="535">
        <v>6</v>
      </c>
      <c r="B10" s="536" t="e">
        <f>应收账款!#REF!</f>
        <v>#REF!</v>
      </c>
      <c r="C10" s="537" t="e">
        <f>SUMIF(融资—应收账款!#REF!,"账龄分析",融资—应收账款!#REF!)</f>
        <v>#REF!</v>
      </c>
      <c r="D10" s="538">
        <v>1</v>
      </c>
      <c r="E10" s="1747"/>
      <c r="F10" s="539"/>
      <c r="G10" s="538">
        <v>1</v>
      </c>
      <c r="H10" s="540" t="e">
        <f t="shared" si="0"/>
        <v>#REF!</v>
      </c>
      <c r="I10" s="541"/>
    </row>
    <row r="11" spans="1:9">
      <c r="A11" s="543" t="s">
        <v>444</v>
      </c>
      <c r="B11" s="543"/>
      <c r="C11" s="544" t="e">
        <f>SUM(C5:C10)</f>
        <v>#REF!</v>
      </c>
      <c r="D11" s="545" t="e">
        <f>SUMPRODUCT($C5:$C10,D5:D10)/$C11</f>
        <v>#REF!</v>
      </c>
      <c r="E11" s="545" t="e">
        <f>(C5*E5+C6*E6+C7*E7+SUM(C8:C10)*E8)/C11</f>
        <v>#REF!</v>
      </c>
      <c r="F11" s="546"/>
      <c r="G11" s="547"/>
      <c r="H11" s="544" t="e">
        <f>SUM(H5:H10)</f>
        <v>#REF!</v>
      </c>
      <c r="I11" s="548"/>
    </row>
    <row r="12" spans="1:9">
      <c r="A12" s="535">
        <v>7</v>
      </c>
      <c r="B12" s="549" t="s">
        <v>445</v>
      </c>
      <c r="C12" s="550" t="e">
        <f>SUMIF(融资—应收账款!S8:S29,"个别认定",融资—应收账款!#REF!)</f>
        <v>#REF!</v>
      </c>
      <c r="D12" s="551"/>
      <c r="E12" s="551"/>
      <c r="F12" s="551"/>
      <c r="G12" s="552"/>
      <c r="H12" s="540" t="e">
        <f>融资—应收账款!#REF!</f>
        <v>#REF!</v>
      </c>
      <c r="I12" s="553"/>
    </row>
    <row r="13" spans="1:9">
      <c r="A13" s="535">
        <v>8</v>
      </c>
      <c r="B13" s="549" t="s">
        <v>446</v>
      </c>
      <c r="C13" s="550" t="e">
        <f>SUMIF(融资—应收账款!#REF!,"关联方认定",融资—应收账款!#REF!)</f>
        <v>#REF!</v>
      </c>
      <c r="D13" s="550"/>
      <c r="E13" s="550"/>
      <c r="F13" s="550"/>
      <c r="G13" s="552"/>
      <c r="H13" s="540" t="e">
        <f>融资—应收账款!#REF!</f>
        <v>#REF!</v>
      </c>
      <c r="I13" s="553"/>
    </row>
    <row r="14" spans="1:9">
      <c r="A14" s="554" t="s">
        <v>72</v>
      </c>
      <c r="B14" s="555"/>
      <c r="C14" s="556" t="e">
        <f>SUM(C11:C13)</f>
        <v>#REF!</v>
      </c>
      <c r="D14" s="556"/>
      <c r="E14" s="556"/>
      <c r="F14" s="556"/>
      <c r="G14" s="557"/>
      <c r="H14" s="556" t="e">
        <f>SUM(H11:H13)</f>
        <v>#REF!</v>
      </c>
      <c r="I14" s="553"/>
    </row>
  </sheetData>
  <mergeCells count="8">
    <mergeCell ref="E8:E10"/>
    <mergeCell ref="B2:I2"/>
    <mergeCell ref="A3:A4"/>
    <mergeCell ref="B3:B4"/>
    <mergeCell ref="C3:C4"/>
    <mergeCell ref="D3:G3"/>
    <mergeCell ref="H3:H4"/>
    <mergeCell ref="I3:I4"/>
  </mergeCells>
  <phoneticPr fontId="30" type="noConversion"/>
  <printOptions horizontalCentered="1"/>
  <pageMargins left="0.7" right="0.7" top="0.98425196850393704" bottom="0.75" header="0.39370078740157477" footer="0.3"/>
  <pageSetup paperSize="9" fitToHeight="0" orientation="landscape" r:id="rId1"/>
  <headerFooter>
    <oddHeader>&amp;R&amp;"宋体,常规"&amp;10共&amp;"Times New Roman,常规"&amp;N&amp;"宋体,常规"页第&amp;"Times New Roman,常规"&amp;P&amp;"宋体,常规"页</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86D782-F3E2-4720-99E0-A7919A58D324}">
  <sheetPr codeName="Sheet105">
    <pageSetUpPr fitToPage="1"/>
  </sheetPr>
  <dimension ref="A1:B7"/>
  <sheetViews>
    <sheetView workbookViewId="0"/>
  </sheetViews>
  <sheetFormatPr defaultRowHeight="15.6"/>
  <sheetData>
    <row r="1" spans="1:2">
      <c r="A1" s="1591" t="s">
        <v>954</v>
      </c>
      <c r="B1" s="1591"/>
    </row>
    <row r="2" spans="1:2">
      <c r="A2" s="1591" t="s">
        <v>956</v>
      </c>
      <c r="B2" s="1591"/>
    </row>
    <row r="4" spans="1:2">
      <c r="A4" s="1591" t="s">
        <v>955</v>
      </c>
      <c r="B4" s="1591"/>
    </row>
    <row r="6" spans="1:2">
      <c r="A6" s="1591" t="s">
        <v>954</v>
      </c>
      <c r="B6" s="1591"/>
    </row>
    <row r="7" spans="1:2">
      <c r="A7" s="1591" t="s">
        <v>955</v>
      </c>
      <c r="B7" s="1591"/>
    </row>
  </sheetData>
  <protectedRanges>
    <protectedRange sqref="A28:A30" name="A"/>
    <protectedRange sqref="A28:A30" name="B"/>
    <protectedRange sqref="A32" name="B_1"/>
    <protectedRange sqref="A34" name="B_2"/>
    <protectedRange sqref="A36" name="B_3"/>
    <protectedRange sqref="A8" name="A_1"/>
    <protectedRange sqref="A8" name="B_1_1"/>
    <protectedRange sqref="A37:A54" name="A_2"/>
    <protectedRange sqref="A37:A54" name="B_1_3"/>
  </protectedRanges>
  <mergeCells count="5">
    <mergeCell ref="A1:B1"/>
    <mergeCell ref="A2:B2"/>
    <mergeCell ref="A4:B4"/>
    <mergeCell ref="A6:B6"/>
    <mergeCell ref="A7:B7"/>
  </mergeCells>
  <phoneticPr fontId="30" type="noConversion"/>
  <printOptions horizontalCentered="1"/>
  <pageMargins left="0.7" right="0.7" top="0.98425196850393704" bottom="0.75" header="0.39370078740157477" footer="0.3"/>
  <pageSetup paperSize="9" fitToHeight="0" orientation="landscape" r:id="rId1"/>
  <headerFooter>
    <oddHeader>&amp;R&amp;"宋体,常规"&amp;10共&amp;"Times New Roman,常规"&amp;N&amp;"宋体,常规"页第&amp;"Times New Roman,常规"&amp;P&amp;"宋体,常规"页</oddHead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89EE3F-919C-44A8-90B6-B8304A317818}">
  <sheetPr codeName="Sheet21">
    <pageSetUpPr fitToPage="1"/>
  </sheetPr>
  <dimension ref="A1:V36"/>
  <sheetViews>
    <sheetView zoomScaleNormal="100" zoomScaleSheetLayoutView="70" workbookViewId="0">
      <pane ySplit="7" topLeftCell="A8" activePane="bottomLeft" state="frozen"/>
      <selection pane="bottomLeft"/>
    </sheetView>
  </sheetViews>
  <sheetFormatPr defaultColWidth="9" defaultRowHeight="15.75" customHeight="1" outlineLevelCol="1"/>
  <cols>
    <col min="1" max="1" width="5.59765625" style="4" customWidth="1"/>
    <col min="2" max="2" width="24.59765625" style="37" customWidth="1"/>
    <col min="3" max="3" width="10.59765625" style="37" customWidth="1"/>
    <col min="4" max="4" width="10.59765625" style="4" customWidth="1"/>
    <col min="5" max="7" width="12.59765625" style="4" hidden="1" customWidth="1"/>
    <col min="8" max="13" width="12.59765625" style="4" hidden="1" customWidth="1" outlineLevel="1"/>
    <col min="14" max="14" width="12.59765625" style="4" hidden="1" customWidth="1" outlineLevel="1" collapsed="1"/>
    <col min="15" max="15" width="13.09765625" style="4" hidden="1" customWidth="1" collapsed="1"/>
    <col min="16" max="17" width="13.09765625" style="4" hidden="1" customWidth="1"/>
    <col min="18" max="18" width="12.59765625" style="4" hidden="1" customWidth="1"/>
    <col min="19" max="20" width="12.796875" style="4" customWidth="1"/>
    <col min="21" max="21" width="9.3984375" style="4" customWidth="1"/>
    <col min="22" max="22" width="19.3984375" style="4" customWidth="1"/>
    <col min="23" max="24" width="9" style="4"/>
    <col min="25" max="26" width="9" style="4" customWidth="1"/>
    <col min="27" max="16384" width="9" style="4"/>
  </cols>
  <sheetData>
    <row r="1" spans="1:22" ht="15.75" customHeight="1">
      <c r="A1" s="506"/>
      <c r="B1" s="484"/>
      <c r="C1" s="491"/>
      <c r="D1" s="5"/>
      <c r="E1" s="387"/>
      <c r="F1" s="387"/>
      <c r="G1" s="387"/>
      <c r="H1" s="387"/>
      <c r="I1" s="387"/>
      <c r="J1" s="387"/>
      <c r="K1" s="387"/>
      <c r="L1" s="387"/>
      <c r="M1" s="387"/>
      <c r="N1" s="387"/>
      <c r="O1" s="387"/>
      <c r="P1" s="387"/>
      <c r="Q1" s="387"/>
      <c r="R1" s="387"/>
      <c r="S1" s="387"/>
      <c r="T1" s="387"/>
      <c r="U1" s="387"/>
      <c r="V1" s="387"/>
    </row>
    <row r="2" spans="1:22" s="2" customFormat="1" ht="30" customHeight="1">
      <c r="A2" s="1643" t="s">
        <v>2216</v>
      </c>
      <c r="B2" s="1643"/>
      <c r="C2" s="1643"/>
      <c r="D2" s="1643"/>
      <c r="E2" s="1643"/>
      <c r="F2" s="1643"/>
      <c r="G2" s="1643"/>
      <c r="H2" s="1643"/>
      <c r="I2" s="1643"/>
      <c r="J2" s="1643"/>
      <c r="K2" s="1643"/>
      <c r="L2" s="1643"/>
      <c r="M2" s="1643"/>
      <c r="N2" s="1643"/>
      <c r="O2" s="1643"/>
      <c r="P2" s="1643"/>
      <c r="Q2" s="1643"/>
      <c r="R2" s="1643"/>
      <c r="S2" s="1643"/>
      <c r="T2" s="1643"/>
      <c r="U2" s="1643"/>
      <c r="V2" s="1643"/>
    </row>
    <row r="3" spans="1:22" ht="14.25" customHeight="1">
      <c r="A3" s="4" t="s">
        <v>1968</v>
      </c>
      <c r="B3" s="4"/>
      <c r="C3" s="4"/>
    </row>
    <row r="4" spans="1:22" ht="15.75" customHeight="1">
      <c r="A4" s="4" t="s">
        <v>2086</v>
      </c>
      <c r="E4" s="388"/>
      <c r="F4" s="388"/>
      <c r="G4" s="388"/>
      <c r="H4" s="388"/>
      <c r="I4" s="388"/>
      <c r="J4" s="388"/>
      <c r="K4" s="388"/>
      <c r="L4" s="388"/>
      <c r="M4" s="388"/>
      <c r="N4" s="388"/>
      <c r="O4" s="388"/>
      <c r="P4" s="388"/>
      <c r="Q4" s="388"/>
      <c r="R4" s="388"/>
      <c r="S4" s="388"/>
      <c r="T4" s="388"/>
      <c r="U4" s="388"/>
      <c r="V4" s="397" t="s">
        <v>1970</v>
      </c>
    </row>
    <row r="5" spans="1:22" s="3" customFormat="1" ht="15.75" customHeight="1">
      <c r="A5" s="1683" t="s">
        <v>1101</v>
      </c>
      <c r="B5" s="1755" t="s">
        <v>2217</v>
      </c>
      <c r="C5" s="1755" t="s">
        <v>2175</v>
      </c>
      <c r="D5" s="1764" t="s">
        <v>2184</v>
      </c>
      <c r="E5" s="1767" t="s">
        <v>2088</v>
      </c>
      <c r="F5" s="1768"/>
      <c r="G5" s="1769"/>
      <c r="H5" s="1773" t="s">
        <v>2202</v>
      </c>
      <c r="I5" s="1774"/>
      <c r="J5" s="1774"/>
      <c r="K5" s="1774"/>
      <c r="L5" s="1774"/>
      <c r="M5" s="1775"/>
      <c r="N5" s="1779" t="s">
        <v>2203</v>
      </c>
      <c r="O5" s="1782" t="s">
        <v>2204</v>
      </c>
      <c r="P5" s="1783"/>
      <c r="Q5" s="1742" t="s">
        <v>2205</v>
      </c>
      <c r="R5" s="1758" t="s">
        <v>2089</v>
      </c>
      <c r="S5" s="1761" t="s">
        <v>1647</v>
      </c>
      <c r="T5" s="1761" t="s">
        <v>2090</v>
      </c>
      <c r="U5" s="1761" t="s">
        <v>2091</v>
      </c>
      <c r="V5" s="1762" t="s">
        <v>1100</v>
      </c>
    </row>
    <row r="6" spans="1:22" s="3" customFormat="1" ht="15.75" customHeight="1">
      <c r="A6" s="1754"/>
      <c r="B6" s="1756"/>
      <c r="C6" s="1756"/>
      <c r="D6" s="1765"/>
      <c r="E6" s="1770"/>
      <c r="F6" s="1771"/>
      <c r="G6" s="1772"/>
      <c r="H6" s="1776"/>
      <c r="I6" s="1777"/>
      <c r="J6" s="1777"/>
      <c r="K6" s="1777"/>
      <c r="L6" s="1777"/>
      <c r="M6" s="1778"/>
      <c r="N6" s="1780"/>
      <c r="O6" s="1784"/>
      <c r="P6" s="1785"/>
      <c r="Q6" s="1743"/>
      <c r="R6" s="1759"/>
      <c r="S6" s="1761"/>
      <c r="T6" s="1761"/>
      <c r="U6" s="1761"/>
      <c r="V6" s="1763"/>
    </row>
    <row r="7" spans="1:22" s="3" customFormat="1" ht="15.75" customHeight="1">
      <c r="A7" s="1684"/>
      <c r="B7" s="1757"/>
      <c r="C7" s="1757"/>
      <c r="D7" s="1766"/>
      <c r="E7" s="573" t="s">
        <v>2093</v>
      </c>
      <c r="F7" s="574" t="s">
        <v>2207</v>
      </c>
      <c r="G7" s="574" t="s">
        <v>2095</v>
      </c>
      <c r="H7" s="562" t="s">
        <v>2208</v>
      </c>
      <c r="I7" s="575" t="s">
        <v>2209</v>
      </c>
      <c r="J7" s="562" t="s">
        <v>2210</v>
      </c>
      <c r="K7" s="562" t="s">
        <v>2211</v>
      </c>
      <c r="L7" s="562" t="s">
        <v>2212</v>
      </c>
      <c r="M7" s="562" t="s">
        <v>2213</v>
      </c>
      <c r="N7" s="1781"/>
      <c r="O7" s="576" t="s">
        <v>2214</v>
      </c>
      <c r="P7" s="576" t="s">
        <v>2215</v>
      </c>
      <c r="Q7" s="1744"/>
      <c r="R7" s="1760"/>
      <c r="S7" s="1761"/>
      <c r="T7" s="1761"/>
      <c r="U7" s="1761"/>
      <c r="V7" s="1763"/>
    </row>
    <row r="8" spans="1:22" ht="15.75" customHeight="1">
      <c r="A8" s="381"/>
      <c r="B8" s="381"/>
      <c r="C8" s="492"/>
      <c r="D8" s="486"/>
      <c r="E8" s="410"/>
      <c r="F8" s="577"/>
      <c r="G8" s="577"/>
      <c r="H8" s="578"/>
      <c r="I8" s="578"/>
      <c r="J8" s="578"/>
      <c r="K8" s="578"/>
      <c r="L8" s="578"/>
      <c r="M8" s="578"/>
      <c r="N8" s="579">
        <v>0</v>
      </c>
      <c r="O8" s="472"/>
      <c r="P8" s="472"/>
      <c r="Q8" s="580"/>
      <c r="R8" s="410"/>
      <c r="S8" s="410">
        <v>0</v>
      </c>
      <c r="T8" s="410">
        <v>0</v>
      </c>
      <c r="U8" s="410"/>
      <c r="V8" s="490"/>
    </row>
    <row r="9" spans="1:22" ht="15.75" customHeight="1">
      <c r="A9" s="381"/>
      <c r="B9" s="381"/>
      <c r="C9" s="492"/>
      <c r="D9" s="486"/>
      <c r="E9" s="410"/>
      <c r="F9" s="577"/>
      <c r="G9" s="577"/>
      <c r="H9" s="578"/>
      <c r="I9" s="578"/>
      <c r="J9" s="578"/>
      <c r="K9" s="578"/>
      <c r="L9" s="578"/>
      <c r="M9" s="578"/>
      <c r="N9" s="579">
        <v>0</v>
      </c>
      <c r="O9" s="472"/>
      <c r="P9" s="472"/>
      <c r="Q9" s="580"/>
      <c r="R9" s="410"/>
      <c r="S9" s="410">
        <v>0</v>
      </c>
      <c r="T9" s="410">
        <v>0</v>
      </c>
      <c r="U9" s="410"/>
      <c r="V9" s="490"/>
    </row>
    <row r="10" spans="1:22" ht="15.75" customHeight="1">
      <c r="A10" s="381"/>
      <c r="B10" s="381"/>
      <c r="C10" s="492"/>
      <c r="D10" s="486"/>
      <c r="E10" s="410"/>
      <c r="F10" s="472"/>
      <c r="G10" s="577"/>
      <c r="H10" s="578"/>
      <c r="I10" s="578"/>
      <c r="J10" s="578"/>
      <c r="K10" s="578"/>
      <c r="L10" s="578"/>
      <c r="M10" s="578"/>
      <c r="N10" s="579">
        <v>0</v>
      </c>
      <c r="O10" s="472"/>
      <c r="P10" s="472"/>
      <c r="Q10" s="580"/>
      <c r="R10" s="410"/>
      <c r="S10" s="410">
        <v>0</v>
      </c>
      <c r="T10" s="410">
        <v>0</v>
      </c>
      <c r="U10" s="410"/>
      <c r="V10" s="490"/>
    </row>
    <row r="11" spans="1:22" ht="15.75" customHeight="1">
      <c r="A11" s="381"/>
      <c r="B11" s="381"/>
      <c r="C11" s="492"/>
      <c r="D11" s="486"/>
      <c r="E11" s="410"/>
      <c r="F11" s="472"/>
      <c r="G11" s="577"/>
      <c r="H11" s="578"/>
      <c r="I11" s="578"/>
      <c r="J11" s="578"/>
      <c r="K11" s="578"/>
      <c r="L11" s="578"/>
      <c r="M11" s="578"/>
      <c r="N11" s="579">
        <v>0</v>
      </c>
      <c r="O11" s="472"/>
      <c r="P11" s="472"/>
      <c r="Q11" s="580"/>
      <c r="R11" s="410"/>
      <c r="S11" s="410">
        <v>0</v>
      </c>
      <c r="T11" s="410">
        <v>0</v>
      </c>
      <c r="U11" s="410"/>
      <c r="V11" s="490"/>
    </row>
    <row r="12" spans="1:22" ht="15.75" customHeight="1">
      <c r="A12" s="381"/>
      <c r="B12" s="381"/>
      <c r="C12" s="492"/>
      <c r="D12" s="486"/>
      <c r="E12" s="410"/>
      <c r="F12" s="472"/>
      <c r="G12" s="577"/>
      <c r="H12" s="578"/>
      <c r="I12" s="578"/>
      <c r="J12" s="578"/>
      <c r="K12" s="578"/>
      <c r="L12" s="578"/>
      <c r="M12" s="578"/>
      <c r="N12" s="579">
        <v>0</v>
      </c>
      <c r="O12" s="472"/>
      <c r="P12" s="472"/>
      <c r="Q12" s="580"/>
      <c r="R12" s="410"/>
      <c r="S12" s="410">
        <v>0</v>
      </c>
      <c r="T12" s="410">
        <v>0</v>
      </c>
      <c r="U12" s="410"/>
      <c r="V12" s="490"/>
    </row>
    <row r="13" spans="1:22" ht="15.75" customHeight="1">
      <c r="A13" s="381"/>
      <c r="B13" s="381"/>
      <c r="C13" s="581"/>
      <c r="D13" s="502"/>
      <c r="E13" s="410"/>
      <c r="F13" s="472"/>
      <c r="G13" s="577"/>
      <c r="H13" s="578"/>
      <c r="I13" s="578"/>
      <c r="J13" s="578"/>
      <c r="K13" s="578"/>
      <c r="L13" s="578"/>
      <c r="M13" s="578"/>
      <c r="N13" s="579">
        <v>0</v>
      </c>
      <c r="O13" s="472"/>
      <c r="P13" s="472"/>
      <c r="Q13" s="580"/>
      <c r="R13" s="472"/>
      <c r="S13" s="410">
        <v>0</v>
      </c>
      <c r="T13" s="410">
        <v>0</v>
      </c>
      <c r="U13" s="410"/>
      <c r="V13" s="473"/>
    </row>
    <row r="14" spans="1:22" ht="15.75" customHeight="1">
      <c r="A14" s="392"/>
      <c r="B14" s="582"/>
      <c r="C14" s="581"/>
      <c r="D14" s="502"/>
      <c r="E14" s="472"/>
      <c r="F14" s="472"/>
      <c r="G14" s="577"/>
      <c r="H14" s="578"/>
      <c r="I14" s="578"/>
      <c r="J14" s="578"/>
      <c r="K14" s="578"/>
      <c r="L14" s="578"/>
      <c r="M14" s="578"/>
      <c r="N14" s="579">
        <v>0</v>
      </c>
      <c r="O14" s="472"/>
      <c r="P14" s="472"/>
      <c r="Q14" s="580"/>
      <c r="R14" s="472"/>
      <c r="S14" s="410">
        <v>0</v>
      </c>
      <c r="T14" s="410">
        <v>0</v>
      </c>
      <c r="U14" s="410"/>
      <c r="V14" s="473"/>
    </row>
    <row r="15" spans="1:22" ht="15.75" customHeight="1">
      <c r="A15" s="392"/>
      <c r="B15" s="582"/>
      <c r="C15" s="581"/>
      <c r="D15" s="502"/>
      <c r="E15" s="472"/>
      <c r="F15" s="472"/>
      <c r="G15" s="577"/>
      <c r="H15" s="578"/>
      <c r="I15" s="578"/>
      <c r="J15" s="578"/>
      <c r="K15" s="578"/>
      <c r="L15" s="578"/>
      <c r="M15" s="578"/>
      <c r="N15" s="579">
        <v>0</v>
      </c>
      <c r="O15" s="472"/>
      <c r="P15" s="472"/>
      <c r="Q15" s="580"/>
      <c r="R15" s="472"/>
      <c r="S15" s="410">
        <v>0</v>
      </c>
      <c r="T15" s="410">
        <v>0</v>
      </c>
      <c r="U15" s="410"/>
      <c r="V15" s="473"/>
    </row>
    <row r="16" spans="1:22" ht="15.75" customHeight="1">
      <c r="A16" s="392"/>
      <c r="B16" s="582"/>
      <c r="C16" s="581"/>
      <c r="D16" s="502"/>
      <c r="E16" s="472"/>
      <c r="F16" s="472"/>
      <c r="G16" s="577"/>
      <c r="H16" s="578"/>
      <c r="I16" s="578"/>
      <c r="J16" s="578"/>
      <c r="K16" s="578"/>
      <c r="L16" s="578"/>
      <c r="M16" s="578"/>
      <c r="N16" s="579">
        <v>0</v>
      </c>
      <c r="O16" s="472"/>
      <c r="P16" s="472"/>
      <c r="Q16" s="580"/>
      <c r="R16" s="472"/>
      <c r="S16" s="410">
        <v>0</v>
      </c>
      <c r="T16" s="410">
        <v>0</v>
      </c>
      <c r="U16" s="410"/>
      <c r="V16" s="473"/>
    </row>
    <row r="17" spans="1:22" ht="15.75" customHeight="1">
      <c r="A17" s="381"/>
      <c r="B17" s="485"/>
      <c r="C17" s="492"/>
      <c r="D17" s="486"/>
      <c r="E17" s="410"/>
      <c r="F17" s="472"/>
      <c r="G17" s="577"/>
      <c r="H17" s="578"/>
      <c r="I17" s="578"/>
      <c r="J17" s="578"/>
      <c r="K17" s="578"/>
      <c r="L17" s="578"/>
      <c r="M17" s="578"/>
      <c r="N17" s="579">
        <v>0</v>
      </c>
      <c r="O17" s="472"/>
      <c r="P17" s="472"/>
      <c r="Q17" s="580"/>
      <c r="R17" s="410"/>
      <c r="S17" s="410">
        <v>0</v>
      </c>
      <c r="T17" s="410">
        <v>0</v>
      </c>
      <c r="U17" s="410"/>
      <c r="V17" s="490"/>
    </row>
    <row r="18" spans="1:22" ht="15.75" customHeight="1">
      <c r="A18" s="381"/>
      <c r="B18" s="485"/>
      <c r="C18" s="492"/>
      <c r="D18" s="486"/>
      <c r="E18" s="410"/>
      <c r="F18" s="472"/>
      <c r="G18" s="577"/>
      <c r="H18" s="578"/>
      <c r="I18" s="578"/>
      <c r="J18" s="578"/>
      <c r="K18" s="578"/>
      <c r="L18" s="578"/>
      <c r="M18" s="578"/>
      <c r="N18" s="579">
        <v>0</v>
      </c>
      <c r="O18" s="472"/>
      <c r="P18" s="472"/>
      <c r="Q18" s="580"/>
      <c r="R18" s="410"/>
      <c r="S18" s="410">
        <v>0</v>
      </c>
      <c r="T18" s="410">
        <v>0</v>
      </c>
      <c r="U18" s="410"/>
      <c r="V18" s="490"/>
    </row>
    <row r="19" spans="1:22" ht="15.75" customHeight="1">
      <c r="A19" s="381"/>
      <c r="B19" s="485"/>
      <c r="C19" s="492"/>
      <c r="D19" s="486"/>
      <c r="E19" s="410"/>
      <c r="F19" s="472"/>
      <c r="G19" s="577"/>
      <c r="H19" s="578"/>
      <c r="I19" s="578"/>
      <c r="J19" s="578"/>
      <c r="K19" s="578"/>
      <c r="L19" s="578"/>
      <c r="M19" s="578"/>
      <c r="N19" s="579">
        <v>0</v>
      </c>
      <c r="O19" s="472"/>
      <c r="P19" s="472"/>
      <c r="Q19" s="580"/>
      <c r="R19" s="410"/>
      <c r="S19" s="410">
        <v>0</v>
      </c>
      <c r="T19" s="410">
        <v>0</v>
      </c>
      <c r="U19" s="410"/>
      <c r="V19" s="490"/>
    </row>
    <row r="20" spans="1:22" ht="15.75" customHeight="1">
      <c r="A20" s="381"/>
      <c r="B20" s="485"/>
      <c r="C20" s="492"/>
      <c r="D20" s="486"/>
      <c r="E20" s="410"/>
      <c r="F20" s="472"/>
      <c r="G20" s="577"/>
      <c r="H20" s="578"/>
      <c r="I20" s="578"/>
      <c r="J20" s="578"/>
      <c r="K20" s="578"/>
      <c r="L20" s="578"/>
      <c r="M20" s="578"/>
      <c r="N20" s="579">
        <v>0</v>
      </c>
      <c r="O20" s="472"/>
      <c r="P20" s="472"/>
      <c r="Q20" s="580"/>
      <c r="R20" s="410"/>
      <c r="S20" s="410">
        <v>0</v>
      </c>
      <c r="T20" s="410">
        <v>0</v>
      </c>
      <c r="U20" s="410"/>
      <c r="V20" s="490"/>
    </row>
    <row r="21" spans="1:22" ht="15.75" customHeight="1">
      <c r="A21" s="381"/>
      <c r="B21" s="485"/>
      <c r="C21" s="492"/>
      <c r="D21" s="486"/>
      <c r="E21" s="410"/>
      <c r="F21" s="472"/>
      <c r="G21" s="577"/>
      <c r="H21" s="578"/>
      <c r="I21" s="578"/>
      <c r="J21" s="578"/>
      <c r="K21" s="578"/>
      <c r="L21" s="578"/>
      <c r="M21" s="578"/>
      <c r="N21" s="579">
        <v>0</v>
      </c>
      <c r="O21" s="472"/>
      <c r="P21" s="472"/>
      <c r="Q21" s="580"/>
      <c r="R21" s="410"/>
      <c r="S21" s="410">
        <v>0</v>
      </c>
      <c r="T21" s="410">
        <v>0</v>
      </c>
      <c r="U21" s="410"/>
      <c r="V21" s="490"/>
    </row>
    <row r="22" spans="1:22" ht="15.75" customHeight="1">
      <c r="A22" s="381"/>
      <c r="B22" s="485"/>
      <c r="C22" s="492"/>
      <c r="D22" s="486"/>
      <c r="E22" s="410"/>
      <c r="F22" s="472"/>
      <c r="G22" s="577"/>
      <c r="H22" s="578"/>
      <c r="I22" s="578"/>
      <c r="J22" s="578"/>
      <c r="K22" s="578"/>
      <c r="L22" s="578"/>
      <c r="M22" s="578"/>
      <c r="N22" s="579">
        <v>0</v>
      </c>
      <c r="O22" s="472"/>
      <c r="P22" s="472"/>
      <c r="Q22" s="580"/>
      <c r="R22" s="410"/>
      <c r="S22" s="410">
        <v>0</v>
      </c>
      <c r="T22" s="410">
        <v>0</v>
      </c>
      <c r="U22" s="410"/>
      <c r="V22" s="490"/>
    </row>
    <row r="23" spans="1:22" ht="15.75" customHeight="1">
      <c r="A23" s="381"/>
      <c r="B23" s="485"/>
      <c r="C23" s="492"/>
      <c r="D23" s="486"/>
      <c r="E23" s="410"/>
      <c r="F23" s="472"/>
      <c r="G23" s="577"/>
      <c r="H23" s="578"/>
      <c r="I23" s="578"/>
      <c r="J23" s="578"/>
      <c r="K23" s="578"/>
      <c r="L23" s="578"/>
      <c r="M23" s="578"/>
      <c r="N23" s="579">
        <v>0</v>
      </c>
      <c r="O23" s="472"/>
      <c r="P23" s="472"/>
      <c r="Q23" s="580"/>
      <c r="R23" s="410"/>
      <c r="S23" s="410">
        <v>0</v>
      </c>
      <c r="T23" s="410">
        <v>0</v>
      </c>
      <c r="U23" s="410"/>
      <c r="V23" s="490"/>
    </row>
    <row r="24" spans="1:22" ht="15.75" customHeight="1">
      <c r="A24" s="381"/>
      <c r="B24" s="485"/>
      <c r="C24" s="492"/>
      <c r="D24" s="486"/>
      <c r="E24" s="410"/>
      <c r="F24" s="472"/>
      <c r="G24" s="577"/>
      <c r="H24" s="578"/>
      <c r="I24" s="578"/>
      <c r="J24" s="578"/>
      <c r="K24" s="578"/>
      <c r="L24" s="578"/>
      <c r="M24" s="578"/>
      <c r="N24" s="579">
        <v>0</v>
      </c>
      <c r="O24" s="472"/>
      <c r="P24" s="472"/>
      <c r="Q24" s="580"/>
      <c r="R24" s="410"/>
      <c r="S24" s="410">
        <v>0</v>
      </c>
      <c r="T24" s="410">
        <v>0</v>
      </c>
      <c r="U24" s="410"/>
      <c r="V24" s="490"/>
    </row>
    <row r="25" spans="1:22" ht="15.75" customHeight="1">
      <c r="A25" s="381"/>
      <c r="B25" s="485"/>
      <c r="C25" s="492"/>
      <c r="D25" s="486"/>
      <c r="E25" s="410"/>
      <c r="F25" s="472"/>
      <c r="G25" s="577"/>
      <c r="H25" s="578"/>
      <c r="I25" s="578"/>
      <c r="J25" s="578"/>
      <c r="K25" s="578"/>
      <c r="L25" s="578"/>
      <c r="M25" s="578"/>
      <c r="N25" s="579">
        <v>0</v>
      </c>
      <c r="O25" s="472"/>
      <c r="P25" s="472"/>
      <c r="Q25" s="580"/>
      <c r="R25" s="410"/>
      <c r="S25" s="410">
        <v>0</v>
      </c>
      <c r="T25" s="410">
        <v>0</v>
      </c>
      <c r="U25" s="410"/>
      <c r="V25" s="490"/>
    </row>
    <row r="26" spans="1:22" ht="15.75" customHeight="1">
      <c r="A26" s="381"/>
      <c r="B26" s="485"/>
      <c r="C26" s="492"/>
      <c r="D26" s="486"/>
      <c r="E26" s="410"/>
      <c r="F26" s="472"/>
      <c r="G26" s="577"/>
      <c r="H26" s="578"/>
      <c r="I26" s="578"/>
      <c r="J26" s="578"/>
      <c r="K26" s="578"/>
      <c r="L26" s="578"/>
      <c r="M26" s="578"/>
      <c r="N26" s="579">
        <v>0</v>
      </c>
      <c r="O26" s="472"/>
      <c r="P26" s="472"/>
      <c r="Q26" s="580"/>
      <c r="R26" s="410"/>
      <c r="S26" s="410">
        <v>0</v>
      </c>
      <c r="T26" s="410">
        <v>0</v>
      </c>
      <c r="U26" s="410"/>
      <c r="V26" s="490"/>
    </row>
    <row r="27" spans="1:22" ht="15.75" customHeight="1">
      <c r="A27" s="381"/>
      <c r="B27" s="485"/>
      <c r="C27" s="492"/>
      <c r="D27" s="486"/>
      <c r="E27" s="410"/>
      <c r="F27" s="472"/>
      <c r="G27" s="577"/>
      <c r="H27" s="578"/>
      <c r="I27" s="578"/>
      <c r="J27" s="578"/>
      <c r="K27" s="578"/>
      <c r="L27" s="578"/>
      <c r="M27" s="578"/>
      <c r="N27" s="579">
        <v>0</v>
      </c>
      <c r="O27" s="472"/>
      <c r="P27" s="472"/>
      <c r="Q27" s="580"/>
      <c r="R27" s="410"/>
      <c r="S27" s="410">
        <v>0</v>
      </c>
      <c r="T27" s="410">
        <v>0</v>
      </c>
      <c r="U27" s="410"/>
      <c r="V27" s="490"/>
    </row>
    <row r="28" spans="1:22" ht="15.75" customHeight="1">
      <c r="A28" s="381"/>
      <c r="B28" s="485"/>
      <c r="C28" s="492"/>
      <c r="D28" s="486"/>
      <c r="E28" s="410"/>
      <c r="F28" s="472"/>
      <c r="G28" s="577"/>
      <c r="H28" s="578"/>
      <c r="I28" s="578"/>
      <c r="J28" s="578"/>
      <c r="K28" s="578"/>
      <c r="L28" s="578"/>
      <c r="M28" s="578"/>
      <c r="N28" s="579">
        <v>0</v>
      </c>
      <c r="O28" s="472"/>
      <c r="P28" s="472"/>
      <c r="Q28" s="580"/>
      <c r="R28" s="410"/>
      <c r="S28" s="410">
        <v>0</v>
      </c>
      <c r="T28" s="410">
        <v>0</v>
      </c>
      <c r="U28" s="410"/>
      <c r="V28" s="490"/>
    </row>
    <row r="29" spans="1:22" ht="15.75" customHeight="1">
      <c r="A29" s="381"/>
      <c r="B29" s="485"/>
      <c r="C29" s="492"/>
      <c r="D29" s="486"/>
      <c r="E29" s="410"/>
      <c r="F29" s="472"/>
      <c r="G29" s="577"/>
      <c r="H29" s="578"/>
      <c r="I29" s="578"/>
      <c r="J29" s="578"/>
      <c r="K29" s="578"/>
      <c r="L29" s="578"/>
      <c r="M29" s="578"/>
      <c r="N29" s="579">
        <v>0</v>
      </c>
      <c r="O29" s="472"/>
      <c r="P29" s="472"/>
      <c r="Q29" s="580"/>
      <c r="R29" s="410"/>
      <c r="S29" s="410">
        <v>0</v>
      </c>
      <c r="T29" s="410">
        <v>0</v>
      </c>
      <c r="U29" s="410"/>
      <c r="V29" s="490"/>
    </row>
    <row r="30" spans="1:22" ht="15.75" customHeight="1">
      <c r="A30" s="1688" t="s">
        <v>2126</v>
      </c>
      <c r="B30" s="1689"/>
      <c r="C30" s="494"/>
      <c r="D30" s="381"/>
      <c r="E30" s="410">
        <v>0</v>
      </c>
      <c r="F30" s="410"/>
      <c r="G30" s="410"/>
      <c r="H30" s="410">
        <v>0</v>
      </c>
      <c r="I30" s="410">
        <v>0</v>
      </c>
      <c r="J30" s="410">
        <v>0</v>
      </c>
      <c r="K30" s="410">
        <v>0</v>
      </c>
      <c r="L30" s="410">
        <v>0</v>
      </c>
      <c r="M30" s="410">
        <v>0</v>
      </c>
      <c r="N30" s="410">
        <v>0</v>
      </c>
      <c r="O30" s="472"/>
      <c r="P30" s="472"/>
      <c r="Q30" s="472"/>
      <c r="R30" s="410"/>
      <c r="S30" s="410">
        <v>0</v>
      </c>
      <c r="T30" s="410">
        <v>0</v>
      </c>
      <c r="U30" s="410"/>
      <c r="V30" s="490"/>
    </row>
    <row r="31" spans="1:22" ht="15.75" customHeight="1">
      <c r="A31" s="1688" t="s">
        <v>2199</v>
      </c>
      <c r="B31" s="1689"/>
      <c r="C31" s="492"/>
      <c r="D31" s="381"/>
      <c r="E31" s="410">
        <v>0</v>
      </c>
      <c r="F31" s="472"/>
      <c r="G31" s="472"/>
      <c r="H31" s="472"/>
      <c r="I31" s="472"/>
      <c r="J31" s="472"/>
      <c r="K31" s="472"/>
      <c r="L31" s="472"/>
      <c r="M31" s="472"/>
      <c r="N31" s="472"/>
      <c r="O31" s="472"/>
      <c r="P31" s="472"/>
      <c r="Q31" s="472"/>
      <c r="R31" s="479"/>
      <c r="S31" s="410">
        <v>0</v>
      </c>
      <c r="T31" s="479"/>
      <c r="U31" s="479"/>
      <c r="V31" s="479"/>
    </row>
    <row r="32" spans="1:22" ht="15.75" customHeight="1">
      <c r="A32" s="1688" t="s">
        <v>2155</v>
      </c>
      <c r="B32" s="1689"/>
      <c r="C32" s="494"/>
      <c r="D32" s="381"/>
      <c r="E32" s="410">
        <v>0</v>
      </c>
      <c r="F32" s="410"/>
      <c r="G32" s="410"/>
      <c r="H32" s="410">
        <v>0</v>
      </c>
      <c r="I32" s="410">
        <v>0</v>
      </c>
      <c r="J32" s="410">
        <v>0</v>
      </c>
      <c r="K32" s="410">
        <v>0</v>
      </c>
      <c r="L32" s="410">
        <v>0</v>
      </c>
      <c r="M32" s="410">
        <v>0</v>
      </c>
      <c r="N32" s="410">
        <v>0</v>
      </c>
      <c r="O32" s="472"/>
      <c r="P32" s="472"/>
      <c r="Q32" s="472"/>
      <c r="R32" s="490"/>
      <c r="S32" s="410">
        <v>0</v>
      </c>
      <c r="T32" s="410">
        <v>0</v>
      </c>
      <c r="U32" s="490"/>
      <c r="V32" s="490"/>
    </row>
    <row r="33" spans="1:22" ht="15.75" customHeight="1">
      <c r="A33" s="4" t="s">
        <v>2098</v>
      </c>
      <c r="E33" s="388"/>
      <c r="F33" s="388"/>
      <c r="G33" s="388"/>
      <c r="H33" s="388"/>
      <c r="I33" s="388"/>
      <c r="J33" s="388"/>
      <c r="K33" s="388"/>
      <c r="L33" s="388"/>
      <c r="M33" s="388"/>
      <c r="N33" s="388"/>
      <c r="O33" s="388"/>
      <c r="P33" s="388"/>
      <c r="Q33" s="388"/>
      <c r="R33" s="388"/>
      <c r="S33" s="388" t="s">
        <v>2099</v>
      </c>
      <c r="T33" s="388"/>
      <c r="U33" s="388"/>
      <c r="V33" s="388"/>
    </row>
    <row r="34" spans="1:22" ht="15.75" customHeight="1">
      <c r="A34" s="4" t="s">
        <v>2101</v>
      </c>
      <c r="E34" s="388"/>
      <c r="F34" s="388"/>
      <c r="G34" s="388"/>
      <c r="H34" s="388"/>
      <c r="I34" s="388"/>
      <c r="J34" s="388"/>
      <c r="K34" s="388"/>
      <c r="L34" s="388"/>
      <c r="M34" s="388"/>
      <c r="N34" s="388"/>
      <c r="O34" s="388"/>
      <c r="P34" s="388"/>
      <c r="Q34" s="388"/>
      <c r="R34" s="388"/>
      <c r="S34" s="388"/>
      <c r="T34" s="388"/>
      <c r="U34" s="388"/>
      <c r="V34" s="388"/>
    </row>
    <row r="35" spans="1:22" ht="15.75" customHeight="1">
      <c r="E35" s="388"/>
      <c r="F35" s="388"/>
      <c r="G35" s="388"/>
      <c r="H35" s="388"/>
      <c r="I35" s="388"/>
      <c r="J35" s="388"/>
      <c r="K35" s="388"/>
      <c r="L35" s="388"/>
      <c r="M35" s="388"/>
      <c r="N35" s="388"/>
      <c r="O35" s="388"/>
      <c r="P35" s="388"/>
      <c r="Q35" s="388"/>
      <c r="R35" s="388"/>
      <c r="S35" s="583"/>
      <c r="T35" s="388"/>
      <c r="U35" s="388"/>
      <c r="V35" s="388"/>
    </row>
    <row r="36" spans="1:22" ht="15.75" customHeight="1">
      <c r="E36" s="388"/>
      <c r="F36" s="388"/>
      <c r="G36" s="388"/>
      <c r="H36" s="388"/>
      <c r="I36" s="388"/>
      <c r="J36" s="388"/>
      <c r="K36" s="388"/>
      <c r="L36" s="388"/>
      <c r="M36" s="388"/>
      <c r="N36" s="388"/>
      <c r="O36" s="388"/>
      <c r="P36" s="388"/>
      <c r="Q36" s="388"/>
      <c r="R36" s="388"/>
      <c r="S36" s="388"/>
      <c r="T36" s="388"/>
      <c r="U36" s="388"/>
      <c r="V36" s="388"/>
    </row>
  </sheetData>
  <sortState xmlns:xlrd2="http://schemas.microsoft.com/office/spreadsheetml/2017/richdata2" ref="A8:V29">
    <sortCondition ref="A8"/>
  </sortState>
  <mergeCells count="18">
    <mergeCell ref="A2:V2"/>
    <mergeCell ref="R5:R7"/>
    <mergeCell ref="S5:S7"/>
    <mergeCell ref="T5:T7"/>
    <mergeCell ref="U5:U7"/>
    <mergeCell ref="V5:V7"/>
    <mergeCell ref="C5:C7"/>
    <mergeCell ref="D5:D7"/>
    <mergeCell ref="E5:G6"/>
    <mergeCell ref="H5:M6"/>
    <mergeCell ref="N5:N7"/>
    <mergeCell ref="O5:P6"/>
    <mergeCell ref="Q5:Q7"/>
    <mergeCell ref="A32:B32"/>
    <mergeCell ref="A30:B30"/>
    <mergeCell ref="A31:B31"/>
    <mergeCell ref="A5:A7"/>
    <mergeCell ref="B5:B7"/>
  </mergeCells>
  <phoneticPr fontId="30" type="noConversion"/>
  <dataValidations count="3">
    <dataValidation type="list" allowBlank="1" showInputMessage="1" showErrorMessage="1" sqref="Q8:Q29" xr:uid="{BC7C7894-C997-445A-9A40-78D86247879F}">
      <formula1>"合并,非合并"</formula1>
    </dataValidation>
    <dataValidation errorStyle="warning" allowBlank="1" showInputMessage="1" errorTitle=" " prompt="收款单位名称应填列全称，不应以地名或不明确的简称或业务内容代替" sqref="B5" xr:uid="{66AAF768-AC22-41D0-87C9-D8186BF8E382}"/>
    <dataValidation errorStyle="warning" allowBlank="1" showInputMessage="1" errorTitle=" " prompt="如：“售油款”等" sqref="C5" xr:uid="{F06B2170-9CCB-4693-8488-FC4710126AD0}"/>
  </dataValidations>
  <printOptions horizontalCentered="1"/>
  <pageMargins left="0.35433070866141736" right="0.35433070866141736" top="0.98425196850393704" bottom="0.78740157480314965" header="0.39370078740157477" footer="0.51181102362204722"/>
  <pageSetup paperSize="9" scale="46" fitToHeight="0" orientation="landscape" r:id="rId1"/>
  <headerFooter alignWithMargins="0">
    <oddHeader>&amp;R&amp;"宋体,常规"&amp;10共&amp;"Times New Roman,常规"&amp;N&amp;"宋体,常规"页第&amp;"Times New Roman,常规"&amp;P&amp;"宋体,常规"页</oddHead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D26919-881F-4C30-A1AB-7671CE411252}">
  <sheetPr codeName="Sheet154">
    <tabColor indexed="15"/>
    <pageSetUpPr fitToPage="1"/>
  </sheetPr>
  <dimension ref="A1:G29"/>
  <sheetViews>
    <sheetView zoomScaleNormal="100" zoomScaleSheetLayoutView="70" workbookViewId="0">
      <selection activeCell="B14" sqref="B14:M14"/>
    </sheetView>
  </sheetViews>
  <sheetFormatPr defaultColWidth="9" defaultRowHeight="15.75" customHeight="1"/>
  <cols>
    <col min="1" max="1" width="7.59765625" style="4" customWidth="1"/>
    <col min="2" max="2" width="26.09765625" style="4" customWidth="1"/>
    <col min="3" max="3" width="19.09765625" style="4" hidden="1" customWidth="1"/>
    <col min="4" max="4" width="24.09765625" style="4" customWidth="1" collapsed="1"/>
    <col min="5" max="6" width="24.09765625" style="4" customWidth="1"/>
    <col min="7" max="7" width="15.09765625" style="4" customWidth="1"/>
    <col min="8" max="16384" width="9" style="4"/>
  </cols>
  <sheetData>
    <row r="1" spans="1:7" ht="13.35" customHeight="1">
      <c r="A1" s="386"/>
      <c r="B1" s="61"/>
      <c r="C1" s="387"/>
      <c r="D1" s="387"/>
      <c r="E1" s="387"/>
      <c r="F1" s="387"/>
      <c r="G1" s="387"/>
    </row>
    <row r="2" spans="1:7" s="2" customFormat="1" ht="30" customHeight="1">
      <c r="A2" s="1643" t="s">
        <v>285</v>
      </c>
      <c r="B2" s="1644"/>
      <c r="C2" s="1644"/>
      <c r="D2" s="1644"/>
      <c r="E2" s="1644"/>
      <c r="F2" s="1644"/>
      <c r="G2" s="1644"/>
    </row>
    <row r="3" spans="1:7" ht="14.25" customHeight="1">
      <c r="A3" s="1645" t="str">
        <f>CONCATENATE(封面!D9,封面!F9,封面!G9,封面!H9,封面!I9,封面!J9,封面!K9)</f>
        <v>评估基准日：2024年12月31日</v>
      </c>
      <c r="B3" s="1645"/>
      <c r="C3" s="1645"/>
      <c r="D3" s="1645"/>
      <c r="E3" s="1645"/>
      <c r="F3" s="1645"/>
      <c r="G3" s="1645"/>
    </row>
    <row r="4" spans="1:7" ht="15.75" customHeight="1">
      <c r="A4" s="396" t="str">
        <f>封面!D7&amp;封面!F7</f>
        <v>被评估企业：海南中油深南石油技术开发有限公司澄迈分公司</v>
      </c>
      <c r="C4" s="388"/>
      <c r="D4" s="388"/>
      <c r="E4" s="388"/>
      <c r="F4" s="388"/>
      <c r="G4" s="478" t="s">
        <v>67</v>
      </c>
    </row>
    <row r="5" spans="1:7" s="7" customFormat="1" ht="15.75" customHeight="1">
      <c r="A5" s="439" t="s">
        <v>138</v>
      </c>
      <c r="B5" s="439" t="s">
        <v>90</v>
      </c>
      <c r="C5" s="479" t="s">
        <v>91</v>
      </c>
      <c r="D5" s="479" t="s">
        <v>92</v>
      </c>
      <c r="E5" s="479" t="s">
        <v>93</v>
      </c>
      <c r="F5" s="480" t="s">
        <v>80</v>
      </c>
      <c r="G5" s="479" t="s">
        <v>156</v>
      </c>
    </row>
    <row r="6" spans="1:7" ht="15.75" customHeight="1">
      <c r="A6" s="439" t="s">
        <v>286</v>
      </c>
      <c r="B6" s="584" t="s">
        <v>310</v>
      </c>
      <c r="C6" s="410">
        <f>应收利息!K27</f>
        <v>0</v>
      </c>
      <c r="D6" s="410">
        <f>应收利息!O27</f>
        <v>0</v>
      </c>
      <c r="E6" s="410">
        <f>应收利息!P27</f>
        <v>0</v>
      </c>
      <c r="F6" s="410">
        <f>E6-D6</f>
        <v>0</v>
      </c>
      <c r="G6" s="482" t="str">
        <f>IF(D6=0,"",F6/D6*100)</f>
        <v/>
      </c>
    </row>
    <row r="7" spans="1:7" ht="15.75" customHeight="1">
      <c r="A7" s="439" t="s">
        <v>287</v>
      </c>
      <c r="B7" s="584" t="s">
        <v>311</v>
      </c>
      <c r="C7" s="410">
        <f>应收股利【利润】!E25</f>
        <v>0</v>
      </c>
      <c r="D7" s="410">
        <f>应收股利【利润】!G25</f>
        <v>0</v>
      </c>
      <c r="E7" s="410">
        <f>应收股利【利润】!H25</f>
        <v>0</v>
      </c>
      <c r="F7" s="410">
        <f>E7-D7</f>
        <v>0</v>
      </c>
      <c r="G7" s="410" t="str">
        <f>IF(D7=0,"",F7/D7*100)</f>
        <v/>
      </c>
    </row>
    <row r="8" spans="1:7" ht="15.75" customHeight="1">
      <c r="A8" s="439" t="s">
        <v>288</v>
      </c>
      <c r="B8" s="584" t="s">
        <v>312</v>
      </c>
      <c r="C8" s="410">
        <f>其他应收款!E32</f>
        <v>0</v>
      </c>
      <c r="D8" s="410">
        <f>其他应收款!I32</f>
        <v>0</v>
      </c>
      <c r="E8" s="410">
        <f>其他应收款!J32</f>
        <v>0</v>
      </c>
      <c r="F8" s="410">
        <f>E8-D8</f>
        <v>0</v>
      </c>
      <c r="G8" s="410" t="str">
        <f>IF(D8=0,"",F8/D8*100)</f>
        <v/>
      </c>
    </row>
    <row r="9" spans="1:7" ht="15.75" customHeight="1">
      <c r="A9" s="381"/>
      <c r="B9" s="440"/>
      <c r="C9" s="410"/>
      <c r="D9" s="410"/>
      <c r="E9" s="410"/>
      <c r="F9" s="410"/>
      <c r="G9" s="410"/>
    </row>
    <row r="10" spans="1:7" ht="15.75" customHeight="1">
      <c r="A10" s="381"/>
      <c r="B10" s="440"/>
      <c r="C10" s="410"/>
      <c r="D10" s="410"/>
      <c r="E10" s="410"/>
      <c r="F10" s="410"/>
      <c r="G10" s="410"/>
    </row>
    <row r="11" spans="1:7" ht="15.75" customHeight="1">
      <c r="A11" s="381"/>
      <c r="B11" s="440"/>
      <c r="C11" s="410"/>
      <c r="D11" s="410"/>
      <c r="E11" s="410"/>
      <c r="F11" s="410"/>
      <c r="G11" s="410"/>
    </row>
    <row r="12" spans="1:7" ht="15.75" customHeight="1">
      <c r="A12" s="381"/>
      <c r="B12" s="440"/>
      <c r="C12" s="410"/>
      <c r="D12" s="410"/>
      <c r="E12" s="410"/>
      <c r="F12" s="410"/>
      <c r="G12" s="410"/>
    </row>
    <row r="13" spans="1:7" ht="15.75" customHeight="1">
      <c r="A13" s="381"/>
      <c r="B13" s="440"/>
      <c r="C13" s="410"/>
      <c r="D13" s="410"/>
      <c r="E13" s="410"/>
      <c r="F13" s="410"/>
      <c r="G13" s="410"/>
    </row>
    <row r="14" spans="1:7" ht="15.75" customHeight="1">
      <c r="A14" s="381"/>
      <c r="B14" s="440"/>
      <c r="C14" s="410"/>
      <c r="D14" s="410"/>
      <c r="E14" s="410"/>
      <c r="F14" s="410"/>
      <c r="G14" s="410"/>
    </row>
    <row r="15" spans="1:7" ht="15.75" customHeight="1">
      <c r="A15" s="381"/>
      <c r="B15" s="440"/>
      <c r="C15" s="410"/>
      <c r="D15" s="410"/>
      <c r="E15" s="410"/>
      <c r="F15" s="410"/>
      <c r="G15" s="410"/>
    </row>
    <row r="16" spans="1:7" ht="15.75" customHeight="1">
      <c r="A16" s="381"/>
      <c r="B16" s="440"/>
      <c r="C16" s="410"/>
      <c r="D16" s="410"/>
      <c r="E16" s="410"/>
      <c r="F16" s="410"/>
      <c r="G16" s="410"/>
    </row>
    <row r="17" spans="1:7" ht="15.75" customHeight="1">
      <c r="A17" s="381"/>
      <c r="B17" s="440"/>
      <c r="C17" s="410"/>
      <c r="D17" s="410"/>
      <c r="E17" s="410"/>
      <c r="F17" s="410"/>
      <c r="G17" s="410"/>
    </row>
    <row r="18" spans="1:7" ht="15.75" customHeight="1">
      <c r="A18" s="381"/>
      <c r="B18" s="440"/>
      <c r="C18" s="410"/>
      <c r="D18" s="410"/>
      <c r="E18" s="410"/>
      <c r="F18" s="410"/>
      <c r="G18" s="410"/>
    </row>
    <row r="19" spans="1:7" ht="15.75" customHeight="1">
      <c r="A19" s="381"/>
      <c r="B19" s="440"/>
      <c r="C19" s="410"/>
      <c r="D19" s="410"/>
      <c r="E19" s="410"/>
      <c r="F19" s="410"/>
      <c r="G19" s="410"/>
    </row>
    <row r="20" spans="1:7" ht="15.75" customHeight="1">
      <c r="A20" s="381"/>
      <c r="B20" s="440"/>
      <c r="C20" s="410"/>
      <c r="D20" s="410"/>
      <c r="E20" s="410"/>
      <c r="F20" s="410"/>
      <c r="G20" s="410"/>
    </row>
    <row r="21" spans="1:7" ht="15.75" customHeight="1">
      <c r="A21" s="381"/>
      <c r="B21" s="440"/>
      <c r="C21" s="410"/>
      <c r="D21" s="410"/>
      <c r="E21" s="410"/>
      <c r="F21" s="410"/>
      <c r="G21" s="410"/>
    </row>
    <row r="22" spans="1:7" ht="15.75" customHeight="1">
      <c r="A22" s="381"/>
      <c r="B22" s="440"/>
      <c r="C22" s="410"/>
      <c r="D22" s="410"/>
      <c r="E22" s="410"/>
      <c r="F22" s="410"/>
      <c r="G22" s="410"/>
    </row>
    <row r="23" spans="1:7" ht="15.75" customHeight="1">
      <c r="A23" s="381"/>
      <c r="B23" s="440"/>
      <c r="C23" s="410"/>
      <c r="D23" s="410"/>
      <c r="E23" s="410"/>
      <c r="F23" s="410"/>
      <c r="G23" s="410"/>
    </row>
    <row r="24" spans="1:7" ht="15.75" customHeight="1">
      <c r="A24" s="381"/>
      <c r="B24" s="440"/>
      <c r="C24" s="410"/>
      <c r="D24" s="410"/>
      <c r="E24" s="410"/>
      <c r="F24" s="410"/>
      <c r="G24" s="410"/>
    </row>
    <row r="25" spans="1:7" ht="15.75" customHeight="1">
      <c r="A25" s="381"/>
      <c r="B25" s="440"/>
      <c r="C25" s="410"/>
      <c r="D25" s="410"/>
      <c r="E25" s="410"/>
      <c r="F25" s="410"/>
      <c r="G25" s="410"/>
    </row>
    <row r="26" spans="1:7" ht="15.75" customHeight="1">
      <c r="A26" s="381"/>
      <c r="B26" s="440"/>
      <c r="C26" s="410"/>
      <c r="D26" s="410"/>
      <c r="E26" s="410"/>
      <c r="F26" s="410"/>
      <c r="G26" s="410"/>
    </row>
    <row r="27" spans="1:7" ht="15.75" customHeight="1">
      <c r="A27" s="435" t="s">
        <v>390</v>
      </c>
      <c r="B27" s="572" t="s">
        <v>389</v>
      </c>
      <c r="C27" s="410">
        <f>SUM(C6:C26)</f>
        <v>0</v>
      </c>
      <c r="D27" s="410">
        <f>SUM(D6:D26)</f>
        <v>0</v>
      </c>
      <c r="E27" s="410">
        <f>SUM(E6:E26)</f>
        <v>0</v>
      </c>
      <c r="F27" s="410">
        <f>SUM(F6:F26)</f>
        <v>0</v>
      </c>
      <c r="G27" s="410" t="str">
        <f>IF(D27=0,"",F27/D27*100)</f>
        <v/>
      </c>
    </row>
    <row r="28" spans="1:7" ht="15.75" customHeight="1">
      <c r="A28" s="4" t="str">
        <f>封面!D11&amp;封面!G11</f>
        <v>被评估企业填表人：郭一凡</v>
      </c>
      <c r="C28" s="388"/>
      <c r="D28" s="388"/>
      <c r="E28" s="388" t="str">
        <f>"评估人员："&amp;封面!G20</f>
        <v>评估人员：</v>
      </c>
      <c r="F28" s="388"/>
      <c r="G28" s="388"/>
    </row>
    <row r="29" spans="1:7" ht="15.75" customHeight="1">
      <c r="A29" s="441" t="str">
        <f>CONCATENATE(封面!D13,封面!F13,封面!G13,封面!H13,封面!I13,封面!J13,封面!K13)</f>
        <v>填表日期：2025年1月22日</v>
      </c>
      <c r="C29" s="388"/>
      <c r="D29" s="388"/>
      <c r="E29" s="388"/>
      <c r="F29" s="388"/>
      <c r="G29" s="388"/>
    </row>
  </sheetData>
  <mergeCells count="2">
    <mergeCell ref="A2:G2"/>
    <mergeCell ref="A3:G3"/>
  </mergeCells>
  <phoneticPr fontId="30" type="noConversion"/>
  <printOptions horizontalCentered="1"/>
  <pageMargins left="0.35433070866141736" right="0.35433070866141736" top="0.98425196850393704" bottom="0.78740157480314965" header="0.39370078740157477" footer="0.51181102362204722"/>
  <pageSetup paperSize="9" scale="93" fitToHeight="0" orientation="landscape" r:id="rId1"/>
  <headerFooter alignWithMargins="0">
    <oddHeader>&amp;R&amp;"宋体,常规"&amp;10共&amp;"Times New Roman,常规"&amp;N&amp;"宋体,常规"页第&amp;"Times New Roman,常规"&amp;P&amp;"宋体,常规"页</oddHead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91D1DD-8A87-4BA3-B8EE-5748A8BDE791}">
  <sheetPr codeName="Sheet22">
    <pageSetUpPr fitToPage="1"/>
  </sheetPr>
  <dimension ref="A1:R29"/>
  <sheetViews>
    <sheetView zoomScaleNormal="100" workbookViewId="0">
      <pane xSplit="2" ySplit="6" topLeftCell="C7" activePane="bottomRight" state="frozen"/>
      <selection activeCell="B14" sqref="B14:M14"/>
      <selection pane="topRight" activeCell="B14" sqref="B14:M14"/>
      <selection pane="bottomLeft" activeCell="B14" sqref="B14:M14"/>
      <selection pane="bottomRight"/>
    </sheetView>
  </sheetViews>
  <sheetFormatPr defaultColWidth="9" defaultRowHeight="15.75" customHeight="1" outlineLevelCol="1"/>
  <cols>
    <col min="1" max="1" width="5" style="4" customWidth="1"/>
    <col min="2" max="2" width="24.296875" style="37" customWidth="1"/>
    <col min="3" max="3" width="10.09765625" style="53" customWidth="1"/>
    <col min="4" max="4" width="12.59765625" style="4" hidden="1" customWidth="1"/>
    <col min="5" max="5" width="13" style="4" hidden="1" customWidth="1" outlineLevel="1"/>
    <col min="6" max="6" width="9.09765625" style="4" hidden="1" customWidth="1" outlineLevel="1"/>
    <col min="7" max="7" width="14" style="4" hidden="1" customWidth="1" outlineLevel="1"/>
    <col min="8" max="8" width="10.09765625" style="4" customWidth="1" collapsed="1"/>
    <col min="9" max="10" width="10.09765625" style="4" customWidth="1"/>
    <col min="11" max="11" width="12.59765625" style="4" hidden="1" customWidth="1"/>
    <col min="12" max="12" width="0" style="4" hidden="1" customWidth="1"/>
    <col min="13" max="13" width="13.59765625" style="4" hidden="1" customWidth="1"/>
    <col min="14" max="14" width="12.59765625" style="4" hidden="1" customWidth="1"/>
    <col min="15" max="16" width="12.796875" style="4" customWidth="1"/>
    <col min="17" max="17" width="9.3984375" style="4" customWidth="1"/>
    <col min="18" max="18" width="17.5" style="4" customWidth="1"/>
    <col min="19" max="16384" width="9" style="4"/>
  </cols>
  <sheetData>
    <row r="1" spans="1:18" ht="15.75" customHeight="1">
      <c r="A1" s="506"/>
      <c r="B1" s="484"/>
      <c r="C1" s="488"/>
      <c r="D1" s="5"/>
      <c r="E1" s="5"/>
      <c r="F1" s="5"/>
      <c r="G1" s="387"/>
      <c r="H1" s="387"/>
      <c r="I1" s="387"/>
      <c r="J1" s="387"/>
      <c r="K1" s="387"/>
      <c r="L1" s="5"/>
      <c r="M1" s="5"/>
    </row>
    <row r="2" spans="1:18" s="2" customFormat="1" ht="30" customHeight="1">
      <c r="A2" s="1643" t="s">
        <v>2218</v>
      </c>
      <c r="B2" s="1643"/>
      <c r="C2" s="1643"/>
      <c r="D2" s="1643"/>
      <c r="E2" s="1643"/>
      <c r="F2" s="1643"/>
      <c r="G2" s="1643"/>
      <c r="H2" s="1643"/>
      <c r="I2" s="1643"/>
      <c r="J2" s="1643"/>
      <c r="K2" s="1643"/>
      <c r="L2" s="1643"/>
      <c r="M2" s="1643"/>
      <c r="N2" s="1643"/>
      <c r="O2" s="1643"/>
      <c r="P2" s="1643"/>
      <c r="Q2" s="1643"/>
      <c r="R2" s="1643"/>
    </row>
    <row r="3" spans="1:18" ht="14.25" customHeight="1">
      <c r="A3" s="4" t="s">
        <v>1968</v>
      </c>
      <c r="B3" s="4"/>
      <c r="C3" s="4"/>
      <c r="M3" s="3"/>
    </row>
    <row r="4" spans="1:18" ht="15.75" customHeight="1">
      <c r="A4" s="4" t="s">
        <v>2086</v>
      </c>
      <c r="G4" s="388"/>
      <c r="H4" s="388"/>
      <c r="I4" s="388"/>
      <c r="J4" s="388"/>
      <c r="K4" s="388"/>
      <c r="M4" s="458"/>
      <c r="R4" s="458" t="s">
        <v>1970</v>
      </c>
    </row>
    <row r="5" spans="1:18" s="117" customFormat="1" ht="15.75" customHeight="1">
      <c r="A5" s="1677" t="s">
        <v>1101</v>
      </c>
      <c r="B5" s="1787" t="s">
        <v>2201</v>
      </c>
      <c r="C5" s="1789" t="s">
        <v>2184</v>
      </c>
      <c r="D5" s="1669" t="s">
        <v>2219</v>
      </c>
      <c r="E5" s="1670"/>
      <c r="F5" s="1670"/>
      <c r="G5" s="1676"/>
      <c r="H5" s="1679" t="s">
        <v>2220</v>
      </c>
      <c r="I5" s="1679" t="s">
        <v>2160</v>
      </c>
      <c r="J5" s="1679" t="s">
        <v>2221</v>
      </c>
      <c r="K5" s="1669" t="s">
        <v>2088</v>
      </c>
      <c r="L5" s="1670"/>
      <c r="M5" s="1676"/>
      <c r="N5" s="1679" t="s">
        <v>2089</v>
      </c>
      <c r="O5" s="1679" t="s">
        <v>1647</v>
      </c>
      <c r="P5" s="1679" t="s">
        <v>2090</v>
      </c>
      <c r="Q5" s="1679" t="s">
        <v>2091</v>
      </c>
      <c r="R5" s="1679" t="s">
        <v>1100</v>
      </c>
    </row>
    <row r="6" spans="1:18" s="117" customFormat="1" ht="15.75" customHeight="1">
      <c r="A6" s="1678"/>
      <c r="B6" s="1788"/>
      <c r="C6" s="1790"/>
      <c r="D6" s="459" t="s">
        <v>2006</v>
      </c>
      <c r="E6" s="459" t="s">
        <v>2222</v>
      </c>
      <c r="F6" s="585" t="s">
        <v>2223</v>
      </c>
      <c r="G6" s="586" t="s">
        <v>2224</v>
      </c>
      <c r="H6" s="1680"/>
      <c r="I6" s="1680"/>
      <c r="J6" s="1680"/>
      <c r="K6" s="447" t="s">
        <v>2093</v>
      </c>
      <c r="L6" s="447" t="s">
        <v>2095</v>
      </c>
      <c r="M6" s="447" t="s">
        <v>2094</v>
      </c>
      <c r="N6" s="1680"/>
      <c r="O6" s="1680"/>
      <c r="P6" s="1791"/>
      <c r="Q6" s="1680"/>
      <c r="R6" s="1680"/>
    </row>
    <row r="7" spans="1:18" s="112" customFormat="1" ht="15.75" customHeight="1">
      <c r="A7" s="448"/>
      <c r="B7" s="587"/>
      <c r="C7" s="588"/>
      <c r="D7" s="450"/>
      <c r="E7" s="589"/>
      <c r="F7" s="590"/>
      <c r="G7" s="590"/>
      <c r="H7" s="588"/>
      <c r="I7" s="588"/>
      <c r="J7" s="224"/>
      <c r="K7" s="450"/>
      <c r="L7" s="452"/>
      <c r="M7" s="450"/>
      <c r="N7" s="450"/>
      <c r="O7" s="450">
        <v>0</v>
      </c>
      <c r="P7" s="450">
        <v>0</v>
      </c>
      <c r="Q7" s="450"/>
      <c r="R7" s="450"/>
    </row>
    <row r="8" spans="1:18" s="112" customFormat="1" ht="15.75" customHeight="1">
      <c r="A8" s="448"/>
      <c r="B8" s="587"/>
      <c r="C8" s="588"/>
      <c r="D8" s="450"/>
      <c r="E8" s="589"/>
      <c r="F8" s="590"/>
      <c r="G8" s="590"/>
      <c r="H8" s="588"/>
      <c r="I8" s="588"/>
      <c r="J8" s="224"/>
      <c r="K8" s="450"/>
      <c r="L8" s="452"/>
      <c r="M8" s="450"/>
      <c r="N8" s="450"/>
      <c r="O8" s="450">
        <v>0</v>
      </c>
      <c r="P8" s="450">
        <v>0</v>
      </c>
      <c r="Q8" s="450"/>
      <c r="R8" s="450"/>
    </row>
    <row r="9" spans="1:18" s="112" customFormat="1" ht="15.75" customHeight="1">
      <c r="A9" s="448"/>
      <c r="B9" s="587"/>
      <c r="C9" s="588"/>
      <c r="D9" s="450"/>
      <c r="E9" s="589"/>
      <c r="F9" s="590"/>
      <c r="G9" s="590"/>
      <c r="H9" s="588"/>
      <c r="I9" s="588"/>
      <c r="J9" s="224"/>
      <c r="K9" s="450"/>
      <c r="L9" s="452"/>
      <c r="M9" s="450"/>
      <c r="N9" s="450"/>
      <c r="O9" s="450">
        <v>0</v>
      </c>
      <c r="P9" s="450">
        <v>0</v>
      </c>
      <c r="Q9" s="450"/>
      <c r="R9" s="450"/>
    </row>
    <row r="10" spans="1:18" s="112" customFormat="1" ht="15.75" customHeight="1">
      <c r="A10" s="448"/>
      <c r="B10" s="449"/>
      <c r="C10" s="588"/>
      <c r="D10" s="450"/>
      <c r="E10" s="589"/>
      <c r="F10" s="448"/>
      <c r="G10" s="448"/>
      <c r="H10" s="588"/>
      <c r="I10" s="588"/>
      <c r="J10" s="591"/>
      <c r="K10" s="450"/>
      <c r="L10" s="452"/>
      <c r="M10" s="450"/>
      <c r="N10" s="450"/>
      <c r="O10" s="450">
        <v>0</v>
      </c>
      <c r="P10" s="450">
        <v>0</v>
      </c>
      <c r="Q10" s="450"/>
      <c r="R10" s="450"/>
    </row>
    <row r="11" spans="1:18" s="112" customFormat="1" ht="15.75" customHeight="1">
      <c r="A11" s="448"/>
      <c r="B11" s="449"/>
      <c r="C11" s="588"/>
      <c r="D11" s="450"/>
      <c r="E11" s="589"/>
      <c r="F11" s="448"/>
      <c r="G11" s="448"/>
      <c r="H11" s="588"/>
      <c r="I11" s="588"/>
      <c r="J11" s="591"/>
      <c r="K11" s="450"/>
      <c r="L11" s="452"/>
      <c r="M11" s="450"/>
      <c r="N11" s="450"/>
      <c r="O11" s="450">
        <v>0</v>
      </c>
      <c r="P11" s="450">
        <v>0</v>
      </c>
      <c r="Q11" s="450"/>
      <c r="R11" s="450"/>
    </row>
    <row r="12" spans="1:18" s="112" customFormat="1" ht="15.75" customHeight="1">
      <c r="A12" s="448"/>
      <c r="B12" s="449"/>
      <c r="C12" s="588"/>
      <c r="D12" s="450"/>
      <c r="E12" s="589"/>
      <c r="F12" s="448"/>
      <c r="G12" s="448"/>
      <c r="H12" s="588"/>
      <c r="I12" s="588"/>
      <c r="J12" s="591"/>
      <c r="K12" s="450"/>
      <c r="L12" s="452"/>
      <c r="M12" s="450"/>
      <c r="N12" s="450"/>
      <c r="O12" s="450">
        <v>0</v>
      </c>
      <c r="P12" s="450">
        <v>0</v>
      </c>
      <c r="Q12" s="450"/>
      <c r="R12" s="450"/>
    </row>
    <row r="13" spans="1:18" s="112" customFormat="1" ht="15.75" customHeight="1">
      <c r="A13" s="448"/>
      <c r="B13" s="449"/>
      <c r="C13" s="588"/>
      <c r="D13" s="450"/>
      <c r="E13" s="589"/>
      <c r="F13" s="448"/>
      <c r="G13" s="448"/>
      <c r="H13" s="588"/>
      <c r="I13" s="588"/>
      <c r="J13" s="591"/>
      <c r="K13" s="450"/>
      <c r="L13" s="452"/>
      <c r="M13" s="450"/>
      <c r="N13" s="450"/>
      <c r="O13" s="450">
        <v>0</v>
      </c>
      <c r="P13" s="450">
        <v>0</v>
      </c>
      <c r="Q13" s="450"/>
      <c r="R13" s="450"/>
    </row>
    <row r="14" spans="1:18" s="112" customFormat="1" ht="15.75" customHeight="1">
      <c r="A14" s="448"/>
      <c r="B14" s="449"/>
      <c r="C14" s="588"/>
      <c r="D14" s="450"/>
      <c r="E14" s="589"/>
      <c r="F14" s="448"/>
      <c r="G14" s="448"/>
      <c r="H14" s="588"/>
      <c r="I14" s="588"/>
      <c r="J14" s="591"/>
      <c r="K14" s="450"/>
      <c r="L14" s="452"/>
      <c r="M14" s="450"/>
      <c r="N14" s="450"/>
      <c r="O14" s="450">
        <v>0</v>
      </c>
      <c r="P14" s="450">
        <v>0</v>
      </c>
      <c r="Q14" s="450"/>
      <c r="R14" s="450"/>
    </row>
    <row r="15" spans="1:18" s="112" customFormat="1" ht="15.75" customHeight="1">
      <c r="A15" s="448"/>
      <c r="B15" s="449"/>
      <c r="C15" s="588"/>
      <c r="D15" s="450"/>
      <c r="E15" s="589"/>
      <c r="F15" s="448"/>
      <c r="G15" s="448"/>
      <c r="H15" s="588"/>
      <c r="I15" s="588"/>
      <c r="J15" s="591"/>
      <c r="K15" s="450"/>
      <c r="L15" s="452"/>
      <c r="M15" s="450"/>
      <c r="N15" s="450"/>
      <c r="O15" s="450">
        <v>0</v>
      </c>
      <c r="P15" s="450">
        <v>0</v>
      </c>
      <c r="Q15" s="450"/>
      <c r="R15" s="450"/>
    </row>
    <row r="16" spans="1:18" s="112" customFormat="1" ht="15.75" customHeight="1">
      <c r="A16" s="448"/>
      <c r="B16" s="449"/>
      <c r="C16" s="588"/>
      <c r="D16" s="450"/>
      <c r="E16" s="589"/>
      <c r="F16" s="448"/>
      <c r="G16" s="448"/>
      <c r="H16" s="588"/>
      <c r="I16" s="588"/>
      <c r="J16" s="591"/>
      <c r="K16" s="450"/>
      <c r="L16" s="452"/>
      <c r="M16" s="450"/>
      <c r="N16" s="450"/>
      <c r="O16" s="450">
        <v>0</v>
      </c>
      <c r="P16" s="450">
        <v>0</v>
      </c>
      <c r="Q16" s="450"/>
      <c r="R16" s="450"/>
    </row>
    <row r="17" spans="1:18" s="112" customFormat="1" ht="15.75" customHeight="1">
      <c r="A17" s="448"/>
      <c r="B17" s="449"/>
      <c r="C17" s="588"/>
      <c r="D17" s="450"/>
      <c r="E17" s="589"/>
      <c r="F17" s="448"/>
      <c r="G17" s="448"/>
      <c r="H17" s="588"/>
      <c r="I17" s="588"/>
      <c r="J17" s="591"/>
      <c r="K17" s="450"/>
      <c r="L17" s="452"/>
      <c r="M17" s="450"/>
      <c r="N17" s="450"/>
      <c r="O17" s="450">
        <v>0</v>
      </c>
      <c r="P17" s="450">
        <v>0</v>
      </c>
      <c r="Q17" s="450"/>
      <c r="R17" s="450"/>
    </row>
    <row r="18" spans="1:18" s="112" customFormat="1" ht="15.75" customHeight="1">
      <c r="A18" s="592"/>
      <c r="B18" s="593"/>
      <c r="C18" s="594"/>
      <c r="D18" s="456"/>
      <c r="E18" s="589"/>
      <c r="F18" s="448"/>
      <c r="G18" s="448"/>
      <c r="H18" s="588"/>
      <c r="I18" s="588"/>
      <c r="J18" s="591"/>
      <c r="K18" s="450"/>
      <c r="L18" s="452"/>
      <c r="M18" s="450"/>
      <c r="N18" s="450"/>
      <c r="O18" s="450">
        <v>0</v>
      </c>
      <c r="P18" s="450">
        <v>0</v>
      </c>
      <c r="Q18" s="450"/>
      <c r="R18" s="450"/>
    </row>
    <row r="19" spans="1:18" s="112" customFormat="1" ht="15.75" customHeight="1">
      <c r="A19" s="448"/>
      <c r="B19" s="449"/>
      <c r="C19" s="588"/>
      <c r="D19" s="450"/>
      <c r="E19" s="589"/>
      <c r="F19" s="448"/>
      <c r="G19" s="448"/>
      <c r="H19" s="588"/>
      <c r="I19" s="588"/>
      <c r="J19" s="591"/>
      <c r="K19" s="450"/>
      <c r="L19" s="452"/>
      <c r="M19" s="450"/>
      <c r="N19" s="450"/>
      <c r="O19" s="450">
        <v>0</v>
      </c>
      <c r="P19" s="450">
        <v>0</v>
      </c>
      <c r="Q19" s="450"/>
      <c r="R19" s="450"/>
    </row>
    <row r="20" spans="1:18" s="112" customFormat="1" ht="15.75" customHeight="1">
      <c r="A20" s="590"/>
      <c r="B20" s="449"/>
      <c r="C20" s="588"/>
      <c r="D20" s="450"/>
      <c r="E20" s="589"/>
      <c r="F20" s="448"/>
      <c r="G20" s="448"/>
      <c r="H20" s="588"/>
      <c r="I20" s="588"/>
      <c r="J20" s="591"/>
      <c r="K20" s="450"/>
      <c r="L20" s="452"/>
      <c r="M20" s="450"/>
      <c r="N20" s="450"/>
      <c r="O20" s="450">
        <v>0</v>
      </c>
      <c r="P20" s="450">
        <v>0</v>
      </c>
      <c r="Q20" s="450"/>
      <c r="R20" s="450"/>
    </row>
    <row r="21" spans="1:18" s="112" customFormat="1" ht="15.75" customHeight="1">
      <c r="A21" s="590"/>
      <c r="B21" s="449"/>
      <c r="C21" s="588"/>
      <c r="D21" s="450"/>
      <c r="E21" s="589"/>
      <c r="F21" s="448"/>
      <c r="G21" s="448"/>
      <c r="H21" s="588"/>
      <c r="I21" s="588"/>
      <c r="J21" s="591"/>
      <c r="K21" s="450"/>
      <c r="L21" s="452"/>
      <c r="M21" s="450"/>
      <c r="N21" s="450"/>
      <c r="O21" s="450">
        <v>0</v>
      </c>
      <c r="P21" s="450">
        <v>0</v>
      </c>
      <c r="Q21" s="450"/>
      <c r="R21" s="450"/>
    </row>
    <row r="22" spans="1:18" s="112" customFormat="1" ht="15.75" customHeight="1">
      <c r="A22" s="590"/>
      <c r="B22" s="449"/>
      <c r="C22" s="588"/>
      <c r="D22" s="450"/>
      <c r="E22" s="589"/>
      <c r="F22" s="448"/>
      <c r="G22" s="448"/>
      <c r="H22" s="588"/>
      <c r="I22" s="588"/>
      <c r="J22" s="591"/>
      <c r="K22" s="450"/>
      <c r="L22" s="452"/>
      <c r="M22" s="450"/>
      <c r="N22" s="450"/>
      <c r="O22" s="450">
        <v>0</v>
      </c>
      <c r="P22" s="450">
        <v>0</v>
      </c>
      <c r="Q22" s="450"/>
      <c r="R22" s="450"/>
    </row>
    <row r="23" spans="1:18" s="112" customFormat="1" ht="15.75" customHeight="1">
      <c r="A23" s="590"/>
      <c r="B23" s="449"/>
      <c r="C23" s="588"/>
      <c r="D23" s="450"/>
      <c r="E23" s="589"/>
      <c r="F23" s="448"/>
      <c r="G23" s="448"/>
      <c r="H23" s="588"/>
      <c r="I23" s="588"/>
      <c r="J23" s="591"/>
      <c r="K23" s="450"/>
      <c r="L23" s="452"/>
      <c r="M23" s="450"/>
      <c r="N23" s="450"/>
      <c r="O23" s="450">
        <v>0</v>
      </c>
      <c r="P23" s="450">
        <v>0</v>
      </c>
      <c r="Q23" s="450"/>
      <c r="R23" s="450"/>
    </row>
    <row r="24" spans="1:18" s="112" customFormat="1" ht="15.75" customHeight="1">
      <c r="A24" s="590"/>
      <c r="B24" s="449"/>
      <c r="C24" s="588"/>
      <c r="D24" s="450"/>
      <c r="E24" s="589"/>
      <c r="F24" s="448"/>
      <c r="G24" s="448"/>
      <c r="H24" s="588"/>
      <c r="I24" s="588"/>
      <c r="J24" s="591"/>
      <c r="K24" s="450"/>
      <c r="L24" s="452"/>
      <c r="M24" s="450"/>
      <c r="N24" s="450"/>
      <c r="O24" s="450">
        <v>0</v>
      </c>
      <c r="P24" s="450">
        <v>0</v>
      </c>
      <c r="Q24" s="450"/>
      <c r="R24" s="450"/>
    </row>
    <row r="25" spans="1:18" s="112" customFormat="1" ht="15.75" customHeight="1">
      <c r="A25" s="590"/>
      <c r="B25" s="449"/>
      <c r="C25" s="588"/>
      <c r="D25" s="450"/>
      <c r="E25" s="589"/>
      <c r="F25" s="448"/>
      <c r="G25" s="448"/>
      <c r="H25" s="588"/>
      <c r="I25" s="588"/>
      <c r="J25" s="591"/>
      <c r="K25" s="450"/>
      <c r="L25" s="452"/>
      <c r="M25" s="450"/>
      <c r="N25" s="450"/>
      <c r="O25" s="450">
        <v>0</v>
      </c>
      <c r="P25" s="450">
        <v>0</v>
      </c>
      <c r="Q25" s="450"/>
      <c r="R25" s="450"/>
    </row>
    <row r="26" spans="1:18" s="112" customFormat="1" ht="15.75" customHeight="1">
      <c r="A26" s="590"/>
      <c r="B26" s="449"/>
      <c r="C26" s="588"/>
      <c r="D26" s="450"/>
      <c r="E26" s="589"/>
      <c r="F26" s="448"/>
      <c r="G26" s="448"/>
      <c r="H26" s="588"/>
      <c r="I26" s="588"/>
      <c r="J26" s="591"/>
      <c r="K26" s="450"/>
      <c r="L26" s="452"/>
      <c r="M26" s="450"/>
      <c r="N26" s="450"/>
      <c r="O26" s="450">
        <v>0</v>
      </c>
      <c r="P26" s="450">
        <v>0</v>
      </c>
      <c r="Q26" s="450"/>
      <c r="R26" s="450"/>
    </row>
    <row r="27" spans="1:18" s="112" customFormat="1" ht="15.75" customHeight="1">
      <c r="A27" s="1675" t="s">
        <v>2126</v>
      </c>
      <c r="B27" s="1786"/>
      <c r="C27" s="588"/>
      <c r="D27" s="450"/>
      <c r="E27" s="469"/>
      <c r="F27" s="448"/>
      <c r="G27" s="448"/>
      <c r="H27" s="450"/>
      <c r="I27" s="469"/>
      <c r="J27" s="469"/>
      <c r="K27" s="450">
        <v>0</v>
      </c>
      <c r="L27" s="450"/>
      <c r="M27" s="450"/>
      <c r="N27" s="450"/>
      <c r="O27" s="450">
        <v>0</v>
      </c>
      <c r="P27" s="450">
        <v>0</v>
      </c>
      <c r="Q27" s="450"/>
      <c r="R27" s="450"/>
    </row>
    <row r="28" spans="1:18" ht="15.75" customHeight="1">
      <c r="A28" s="4" t="s">
        <v>2098</v>
      </c>
      <c r="G28" s="388"/>
      <c r="H28" s="388"/>
      <c r="J28" s="388"/>
      <c r="K28" s="388"/>
      <c r="P28" s="388" t="s">
        <v>2099</v>
      </c>
    </row>
    <row r="29" spans="1:18" ht="15.75" customHeight="1">
      <c r="A29" s="4" t="s">
        <v>2101</v>
      </c>
      <c r="G29" s="388"/>
      <c r="H29" s="388"/>
      <c r="I29" s="388"/>
      <c r="J29" s="388"/>
      <c r="K29" s="388"/>
    </row>
  </sheetData>
  <protectedRanges>
    <protectedRange sqref="L7:L26" name="A"/>
    <protectedRange sqref="L7:L26" name="B_1"/>
  </protectedRanges>
  <sortState xmlns:xlrd2="http://schemas.microsoft.com/office/spreadsheetml/2017/richdata2" ref="A7:R26">
    <sortCondition ref="A7"/>
  </sortState>
  <mergeCells count="15">
    <mergeCell ref="J5:J6"/>
    <mergeCell ref="K5:M5"/>
    <mergeCell ref="A2:R2"/>
    <mergeCell ref="Q5:Q6"/>
    <mergeCell ref="R5:R6"/>
    <mergeCell ref="N5:N6"/>
    <mergeCell ref="O5:O6"/>
    <mergeCell ref="P5:P6"/>
    <mergeCell ref="H5:H6"/>
    <mergeCell ref="I5:I6"/>
    <mergeCell ref="A27:B27"/>
    <mergeCell ref="A5:A6"/>
    <mergeCell ref="B5:B6"/>
    <mergeCell ref="C5:C6"/>
    <mergeCell ref="D5:G5"/>
  </mergeCells>
  <phoneticPr fontId="30" type="noConversion"/>
  <dataValidations count="3">
    <dataValidation type="list" allowBlank="1" showInputMessage="1" sqref="E7:E26" xr:uid="{C297723B-882D-4DFC-8942-E213D4D952FD}">
      <formula1>"银行存款,其他货币资金,其他流动资产,长期应收款,应收票据"</formula1>
    </dataValidation>
    <dataValidation type="list" allowBlank="1" showInputMessage="1" showErrorMessage="1" sqref="L7:L26" xr:uid="{16AD8BCF-4443-494B-94C9-2897D910A2AA}">
      <formula1>"美元,欧元,港元,日元,英镑,澳元,加元,新西兰元,新加坡元,瑞郎"</formula1>
    </dataValidation>
    <dataValidation allowBlank="1" showInputMessage="1" showErrorMessage="1" prompt="点击【逻辑校验】，对本金对应科目信息进行一致性核查" sqref="D5:G5" xr:uid="{FEE7D86C-0C81-4670-BA41-8D83C67712CB}"/>
  </dataValidations>
  <printOptions horizontalCentered="1"/>
  <pageMargins left="0.35433070866141736" right="0.35433070866141736" top="0.98425196850393704" bottom="0.78740157480314965" header="0.39370078740157477" footer="0.51181102362204722"/>
  <pageSetup paperSize="9" scale="56" fitToHeight="0" orientation="landscape" r:id="rId1"/>
  <headerFooter alignWithMargins="0">
    <oddHeader>&amp;R&amp;"宋体,常规"&amp;10共&amp;"Times New Roman,常规"&amp;N&amp;"宋体,常规"页第&amp;"Times New Roman,常规"&amp;P&amp;"宋体,常规"页</oddHead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04F3AC-F2CB-4CDE-8706-777F0BE8ABA4}">
  <sheetPr codeName="Sheet23">
    <pageSetUpPr fitToPage="1"/>
  </sheetPr>
  <dimension ref="A1:J27"/>
  <sheetViews>
    <sheetView zoomScaleNormal="100" workbookViewId="0">
      <pane xSplit="5" ySplit="6" topLeftCell="F7" activePane="bottomRight" state="frozen"/>
      <selection activeCell="B14" sqref="B14:M14"/>
      <selection pane="topRight" activeCell="B14" sqref="B14:M14"/>
      <selection pane="bottomLeft" activeCell="B14" sqref="B14:M14"/>
      <selection pane="bottomRight"/>
    </sheetView>
  </sheetViews>
  <sheetFormatPr defaultColWidth="9" defaultRowHeight="15.75" customHeight="1"/>
  <cols>
    <col min="1" max="1" width="5.5" style="4" customWidth="1"/>
    <col min="2" max="2" width="24.796875" style="37" customWidth="1"/>
    <col min="3" max="3" width="10.59765625" style="53" customWidth="1"/>
    <col min="4" max="4" width="13.8984375" style="4" customWidth="1"/>
    <col min="5" max="6" width="14.59765625" style="4" hidden="1" customWidth="1"/>
    <col min="7" max="8" width="14.796875" style="4" customWidth="1"/>
    <col min="9" max="9" width="9.3984375" style="4" customWidth="1"/>
    <col min="10" max="10" width="17.5" style="4" customWidth="1"/>
    <col min="11" max="16384" width="9" style="4"/>
  </cols>
  <sheetData>
    <row r="1" spans="1:10" ht="15.75" customHeight="1">
      <c r="A1" s="506"/>
      <c r="B1" s="484"/>
      <c r="C1" s="488"/>
      <c r="D1" s="5"/>
      <c r="E1" s="387"/>
    </row>
    <row r="2" spans="1:10" s="2" customFormat="1" ht="30" customHeight="1">
      <c r="A2" s="1643" t="s">
        <v>2253</v>
      </c>
      <c r="B2" s="1643"/>
      <c r="C2" s="1643"/>
      <c r="D2" s="1643"/>
      <c r="E2" s="1643"/>
      <c r="F2" s="1643"/>
      <c r="G2" s="1643"/>
      <c r="H2" s="1643"/>
      <c r="I2" s="1643"/>
      <c r="J2" s="1643"/>
    </row>
    <row r="3" spans="1:10" ht="14.25" customHeight="1">
      <c r="A3" s="4" t="s">
        <v>1968</v>
      </c>
      <c r="B3" s="4"/>
      <c r="C3" s="4"/>
    </row>
    <row r="4" spans="1:10" ht="15.75" customHeight="1">
      <c r="A4" s="4" t="s">
        <v>2086</v>
      </c>
      <c r="E4" s="388"/>
      <c r="J4" s="458" t="s">
        <v>1970</v>
      </c>
    </row>
    <row r="5" spans="1:10" s="117" customFormat="1" ht="13.2">
      <c r="A5" s="1677" t="s">
        <v>1101</v>
      </c>
      <c r="B5" s="1787" t="s">
        <v>2188</v>
      </c>
      <c r="C5" s="1789" t="s">
        <v>2184</v>
      </c>
      <c r="D5" s="1679" t="s">
        <v>2229</v>
      </c>
      <c r="E5" s="1679" t="s">
        <v>2088</v>
      </c>
      <c r="F5" s="1679" t="s">
        <v>2089</v>
      </c>
      <c r="G5" s="1679" t="s">
        <v>1647</v>
      </c>
      <c r="H5" s="1792" t="s">
        <v>2090</v>
      </c>
      <c r="I5" s="1679" t="s">
        <v>2091</v>
      </c>
      <c r="J5" s="1793" t="s">
        <v>1100</v>
      </c>
    </row>
    <row r="6" spans="1:10" s="112" customFormat="1" ht="13.2">
      <c r="A6" s="1678"/>
      <c r="B6" s="1788"/>
      <c r="C6" s="1790"/>
      <c r="D6" s="1680"/>
      <c r="E6" s="1680"/>
      <c r="F6" s="1680"/>
      <c r="G6" s="1680"/>
      <c r="H6" s="1791"/>
      <c r="I6" s="1680"/>
      <c r="J6" s="1794"/>
    </row>
    <row r="7" spans="1:10" s="112" customFormat="1" ht="15.75" customHeight="1">
      <c r="A7" s="448"/>
      <c r="B7" s="587"/>
      <c r="C7" s="588"/>
      <c r="D7" s="469"/>
      <c r="E7" s="595"/>
      <c r="F7" s="595"/>
      <c r="G7" s="450">
        <v>0</v>
      </c>
      <c r="H7" s="450">
        <v>0</v>
      </c>
      <c r="I7" s="450"/>
      <c r="J7" s="450"/>
    </row>
    <row r="8" spans="1:10" s="112" customFormat="1" ht="15.75" customHeight="1">
      <c r="A8" s="448"/>
      <c r="B8" s="449"/>
      <c r="C8" s="588"/>
      <c r="D8" s="469"/>
      <c r="E8" s="595"/>
      <c r="F8" s="595"/>
      <c r="G8" s="450">
        <v>0</v>
      </c>
      <c r="H8" s="450">
        <v>0</v>
      </c>
      <c r="I8" s="450"/>
      <c r="J8" s="450"/>
    </row>
    <row r="9" spans="1:10" s="112" customFormat="1" ht="15.75" customHeight="1">
      <c r="A9" s="448"/>
      <c r="B9" s="449"/>
      <c r="C9" s="588"/>
      <c r="D9" s="469"/>
      <c r="E9" s="595"/>
      <c r="F9" s="595"/>
      <c r="G9" s="450">
        <v>0</v>
      </c>
      <c r="H9" s="450">
        <v>0</v>
      </c>
      <c r="I9" s="450"/>
      <c r="J9" s="450"/>
    </row>
    <row r="10" spans="1:10" s="112" customFormat="1" ht="15.75" customHeight="1">
      <c r="A10" s="448"/>
      <c r="B10" s="449"/>
      <c r="C10" s="588"/>
      <c r="D10" s="469"/>
      <c r="E10" s="595"/>
      <c r="F10" s="595"/>
      <c r="G10" s="450">
        <v>0</v>
      </c>
      <c r="H10" s="450">
        <v>0</v>
      </c>
      <c r="I10" s="450"/>
      <c r="J10" s="595"/>
    </row>
    <row r="11" spans="1:10" s="112" customFormat="1" ht="15.75" customHeight="1">
      <c r="A11" s="448"/>
      <c r="B11" s="449"/>
      <c r="C11" s="588"/>
      <c r="D11" s="469"/>
      <c r="E11" s="595"/>
      <c r="F11" s="595"/>
      <c r="G11" s="450">
        <v>0</v>
      </c>
      <c r="H11" s="450">
        <v>0</v>
      </c>
      <c r="I11" s="450"/>
      <c r="J11" s="595"/>
    </row>
    <row r="12" spans="1:10" s="112" customFormat="1" ht="15.75" customHeight="1">
      <c r="A12" s="448"/>
      <c r="B12" s="449"/>
      <c r="C12" s="588"/>
      <c r="D12" s="469"/>
      <c r="E12" s="595"/>
      <c r="F12" s="595"/>
      <c r="G12" s="450">
        <v>0</v>
      </c>
      <c r="H12" s="450">
        <v>0</v>
      </c>
      <c r="I12" s="450"/>
      <c r="J12" s="595"/>
    </row>
    <row r="13" spans="1:10" s="112" customFormat="1" ht="15.75" customHeight="1">
      <c r="A13" s="448"/>
      <c r="B13" s="449"/>
      <c r="C13" s="588"/>
      <c r="D13" s="469"/>
      <c r="E13" s="595"/>
      <c r="F13" s="595"/>
      <c r="G13" s="450">
        <v>0</v>
      </c>
      <c r="H13" s="450">
        <v>0</v>
      </c>
      <c r="I13" s="450"/>
      <c r="J13" s="595"/>
    </row>
    <row r="14" spans="1:10" s="112" customFormat="1" ht="15.75" customHeight="1">
      <c r="A14" s="448"/>
      <c r="B14" s="449"/>
      <c r="C14" s="588"/>
      <c r="D14" s="469"/>
      <c r="E14" s="595"/>
      <c r="F14" s="595"/>
      <c r="G14" s="450">
        <v>0</v>
      </c>
      <c r="H14" s="450">
        <v>0</v>
      </c>
      <c r="I14" s="450"/>
      <c r="J14" s="595"/>
    </row>
    <row r="15" spans="1:10" s="112" customFormat="1" ht="15.75" customHeight="1">
      <c r="A15" s="448"/>
      <c r="B15" s="449"/>
      <c r="C15" s="588"/>
      <c r="D15" s="469"/>
      <c r="E15" s="595"/>
      <c r="F15" s="595"/>
      <c r="G15" s="450">
        <v>0</v>
      </c>
      <c r="H15" s="450">
        <v>0</v>
      </c>
      <c r="I15" s="450"/>
      <c r="J15" s="595"/>
    </row>
    <row r="16" spans="1:10" s="112" customFormat="1" ht="15.75" customHeight="1">
      <c r="A16" s="448"/>
      <c r="B16" s="449"/>
      <c r="C16" s="588"/>
      <c r="D16" s="469"/>
      <c r="E16" s="595"/>
      <c r="F16" s="595"/>
      <c r="G16" s="450">
        <v>0</v>
      </c>
      <c r="H16" s="450">
        <v>0</v>
      </c>
      <c r="I16" s="450"/>
      <c r="J16" s="595"/>
    </row>
    <row r="17" spans="1:10" s="112" customFormat="1" ht="15.75" customHeight="1">
      <c r="A17" s="448"/>
      <c r="B17" s="449"/>
      <c r="C17" s="588"/>
      <c r="D17" s="469"/>
      <c r="E17" s="595"/>
      <c r="F17" s="595"/>
      <c r="G17" s="450">
        <v>0</v>
      </c>
      <c r="H17" s="450">
        <v>0</v>
      </c>
      <c r="I17" s="450"/>
      <c r="J17" s="595"/>
    </row>
    <row r="18" spans="1:10" s="112" customFormat="1" ht="15.75" customHeight="1">
      <c r="A18" s="448"/>
      <c r="B18" s="449"/>
      <c r="C18" s="588"/>
      <c r="D18" s="469"/>
      <c r="E18" s="595"/>
      <c r="F18" s="595"/>
      <c r="G18" s="450">
        <v>0</v>
      </c>
      <c r="H18" s="450">
        <v>0</v>
      </c>
      <c r="I18" s="450"/>
      <c r="J18" s="595"/>
    </row>
    <row r="19" spans="1:10" s="112" customFormat="1" ht="15.75" customHeight="1">
      <c r="A19" s="448"/>
      <c r="B19" s="449"/>
      <c r="C19" s="588"/>
      <c r="D19" s="469"/>
      <c r="E19" s="595"/>
      <c r="F19" s="595"/>
      <c r="G19" s="450">
        <v>0</v>
      </c>
      <c r="H19" s="450">
        <v>0</v>
      </c>
      <c r="I19" s="450"/>
      <c r="J19" s="595"/>
    </row>
    <row r="20" spans="1:10" s="112" customFormat="1" ht="15.75" customHeight="1">
      <c r="A20" s="448"/>
      <c r="B20" s="449"/>
      <c r="C20" s="588"/>
      <c r="D20" s="469"/>
      <c r="E20" s="595"/>
      <c r="F20" s="595"/>
      <c r="G20" s="450">
        <v>0</v>
      </c>
      <c r="H20" s="450">
        <v>0</v>
      </c>
      <c r="I20" s="450"/>
      <c r="J20" s="595"/>
    </row>
    <row r="21" spans="1:10" s="112" customFormat="1" ht="15.75" customHeight="1">
      <c r="A21" s="448"/>
      <c r="B21" s="449"/>
      <c r="C21" s="588"/>
      <c r="D21" s="469"/>
      <c r="E21" s="595"/>
      <c r="F21" s="595"/>
      <c r="G21" s="450">
        <v>0</v>
      </c>
      <c r="H21" s="450">
        <v>0</v>
      </c>
      <c r="I21" s="450"/>
      <c r="J21" s="595"/>
    </row>
    <row r="22" spans="1:10" s="112" customFormat="1" ht="15.75" customHeight="1">
      <c r="A22" s="448"/>
      <c r="B22" s="449"/>
      <c r="C22" s="588"/>
      <c r="D22" s="469"/>
      <c r="E22" s="595"/>
      <c r="F22" s="595"/>
      <c r="G22" s="450">
        <v>0</v>
      </c>
      <c r="H22" s="450">
        <v>0</v>
      </c>
      <c r="I22" s="450"/>
      <c r="J22" s="595"/>
    </row>
    <row r="23" spans="1:10" s="112" customFormat="1" ht="15.75" customHeight="1">
      <c r="A23" s="448"/>
      <c r="B23" s="449"/>
      <c r="C23" s="588"/>
      <c r="D23" s="469"/>
      <c r="E23" s="595"/>
      <c r="F23" s="595"/>
      <c r="G23" s="450">
        <v>0</v>
      </c>
      <c r="H23" s="450">
        <v>0</v>
      </c>
      <c r="I23" s="450"/>
      <c r="J23" s="595"/>
    </row>
    <row r="24" spans="1:10" s="112" customFormat="1" ht="15.75" customHeight="1">
      <c r="A24" s="448"/>
      <c r="B24" s="449"/>
      <c r="C24" s="588"/>
      <c r="D24" s="469"/>
      <c r="E24" s="595"/>
      <c r="F24" s="595"/>
      <c r="G24" s="450">
        <v>0</v>
      </c>
      <c r="H24" s="450">
        <v>0</v>
      </c>
      <c r="I24" s="450"/>
      <c r="J24" s="595"/>
    </row>
    <row r="25" spans="1:10" s="112" customFormat="1" ht="15.75" customHeight="1">
      <c r="A25" s="1675" t="s">
        <v>2126</v>
      </c>
      <c r="B25" s="1676"/>
      <c r="C25" s="588"/>
      <c r="D25" s="469"/>
      <c r="E25" s="595">
        <v>0</v>
      </c>
      <c r="F25" s="595"/>
      <c r="G25" s="450">
        <v>0</v>
      </c>
      <c r="H25" s="450">
        <v>0</v>
      </c>
      <c r="I25" s="450"/>
      <c r="J25" s="595"/>
    </row>
    <row r="26" spans="1:10" ht="15.75" customHeight="1">
      <c r="A26" s="4" t="s">
        <v>2098</v>
      </c>
      <c r="E26" s="388"/>
      <c r="H26" s="388" t="s">
        <v>2099</v>
      </c>
    </row>
    <row r="27" spans="1:10" ht="15.75" customHeight="1">
      <c r="A27" s="4" t="s">
        <v>2101</v>
      </c>
      <c r="E27" s="388"/>
    </row>
  </sheetData>
  <sortState xmlns:xlrd2="http://schemas.microsoft.com/office/spreadsheetml/2017/richdata2" ref="A7:J24">
    <sortCondition ref="A7"/>
  </sortState>
  <mergeCells count="12">
    <mergeCell ref="A2:J2"/>
    <mergeCell ref="E5:E6"/>
    <mergeCell ref="A25:B25"/>
    <mergeCell ref="A5:A6"/>
    <mergeCell ref="B5:B6"/>
    <mergeCell ref="C5:C6"/>
    <mergeCell ref="D5:D6"/>
    <mergeCell ref="F5:F6"/>
    <mergeCell ref="G5:G6"/>
    <mergeCell ref="H5:H6"/>
    <mergeCell ref="I5:I6"/>
    <mergeCell ref="J5:J6"/>
  </mergeCells>
  <phoneticPr fontId="30" type="noConversion"/>
  <printOptions horizontalCentered="1"/>
  <pageMargins left="0.35433070866141736" right="0.35433070866141736" top="0.98425196850393704" bottom="0.78740157480314965" header="0.39370078740157477" footer="0.51181102362204722"/>
  <pageSetup paperSize="9" fitToHeight="0" orientation="landscape" r:id="rId1"/>
  <headerFooter alignWithMargins="0">
    <oddHeader>&amp;R&amp;"宋体,常规"&amp;10共&amp;"Times New Roman,常规"&amp;N&amp;"宋体,常规"页第&amp;"Times New Roman,常规"&amp;P&amp;"宋体,常规"页</oddHead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5E3186-82B0-4BB5-A029-C59D1840A863}">
  <sheetPr codeName="Sheet28">
    <pageSetUpPr fitToPage="1"/>
  </sheetPr>
  <dimension ref="A1:I14"/>
  <sheetViews>
    <sheetView workbookViewId="0">
      <selection activeCell="G19" sqref="G19"/>
    </sheetView>
  </sheetViews>
  <sheetFormatPr defaultColWidth="8.59765625" defaultRowHeight="15.6"/>
  <cols>
    <col min="1" max="1" width="4.59765625" style="34" customWidth="1"/>
    <col min="2" max="2" width="15.296875" style="34" customWidth="1"/>
    <col min="3" max="3" width="21.19921875" style="34" customWidth="1"/>
    <col min="4" max="4" width="12.59765625" style="34" customWidth="1"/>
    <col min="5" max="6" width="12.09765625" style="34" customWidth="1"/>
    <col min="7" max="7" width="14.09765625" style="34" customWidth="1"/>
    <col min="8" max="8" width="20.796875" style="34" customWidth="1"/>
    <col min="9" max="16384" width="8.59765625" style="34"/>
  </cols>
  <sheetData>
    <row r="1" spans="1:9">
      <c r="A1" s="530"/>
      <c r="B1" s="530"/>
      <c r="C1" s="530"/>
      <c r="I1" s="531"/>
    </row>
    <row r="2" spans="1:9" ht="25.8">
      <c r="A2" s="532"/>
      <c r="B2" s="1748" t="s">
        <v>438</v>
      </c>
      <c r="C2" s="1748"/>
      <c r="D2" s="1748"/>
      <c r="E2" s="1748"/>
      <c r="F2" s="1748"/>
      <c r="G2" s="1748"/>
      <c r="H2" s="1748"/>
      <c r="I2" s="1748"/>
    </row>
    <row r="3" spans="1:9">
      <c r="A3" s="1749" t="s">
        <v>73</v>
      </c>
      <c r="B3" s="1750" t="s">
        <v>448</v>
      </c>
      <c r="C3" s="1751" t="s">
        <v>439</v>
      </c>
      <c r="D3" s="1751" t="s">
        <v>440</v>
      </c>
      <c r="E3" s="1751"/>
      <c r="F3" s="1751"/>
      <c r="G3" s="1751"/>
      <c r="H3" s="1752" t="s">
        <v>449</v>
      </c>
      <c r="I3" s="1749" t="s">
        <v>450</v>
      </c>
    </row>
    <row r="4" spans="1:9" ht="24">
      <c r="A4" s="1749"/>
      <c r="B4" s="1750"/>
      <c r="C4" s="1751"/>
      <c r="D4" s="533" t="s">
        <v>441</v>
      </c>
      <c r="E4" s="533" t="s">
        <v>442</v>
      </c>
      <c r="F4" s="533" t="s">
        <v>443</v>
      </c>
      <c r="G4" s="534" t="s">
        <v>451</v>
      </c>
      <c r="H4" s="1752"/>
      <c r="I4" s="1749"/>
    </row>
    <row r="5" spans="1:9">
      <c r="A5" s="535">
        <v>1</v>
      </c>
      <c r="B5" s="536" t="e">
        <f>其他应收款!#REF!</f>
        <v>#REF!</v>
      </c>
      <c r="C5" s="537" t="e">
        <f>SUMIF(其他应收款!#REF!,"账龄分析",其他应收款!#REF!)</f>
        <v>#REF!</v>
      </c>
      <c r="D5" s="538">
        <v>0</v>
      </c>
      <c r="E5" s="538"/>
      <c r="F5" s="539"/>
      <c r="G5" s="538">
        <v>0</v>
      </c>
      <c r="H5" s="540" t="e">
        <f t="shared" ref="H5:H10" si="0">C5*G5</f>
        <v>#REF!</v>
      </c>
      <c r="I5" s="541"/>
    </row>
    <row r="6" spans="1:9">
      <c r="A6" s="535">
        <v>2</v>
      </c>
      <c r="B6" s="536" t="e">
        <f>其他应收款!#REF!</f>
        <v>#REF!</v>
      </c>
      <c r="C6" s="537" t="e">
        <f>SUMIF(其他应收款!#REF!,"账龄分析",其他应收款!#REF!)</f>
        <v>#REF!</v>
      </c>
      <c r="D6" s="538">
        <v>0.05</v>
      </c>
      <c r="E6" s="538"/>
      <c r="F6" s="539"/>
      <c r="G6" s="538">
        <v>0.05</v>
      </c>
      <c r="H6" s="540" t="e">
        <f t="shared" si="0"/>
        <v>#REF!</v>
      </c>
      <c r="I6" s="541"/>
    </row>
    <row r="7" spans="1:9">
      <c r="A7" s="535">
        <v>3</v>
      </c>
      <c r="B7" s="536" t="e">
        <f>其他应收款!#REF!</f>
        <v>#REF!</v>
      </c>
      <c r="C7" s="537" t="e">
        <f>SUMIF(其他应收款!#REF!,"账龄分析",其他应收款!#REF!)</f>
        <v>#REF!</v>
      </c>
      <c r="D7" s="538">
        <v>0.1</v>
      </c>
      <c r="E7" s="538"/>
      <c r="F7" s="539"/>
      <c r="G7" s="538">
        <v>0.1</v>
      </c>
      <c r="H7" s="540" t="e">
        <f t="shared" si="0"/>
        <v>#REF!</v>
      </c>
      <c r="I7" s="541"/>
    </row>
    <row r="8" spans="1:9">
      <c r="A8" s="535">
        <v>4</v>
      </c>
      <c r="B8" s="536" t="e">
        <f>其他应收款!#REF!</f>
        <v>#REF!</v>
      </c>
      <c r="C8" s="537" t="e">
        <f>SUMIF(其他应收款!#REF!,"账龄分析",其他应收款!#REF!)</f>
        <v>#REF!</v>
      </c>
      <c r="D8" s="538">
        <v>0.4</v>
      </c>
      <c r="E8" s="1745"/>
      <c r="F8" s="539"/>
      <c r="G8" s="538">
        <v>0.4</v>
      </c>
      <c r="H8" s="540" t="e">
        <f t="shared" si="0"/>
        <v>#REF!</v>
      </c>
      <c r="I8" s="541"/>
    </row>
    <row r="9" spans="1:9">
      <c r="A9" s="535">
        <v>5</v>
      </c>
      <c r="B9" s="536" t="e">
        <f>其他应收款!#REF!</f>
        <v>#REF!</v>
      </c>
      <c r="C9" s="537" t="e">
        <f>SUMIF(其他应收款!#REF!,"账龄分析",其他应收款!#REF!)</f>
        <v>#REF!</v>
      </c>
      <c r="D9" s="538">
        <v>0.8</v>
      </c>
      <c r="E9" s="1746"/>
      <c r="F9" s="539"/>
      <c r="G9" s="538">
        <v>0.8</v>
      </c>
      <c r="H9" s="540" t="e">
        <f t="shared" si="0"/>
        <v>#REF!</v>
      </c>
      <c r="I9" s="541"/>
    </row>
    <row r="10" spans="1:9">
      <c r="A10" s="535">
        <v>6</v>
      </c>
      <c r="B10" s="536" t="e">
        <f>其他应收款!#REF!</f>
        <v>#REF!</v>
      </c>
      <c r="C10" s="537" t="e">
        <f>SUMIF(其他应收款!#REF!,"账龄分析",其他应收款!#REF!)</f>
        <v>#REF!</v>
      </c>
      <c r="D10" s="538">
        <v>1</v>
      </c>
      <c r="E10" s="1747"/>
      <c r="F10" s="539"/>
      <c r="G10" s="538">
        <v>1</v>
      </c>
      <c r="H10" s="540" t="e">
        <f t="shared" si="0"/>
        <v>#REF!</v>
      </c>
      <c r="I10" s="541"/>
    </row>
    <row r="11" spans="1:9">
      <c r="A11" s="543" t="s">
        <v>444</v>
      </c>
      <c r="B11" s="543"/>
      <c r="C11" s="544" t="e">
        <f>SUM(C5:C10)</f>
        <v>#REF!</v>
      </c>
      <c r="D11" s="545" t="e">
        <f>SUMPRODUCT($C5:$C10,D5:D10)/$C11</f>
        <v>#REF!</v>
      </c>
      <c r="E11" s="545" t="e">
        <f>(C5*E5+C6*E6+C7*E7+SUM(C8:C10)*E8)/C11</f>
        <v>#REF!</v>
      </c>
      <c r="F11" s="546"/>
      <c r="G11" s="547"/>
      <c r="H11" s="544" t="e">
        <f>SUM(H5:H10)</f>
        <v>#REF!</v>
      </c>
      <c r="I11" s="548"/>
    </row>
    <row r="12" spans="1:9">
      <c r="A12" s="535">
        <v>7</v>
      </c>
      <c r="B12" s="549" t="s">
        <v>445</v>
      </c>
      <c r="C12" s="551" t="e">
        <f>SUMIF(其他应收款!#REF!,"个别认定",其他应收款!#REF!)</f>
        <v>#REF!</v>
      </c>
      <c r="D12" s="551"/>
      <c r="E12" s="551"/>
      <c r="F12" s="551"/>
      <c r="G12" s="552"/>
      <c r="H12" s="540" t="e">
        <f>其他应收款!#REF!</f>
        <v>#REF!</v>
      </c>
      <c r="I12" s="553"/>
    </row>
    <row r="13" spans="1:9">
      <c r="A13" s="535">
        <v>8</v>
      </c>
      <c r="B13" s="549" t="s">
        <v>446</v>
      </c>
      <c r="C13" s="550" t="e">
        <f>SUMIF(其他应收款!#REF!,"关联方认定",其他应收款!#REF!)</f>
        <v>#REF!</v>
      </c>
      <c r="D13" s="550"/>
      <c r="E13" s="550"/>
      <c r="F13" s="550"/>
      <c r="G13" s="552"/>
      <c r="H13" s="540" t="e">
        <f>其他应收款!#REF!</f>
        <v>#REF!</v>
      </c>
      <c r="I13" s="553"/>
    </row>
    <row r="14" spans="1:9">
      <c r="A14" s="554" t="s">
        <v>72</v>
      </c>
      <c r="B14" s="555"/>
      <c r="C14" s="556" t="e">
        <f>SUM(C11:C13)</f>
        <v>#REF!</v>
      </c>
      <c r="D14" s="556"/>
      <c r="E14" s="556"/>
      <c r="F14" s="556"/>
      <c r="G14" s="557"/>
      <c r="H14" s="556" t="e">
        <f>SUM(H11:H13)</f>
        <v>#REF!</v>
      </c>
      <c r="I14" s="553"/>
    </row>
  </sheetData>
  <mergeCells count="8">
    <mergeCell ref="E8:E10"/>
    <mergeCell ref="B2:I2"/>
    <mergeCell ref="A3:A4"/>
    <mergeCell ref="B3:B4"/>
    <mergeCell ref="C3:C4"/>
    <mergeCell ref="D3:G3"/>
    <mergeCell ref="H3:H4"/>
    <mergeCell ref="I3:I4"/>
  </mergeCells>
  <phoneticPr fontId="30" type="noConversion"/>
  <printOptions horizontalCentered="1"/>
  <pageMargins left="0.7" right="0.7" top="0.98425196850393704" bottom="0.75" header="0.39370078740157477" footer="0.3"/>
  <pageSetup paperSize="9" fitToHeight="0" orientation="landscape" r:id="rId1"/>
  <headerFooter>
    <oddHeader>&amp;R&amp;"宋体,常规"&amp;10共&amp;"Times New Roman,常规"&amp;N&amp;"宋体,常规"页第&amp;"Times New Roman,常规"&amp;P&amp;"宋体,常规"页</oddHead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529125-6DCA-4C94-A7CF-9544EAD57154}">
  <sheetPr codeName="Sheet24">
    <pageSetUpPr fitToPage="1"/>
  </sheetPr>
  <dimension ref="A1:L42"/>
  <sheetViews>
    <sheetView zoomScaleNormal="100" workbookViewId="0">
      <pane xSplit="5" ySplit="7" topLeftCell="F8" activePane="bottomRight" state="frozen"/>
      <selection activeCell="B14" sqref="B14:M14"/>
      <selection pane="topRight" activeCell="B14" sqref="B14:M14"/>
      <selection pane="bottomLeft" activeCell="B14" sqref="B14:M14"/>
      <selection pane="bottomRight"/>
    </sheetView>
  </sheetViews>
  <sheetFormatPr defaultColWidth="9" defaultRowHeight="15.75" customHeight="1"/>
  <cols>
    <col min="1" max="1" width="5.09765625" style="4" customWidth="1"/>
    <col min="2" max="2" width="23" style="37" customWidth="1"/>
    <col min="3" max="4" width="10.59765625" style="4" customWidth="1"/>
    <col min="5" max="6" width="12.59765625" style="4" hidden="1" customWidth="1"/>
    <col min="7" max="7" width="10.09765625" style="4" hidden="1" customWidth="1"/>
    <col min="8" max="8" width="12.59765625" style="4" hidden="1" customWidth="1"/>
    <col min="9" max="10" width="12.796875" style="4" customWidth="1"/>
    <col min="11" max="11" width="9.3984375" style="4" customWidth="1"/>
    <col min="12" max="12" width="17.5" style="4" customWidth="1"/>
    <col min="13" max="16384" width="9" style="4"/>
  </cols>
  <sheetData>
    <row r="1" spans="1:12" s="38" customFormat="1" ht="15.6">
      <c r="A1" s="506"/>
      <c r="B1" s="484"/>
      <c r="C1" s="596"/>
      <c r="D1" s="596"/>
      <c r="E1" s="596"/>
      <c r="F1" s="597"/>
      <c r="G1" s="597"/>
    </row>
    <row r="2" spans="1:12" s="2" customFormat="1" ht="30" customHeight="1">
      <c r="A2" s="1643" t="s">
        <v>2254</v>
      </c>
      <c r="B2" s="1643"/>
      <c r="C2" s="1643"/>
      <c r="D2" s="1643"/>
      <c r="E2" s="1643"/>
      <c r="F2" s="1643"/>
      <c r="G2" s="1643"/>
      <c r="H2" s="1643"/>
      <c r="I2" s="1643"/>
      <c r="J2" s="1643"/>
      <c r="K2" s="1643"/>
      <c r="L2" s="1643"/>
    </row>
    <row r="3" spans="1:12" ht="14.25" customHeight="1">
      <c r="A3" s="4" t="s">
        <v>1968</v>
      </c>
      <c r="B3" s="4"/>
    </row>
    <row r="4" spans="1:12" ht="15.75" customHeight="1">
      <c r="A4" s="4" t="s">
        <v>2086</v>
      </c>
      <c r="F4" s="388"/>
      <c r="G4" s="388"/>
      <c r="L4" s="458" t="s">
        <v>1970</v>
      </c>
    </row>
    <row r="5" spans="1:12" s="117" customFormat="1" ht="15.75" customHeight="1">
      <c r="A5" s="1677" t="s">
        <v>1101</v>
      </c>
      <c r="B5" s="1787" t="s">
        <v>2201</v>
      </c>
      <c r="C5" s="1787" t="s">
        <v>2175</v>
      </c>
      <c r="D5" s="1804" t="s">
        <v>2184</v>
      </c>
      <c r="E5" s="1807" t="s">
        <v>2088</v>
      </c>
      <c r="F5" s="1808"/>
      <c r="G5" s="1793"/>
      <c r="H5" s="1801" t="s">
        <v>2089</v>
      </c>
      <c r="I5" s="1668" t="s">
        <v>1647</v>
      </c>
      <c r="J5" s="1668" t="s">
        <v>2090</v>
      </c>
      <c r="K5" s="1668" t="s">
        <v>2091</v>
      </c>
      <c r="L5" s="1799" t="s">
        <v>1100</v>
      </c>
    </row>
    <row r="6" spans="1:12" s="117" customFormat="1" ht="13.2">
      <c r="A6" s="1797"/>
      <c r="B6" s="1798"/>
      <c r="C6" s="1798"/>
      <c r="D6" s="1805"/>
      <c r="E6" s="1809"/>
      <c r="F6" s="1810"/>
      <c r="G6" s="1794"/>
      <c r="H6" s="1802"/>
      <c r="I6" s="1668"/>
      <c r="J6" s="1668"/>
      <c r="K6" s="1668"/>
      <c r="L6" s="1800"/>
    </row>
    <row r="7" spans="1:12" s="117" customFormat="1" ht="15.75" customHeight="1">
      <c r="A7" s="1678"/>
      <c r="B7" s="1788"/>
      <c r="C7" s="1788"/>
      <c r="D7" s="1806"/>
      <c r="E7" s="447" t="s">
        <v>2093</v>
      </c>
      <c r="F7" s="598" t="s">
        <v>2207</v>
      </c>
      <c r="G7" s="598" t="s">
        <v>2095</v>
      </c>
      <c r="H7" s="1803"/>
      <c r="I7" s="1668"/>
      <c r="J7" s="1668"/>
      <c r="K7" s="1668"/>
      <c r="L7" s="1800"/>
    </row>
    <row r="8" spans="1:12" s="112" customFormat="1" ht="15.75" customHeight="1">
      <c r="A8" s="448"/>
      <c r="B8" s="599"/>
      <c r="C8" s="600"/>
      <c r="D8" s="588"/>
      <c r="E8" s="153"/>
      <c r="F8" s="577"/>
      <c r="G8" s="452"/>
      <c r="H8" s="450"/>
      <c r="I8" s="450">
        <v>0</v>
      </c>
      <c r="J8" s="450">
        <v>0</v>
      </c>
      <c r="K8" s="450"/>
      <c r="L8" s="456"/>
    </row>
    <row r="9" spans="1:12" s="112" customFormat="1" ht="15.75" customHeight="1">
      <c r="A9" s="448"/>
      <c r="B9" s="599"/>
      <c r="C9" s="600"/>
      <c r="D9" s="588"/>
      <c r="E9" s="153"/>
      <c r="F9" s="577"/>
      <c r="G9" s="452"/>
      <c r="H9" s="450"/>
      <c r="I9" s="450">
        <v>0</v>
      </c>
      <c r="J9" s="450">
        <v>0</v>
      </c>
      <c r="K9" s="450"/>
      <c r="L9" s="456"/>
    </row>
    <row r="10" spans="1:12" s="112" customFormat="1" ht="15.75" customHeight="1">
      <c r="A10" s="448"/>
      <c r="B10" s="599"/>
      <c r="C10" s="600"/>
      <c r="D10" s="588"/>
      <c r="E10" s="153"/>
      <c r="F10" s="577"/>
      <c r="G10" s="452"/>
      <c r="H10" s="450"/>
      <c r="I10" s="450">
        <v>0</v>
      </c>
      <c r="J10" s="450">
        <v>0</v>
      </c>
      <c r="K10" s="450"/>
      <c r="L10" s="456"/>
    </row>
    <row r="11" spans="1:12" s="112" customFormat="1" ht="15.75" customHeight="1">
      <c r="A11" s="448"/>
      <c r="B11" s="599"/>
      <c r="C11" s="600"/>
      <c r="D11" s="588"/>
      <c r="E11" s="153"/>
      <c r="F11" s="577"/>
      <c r="G11" s="452"/>
      <c r="H11" s="450"/>
      <c r="I11" s="450">
        <v>0</v>
      </c>
      <c r="J11" s="450">
        <v>0</v>
      </c>
      <c r="K11" s="450"/>
      <c r="L11" s="456"/>
    </row>
    <row r="12" spans="1:12" s="112" customFormat="1" ht="15.75" customHeight="1">
      <c r="A12" s="448"/>
      <c r="B12" s="599"/>
      <c r="C12" s="600"/>
      <c r="D12" s="588"/>
      <c r="E12" s="153"/>
      <c r="F12" s="577"/>
      <c r="G12" s="452"/>
      <c r="H12" s="450"/>
      <c r="I12" s="450">
        <v>0</v>
      </c>
      <c r="J12" s="450">
        <v>0</v>
      </c>
      <c r="K12" s="450"/>
      <c r="L12" s="456"/>
    </row>
    <row r="13" spans="1:12" s="112" customFormat="1" ht="15.75" customHeight="1">
      <c r="A13" s="448"/>
      <c r="B13" s="599"/>
      <c r="C13" s="600"/>
      <c r="D13" s="588"/>
      <c r="E13" s="153"/>
      <c r="F13" s="577"/>
      <c r="G13" s="452"/>
      <c r="H13" s="450"/>
      <c r="I13" s="450">
        <v>0</v>
      </c>
      <c r="J13" s="450">
        <v>0</v>
      </c>
      <c r="K13" s="450"/>
      <c r="L13" s="456"/>
    </row>
    <row r="14" spans="1:12" s="112" customFormat="1" ht="15.75" customHeight="1">
      <c r="A14" s="448"/>
      <c r="B14" s="599"/>
      <c r="C14" s="600"/>
      <c r="D14" s="588"/>
      <c r="E14" s="153"/>
      <c r="F14" s="577"/>
      <c r="G14" s="452"/>
      <c r="H14" s="450"/>
      <c r="I14" s="450">
        <v>0</v>
      </c>
      <c r="J14" s="450">
        <v>0</v>
      </c>
      <c r="K14" s="450"/>
      <c r="L14" s="456"/>
    </row>
    <row r="15" spans="1:12" s="112" customFormat="1" ht="15.75" customHeight="1">
      <c r="A15" s="448"/>
      <c r="B15" s="599"/>
      <c r="C15" s="600"/>
      <c r="D15" s="588"/>
      <c r="E15" s="153"/>
      <c r="F15" s="577"/>
      <c r="G15" s="452"/>
      <c r="H15" s="450"/>
      <c r="I15" s="450">
        <v>0</v>
      </c>
      <c r="J15" s="450">
        <v>0</v>
      </c>
      <c r="K15" s="450"/>
      <c r="L15" s="456"/>
    </row>
    <row r="16" spans="1:12" s="112" customFormat="1" ht="15.75" customHeight="1">
      <c r="A16" s="448"/>
      <c r="B16" s="599"/>
      <c r="C16" s="600"/>
      <c r="D16" s="588"/>
      <c r="E16" s="153"/>
      <c r="F16" s="577"/>
      <c r="G16" s="452"/>
      <c r="H16" s="450"/>
      <c r="I16" s="450">
        <v>0</v>
      </c>
      <c r="J16" s="450">
        <v>0</v>
      </c>
      <c r="K16" s="450"/>
      <c r="L16" s="456"/>
    </row>
    <row r="17" spans="1:12" s="112" customFormat="1" ht="15.75" customHeight="1">
      <c r="A17" s="448"/>
      <c r="B17" s="599"/>
      <c r="C17" s="600"/>
      <c r="D17" s="588"/>
      <c r="E17" s="153"/>
      <c r="F17" s="577"/>
      <c r="G17" s="452"/>
      <c r="H17" s="450"/>
      <c r="I17" s="450">
        <v>0</v>
      </c>
      <c r="J17" s="450">
        <v>0</v>
      </c>
      <c r="K17" s="450"/>
      <c r="L17" s="456"/>
    </row>
    <row r="18" spans="1:12" s="112" customFormat="1" ht="15.75" customHeight="1">
      <c r="A18" s="448"/>
      <c r="B18" s="599"/>
      <c r="C18" s="600"/>
      <c r="D18" s="601"/>
      <c r="E18" s="153"/>
      <c r="F18" s="577"/>
      <c r="G18" s="452"/>
      <c r="H18" s="450"/>
      <c r="I18" s="450">
        <v>0</v>
      </c>
      <c r="J18" s="450">
        <v>0</v>
      </c>
      <c r="K18" s="450"/>
      <c r="L18" s="456"/>
    </row>
    <row r="19" spans="1:12" s="112" customFormat="1" ht="15.75" customHeight="1">
      <c r="A19" s="448"/>
      <c r="B19" s="599"/>
      <c r="C19" s="600"/>
      <c r="D19" s="601"/>
      <c r="E19" s="153"/>
      <c r="F19" s="577"/>
      <c r="G19" s="452"/>
      <c r="H19" s="450"/>
      <c r="I19" s="450">
        <v>0</v>
      </c>
      <c r="J19" s="450">
        <v>0</v>
      </c>
      <c r="K19" s="450"/>
      <c r="L19" s="456"/>
    </row>
    <row r="20" spans="1:12" s="112" customFormat="1" ht="15.75" customHeight="1">
      <c r="A20" s="448"/>
      <c r="B20" s="602"/>
      <c r="C20" s="603"/>
      <c r="D20" s="588"/>
      <c r="E20" s="450"/>
      <c r="F20" s="577"/>
      <c r="G20" s="452"/>
      <c r="H20" s="450"/>
      <c r="I20" s="450">
        <v>0</v>
      </c>
      <c r="J20" s="450">
        <v>0</v>
      </c>
      <c r="K20" s="450"/>
      <c r="L20" s="456"/>
    </row>
    <row r="21" spans="1:12" s="112" customFormat="1" ht="15.75" customHeight="1">
      <c r="A21" s="448"/>
      <c r="B21" s="602"/>
      <c r="C21" s="603"/>
      <c r="D21" s="588"/>
      <c r="E21" s="450"/>
      <c r="F21" s="577"/>
      <c r="G21" s="452"/>
      <c r="H21" s="450"/>
      <c r="I21" s="450">
        <v>0</v>
      </c>
      <c r="J21" s="450">
        <v>0</v>
      </c>
      <c r="K21" s="450"/>
      <c r="L21" s="456"/>
    </row>
    <row r="22" spans="1:12" s="112" customFormat="1" ht="15.75" customHeight="1">
      <c r="A22" s="448"/>
      <c r="B22" s="602"/>
      <c r="C22" s="603"/>
      <c r="D22" s="588"/>
      <c r="E22" s="450"/>
      <c r="F22" s="577"/>
      <c r="G22" s="452"/>
      <c r="H22" s="450"/>
      <c r="I22" s="450">
        <v>0</v>
      </c>
      <c r="J22" s="450">
        <v>0</v>
      </c>
      <c r="K22" s="450"/>
      <c r="L22" s="456"/>
    </row>
    <row r="23" spans="1:12" s="112" customFormat="1" ht="15.75" customHeight="1">
      <c r="A23" s="448"/>
      <c r="B23" s="602"/>
      <c r="C23" s="603"/>
      <c r="D23" s="588"/>
      <c r="E23" s="450"/>
      <c r="F23" s="577"/>
      <c r="G23" s="452"/>
      <c r="H23" s="450"/>
      <c r="I23" s="450">
        <v>0</v>
      </c>
      <c r="J23" s="450">
        <v>0</v>
      </c>
      <c r="K23" s="450"/>
      <c r="L23" s="456"/>
    </row>
    <row r="24" spans="1:12" s="112" customFormat="1" ht="15.75" customHeight="1">
      <c r="A24" s="448"/>
      <c r="B24" s="602"/>
      <c r="C24" s="603"/>
      <c r="D24" s="588"/>
      <c r="E24" s="450"/>
      <c r="F24" s="577"/>
      <c r="G24" s="452"/>
      <c r="H24" s="450"/>
      <c r="I24" s="450">
        <v>0</v>
      </c>
      <c r="J24" s="450">
        <v>0</v>
      </c>
      <c r="K24" s="450"/>
      <c r="L24" s="456"/>
    </row>
    <row r="25" spans="1:12" s="112" customFormat="1" ht="15.75" customHeight="1">
      <c r="A25" s="448"/>
      <c r="B25" s="602"/>
      <c r="C25" s="603"/>
      <c r="D25" s="588"/>
      <c r="E25" s="450"/>
      <c r="F25" s="577"/>
      <c r="G25" s="452"/>
      <c r="H25" s="450"/>
      <c r="I25" s="450">
        <v>0</v>
      </c>
      <c r="J25" s="450">
        <v>0</v>
      </c>
      <c r="K25" s="450"/>
      <c r="L25" s="456"/>
    </row>
    <row r="26" spans="1:12" s="112" customFormat="1" ht="15.75" customHeight="1">
      <c r="A26" s="448"/>
      <c r="B26" s="602"/>
      <c r="C26" s="603"/>
      <c r="D26" s="588"/>
      <c r="E26" s="450"/>
      <c r="F26" s="577"/>
      <c r="G26" s="452"/>
      <c r="H26" s="450"/>
      <c r="I26" s="450">
        <v>0</v>
      </c>
      <c r="J26" s="450">
        <v>0</v>
      </c>
      <c r="K26" s="450"/>
      <c r="L26" s="456"/>
    </row>
    <row r="27" spans="1:12" s="112" customFormat="1" ht="15.75" customHeight="1">
      <c r="A27" s="448"/>
      <c r="B27" s="602"/>
      <c r="C27" s="603"/>
      <c r="D27" s="588"/>
      <c r="E27" s="450"/>
      <c r="F27" s="577"/>
      <c r="G27" s="452"/>
      <c r="H27" s="450"/>
      <c r="I27" s="450">
        <v>0</v>
      </c>
      <c r="J27" s="450">
        <v>0</v>
      </c>
      <c r="K27" s="450"/>
      <c r="L27" s="456"/>
    </row>
    <row r="28" spans="1:12" s="112" customFormat="1" ht="15.75" customHeight="1">
      <c r="A28" s="448"/>
      <c r="B28" s="602"/>
      <c r="C28" s="603"/>
      <c r="D28" s="588"/>
      <c r="E28" s="450"/>
      <c r="F28" s="577"/>
      <c r="G28" s="452"/>
      <c r="H28" s="450"/>
      <c r="I28" s="450">
        <v>0</v>
      </c>
      <c r="J28" s="450">
        <v>0</v>
      </c>
      <c r="K28" s="450"/>
      <c r="L28" s="456"/>
    </row>
    <row r="29" spans="1:12" s="112" customFormat="1" ht="15.75" customHeight="1">
      <c r="A29" s="448"/>
      <c r="B29" s="602"/>
      <c r="C29" s="603"/>
      <c r="D29" s="588"/>
      <c r="E29" s="450"/>
      <c r="F29" s="577"/>
      <c r="G29" s="452"/>
      <c r="H29" s="450"/>
      <c r="I29" s="450">
        <v>0</v>
      </c>
      <c r="J29" s="450">
        <v>0</v>
      </c>
      <c r="K29" s="450"/>
      <c r="L29" s="456"/>
    </row>
    <row r="30" spans="1:12" s="112" customFormat="1" ht="15.75" customHeight="1">
      <c r="A30" s="1795" t="s">
        <v>2126</v>
      </c>
      <c r="B30" s="1796"/>
      <c r="C30" s="603"/>
      <c r="D30" s="588"/>
      <c r="E30" s="450">
        <v>0</v>
      </c>
      <c r="F30" s="588"/>
      <c r="G30" s="588"/>
      <c r="H30" s="604"/>
      <c r="I30" s="450">
        <v>0</v>
      </c>
      <c r="J30" s="450">
        <v>0</v>
      </c>
      <c r="K30" s="450"/>
      <c r="L30" s="456"/>
    </row>
    <row r="31" spans="1:12" s="112" customFormat="1" ht="15.75" customHeight="1">
      <c r="A31" s="1795" t="s">
        <v>2199</v>
      </c>
      <c r="B31" s="1796"/>
      <c r="C31" s="603"/>
      <c r="D31" s="588"/>
      <c r="E31" s="450"/>
      <c r="F31" s="588"/>
      <c r="G31" s="588"/>
      <c r="H31" s="604"/>
      <c r="I31" s="182">
        <v>0</v>
      </c>
      <c r="J31" s="181">
        <v>0</v>
      </c>
      <c r="K31" s="182"/>
      <c r="L31" s="456"/>
    </row>
    <row r="32" spans="1:12" s="112" customFormat="1" ht="15.75" customHeight="1">
      <c r="A32" s="1795" t="s">
        <v>2155</v>
      </c>
      <c r="B32" s="1796"/>
      <c r="C32" s="593"/>
      <c r="D32" s="588"/>
      <c r="E32" s="450">
        <v>0</v>
      </c>
      <c r="F32" s="588"/>
      <c r="G32" s="588"/>
      <c r="H32" s="604"/>
      <c r="I32" s="181">
        <v>0</v>
      </c>
      <c r="J32" s="181">
        <v>0</v>
      </c>
      <c r="K32" s="182"/>
      <c r="L32" s="456"/>
    </row>
    <row r="33" spans="1:10" ht="15.75" customHeight="1">
      <c r="A33" s="4" t="s">
        <v>2098</v>
      </c>
      <c r="F33" s="388"/>
      <c r="G33" s="388"/>
      <c r="J33" s="388" t="s">
        <v>2099</v>
      </c>
    </row>
    <row r="34" spans="1:10" ht="15.75" customHeight="1">
      <c r="A34" s="4" t="s">
        <v>2101</v>
      </c>
      <c r="F34" s="388"/>
      <c r="G34" s="388"/>
    </row>
    <row r="35" spans="1:10" ht="15.75" customHeight="1">
      <c r="B35" s="529"/>
      <c r="C35" s="11"/>
      <c r="F35" s="388"/>
      <c r="G35" s="388"/>
    </row>
    <row r="36" spans="1:10" ht="15.75" customHeight="1">
      <c r="B36" s="529"/>
      <c r="F36" s="388"/>
      <c r="G36" s="388"/>
    </row>
    <row r="37" spans="1:10" ht="15.75" customHeight="1">
      <c r="F37" s="388"/>
      <c r="G37" s="388"/>
    </row>
    <row r="38" spans="1:10" ht="15.75" customHeight="1">
      <c r="F38" s="388"/>
      <c r="G38" s="388"/>
    </row>
    <row r="39" spans="1:10" ht="15.75" customHeight="1">
      <c r="F39" s="388"/>
      <c r="G39" s="388"/>
    </row>
    <row r="40" spans="1:10" ht="15.75" customHeight="1">
      <c r="F40" s="388"/>
      <c r="G40" s="388"/>
    </row>
    <row r="41" spans="1:10" ht="15.75" customHeight="1">
      <c r="F41" s="388"/>
      <c r="G41" s="388"/>
    </row>
    <row r="42" spans="1:10" ht="15.75" customHeight="1">
      <c r="B42" s="605"/>
      <c r="F42" s="388"/>
      <c r="G42" s="388"/>
    </row>
  </sheetData>
  <protectedRanges>
    <protectedRange sqref="G8:G29" name="A"/>
    <protectedRange sqref="G8:G29" name="B_1"/>
  </protectedRanges>
  <sortState xmlns:xlrd2="http://schemas.microsoft.com/office/spreadsheetml/2017/richdata2" ref="A8:L29">
    <sortCondition ref="A8"/>
  </sortState>
  <mergeCells count="14">
    <mergeCell ref="A2:L2"/>
    <mergeCell ref="I5:I7"/>
    <mergeCell ref="J5:J7"/>
    <mergeCell ref="K5:K7"/>
    <mergeCell ref="L5:L7"/>
    <mergeCell ref="H5:H7"/>
    <mergeCell ref="C5:C7"/>
    <mergeCell ref="D5:D7"/>
    <mergeCell ref="E5:G6"/>
    <mergeCell ref="A32:B32"/>
    <mergeCell ref="A30:B30"/>
    <mergeCell ref="A31:B31"/>
    <mergeCell ref="A5:A7"/>
    <mergeCell ref="B5:B7"/>
  </mergeCells>
  <phoneticPr fontId="30" type="noConversion"/>
  <conditionalFormatting sqref="H30:H32">
    <cfRule type="expression" dxfId="5" priority="3">
      <formula>"个别认定"</formula>
    </cfRule>
  </conditionalFormatting>
  <dataValidations count="3">
    <dataValidation type="list" allowBlank="1" showInputMessage="1" showErrorMessage="1" sqref="G8:G29" xr:uid="{447E099E-911D-49AE-8E4F-77EE61CC5222}">
      <formula1>"美元,欧元,港元,日元,英镑,澳元,加元,新西兰元,新加坡元,瑞郎"</formula1>
    </dataValidation>
    <dataValidation errorStyle="warning" allowBlank="1" showInputMessage="1" errorTitle=" " prompt="债务单位名称应填列全称，不应以地名或不明确的简称或业务内容代替" sqref="B5" xr:uid="{AC417940-3D56-423F-96A0-4FC079725B61}"/>
    <dataValidation errorStyle="warning" allowBlank="1" showInputMessage="1" errorTitle=" " prompt="如：“售油款”等" sqref="C5" xr:uid="{29A1C5CD-62DA-40D5-9E3B-4DEB7BD30E39}"/>
  </dataValidations>
  <printOptions horizontalCentered="1"/>
  <pageMargins left="0.35433070866141736" right="0.35433070866141736" top="0.98425196850393704" bottom="0.78740157480314965" header="0.39370078740157477" footer="0.51181102362204722"/>
  <pageSetup paperSize="9" scale="50" fitToHeight="0" orientation="landscape" r:id="rId1"/>
  <headerFooter alignWithMargins="0">
    <oddHeader>&amp;R&amp;"宋体,常规"&amp;10共&amp;"Times New Roman,常规"&amp;N&amp;"宋体,常规"页第&amp;"Times New Roman,常规"&amp;P&amp;"宋体,常规"页</oddHead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AD0D01-73F6-41B8-8DC3-78F9D1B4BF5F}">
  <sheetPr codeName="Sheet25">
    <tabColor indexed="15"/>
    <pageSetUpPr fitToPage="1"/>
  </sheetPr>
  <dimension ref="A1:I29"/>
  <sheetViews>
    <sheetView topLeftCell="A7" zoomScale="90" zoomScaleNormal="90" workbookViewId="0">
      <selection activeCell="E6" sqref="E6"/>
    </sheetView>
  </sheetViews>
  <sheetFormatPr defaultColWidth="9" defaultRowHeight="15.75" customHeight="1"/>
  <cols>
    <col min="1" max="1" width="8.5" style="4" customWidth="1"/>
    <col min="2" max="2" width="16.09765625" style="4" customWidth="1"/>
    <col min="3" max="3" width="20.59765625" style="4" hidden="1" customWidth="1"/>
    <col min="4" max="4" width="20.59765625" style="4" customWidth="1" collapsed="1"/>
    <col min="5" max="8" width="20.59765625" style="4" customWidth="1"/>
    <col min="9" max="9" width="15.59765625" style="4" customWidth="1"/>
    <col min="10" max="16384" width="9" style="4"/>
  </cols>
  <sheetData>
    <row r="1" spans="1:9" ht="15.75" customHeight="1">
      <c r="A1" s="104"/>
      <c r="B1" s="61"/>
      <c r="C1" s="387"/>
      <c r="D1" s="387"/>
      <c r="E1" s="387"/>
      <c r="F1" s="387"/>
      <c r="G1" s="387"/>
      <c r="H1" s="387"/>
      <c r="I1" s="387"/>
    </row>
    <row r="2" spans="1:9" s="2" customFormat="1" ht="30" customHeight="1">
      <c r="A2" s="1643" t="s">
        <v>165</v>
      </c>
      <c r="B2" s="1644"/>
      <c r="C2" s="1644"/>
      <c r="D2" s="1644"/>
      <c r="E2" s="1644"/>
      <c r="F2" s="1644"/>
      <c r="G2" s="1644"/>
      <c r="H2" s="1644"/>
      <c r="I2" s="1644"/>
    </row>
    <row r="3" spans="1:9" ht="14.25" customHeight="1">
      <c r="A3" s="1645" t="str">
        <f>CONCATENATE(封面!D9,封面!F9,封面!G9,封面!H9,封面!I9,封面!J9,封面!K9)</f>
        <v>评估基准日：2024年12月31日</v>
      </c>
      <c r="B3" s="1645"/>
      <c r="C3" s="1645"/>
      <c r="D3" s="1645"/>
      <c r="E3" s="1645"/>
      <c r="F3" s="1645"/>
      <c r="G3" s="1645"/>
      <c r="H3" s="1645"/>
      <c r="I3" s="1645"/>
    </row>
    <row r="4" spans="1:9" ht="15.75" customHeight="1">
      <c r="A4" s="396" t="str">
        <f>封面!D7&amp;封面!F7</f>
        <v>被评估企业：海南中油深南石油技术开发有限公司澄迈分公司</v>
      </c>
      <c r="C4" s="388"/>
      <c r="D4" s="388"/>
      <c r="E4" s="388"/>
      <c r="F4" s="388"/>
      <c r="G4" s="388"/>
      <c r="H4" s="388"/>
      <c r="I4" s="478" t="s">
        <v>67</v>
      </c>
    </row>
    <row r="5" spans="1:9" s="7" customFormat="1" ht="15.75" customHeight="1">
      <c r="A5" s="439" t="s">
        <v>138</v>
      </c>
      <c r="B5" s="439" t="s">
        <v>90</v>
      </c>
      <c r="C5" s="400" t="s">
        <v>843</v>
      </c>
      <c r="D5" s="476" t="s">
        <v>543</v>
      </c>
      <c r="E5" s="606" t="s">
        <v>546</v>
      </c>
      <c r="F5" s="479" t="s">
        <v>92</v>
      </c>
      <c r="G5" s="479" t="s">
        <v>93</v>
      </c>
      <c r="H5" s="480" t="s">
        <v>80</v>
      </c>
      <c r="I5" s="479" t="s">
        <v>166</v>
      </c>
    </row>
    <row r="6" spans="1:9" ht="15.75" customHeight="1">
      <c r="A6" s="439" t="s">
        <v>167</v>
      </c>
      <c r="B6" s="607" t="s">
        <v>300</v>
      </c>
      <c r="C6" s="410">
        <f>材料采购【在途物资】!H29</f>
        <v>0</v>
      </c>
      <c r="D6" s="410">
        <f>材料采购【在途物资】!O27</f>
        <v>0</v>
      </c>
      <c r="E6" s="410">
        <f>材料采购【在途物资】!O28</f>
        <v>0</v>
      </c>
      <c r="F6" s="410">
        <f>材料采购【在途物资】!O29</f>
        <v>0</v>
      </c>
      <c r="G6" s="410">
        <f>材料采购【在途物资】!T29</f>
        <v>0</v>
      </c>
      <c r="H6" s="410">
        <f>G6-F6</f>
        <v>0</v>
      </c>
      <c r="I6" s="482" t="str">
        <f t="shared" ref="I6:I18" si="0">IF(F6=0,"",H6/F6*100)</f>
        <v/>
      </c>
    </row>
    <row r="7" spans="1:9" ht="15.75" customHeight="1">
      <c r="A7" s="439" t="s">
        <v>168</v>
      </c>
      <c r="B7" s="608" t="s">
        <v>35</v>
      </c>
      <c r="C7" s="410">
        <f>原材料!H31</f>
        <v>0</v>
      </c>
      <c r="D7" s="410">
        <f>原材料!O29</f>
        <v>0</v>
      </c>
      <c r="E7" s="410">
        <f>原材料!O30</f>
        <v>0</v>
      </c>
      <c r="F7" s="410">
        <f>原材料!O31</f>
        <v>0</v>
      </c>
      <c r="G7" s="410">
        <f>原材料!T31</f>
        <v>0</v>
      </c>
      <c r="H7" s="410">
        <f>G7-F7</f>
        <v>0</v>
      </c>
      <c r="I7" s="482" t="str">
        <f t="shared" si="0"/>
        <v/>
      </c>
    </row>
    <row r="8" spans="1:9" ht="15.75" customHeight="1">
      <c r="A8" s="439" t="s">
        <v>169</v>
      </c>
      <c r="B8" s="608" t="s">
        <v>36</v>
      </c>
      <c r="C8" s="410">
        <f>在库周转材料!H35</f>
        <v>0</v>
      </c>
      <c r="D8" s="410">
        <f>在库周转材料!O33</f>
        <v>0</v>
      </c>
      <c r="E8" s="410">
        <f>在库周转材料!O34</f>
        <v>0</v>
      </c>
      <c r="F8" s="410">
        <f>在库周转材料!O35</f>
        <v>0</v>
      </c>
      <c r="G8" s="410">
        <f>在库周转材料!T35</f>
        <v>0</v>
      </c>
      <c r="H8" s="410">
        <f t="shared" ref="H8:H18" si="1">G8-F8</f>
        <v>0</v>
      </c>
      <c r="I8" s="482" t="str">
        <f t="shared" si="0"/>
        <v/>
      </c>
    </row>
    <row r="9" spans="1:9" ht="15.75" customHeight="1">
      <c r="A9" s="439" t="s">
        <v>170</v>
      </c>
      <c r="B9" s="608" t="s">
        <v>39</v>
      </c>
      <c r="C9" s="410">
        <f>委托加工物资!H31</f>
        <v>0</v>
      </c>
      <c r="D9" s="410">
        <f>委托加工物资!O29</f>
        <v>0</v>
      </c>
      <c r="E9" s="410">
        <f>委托加工物资!O30</f>
        <v>0</v>
      </c>
      <c r="F9" s="410">
        <f>委托加工物资!O31</f>
        <v>0</v>
      </c>
      <c r="G9" s="410">
        <f>委托加工物资!T31</f>
        <v>0</v>
      </c>
      <c r="H9" s="410">
        <f t="shared" si="1"/>
        <v>0</v>
      </c>
      <c r="I9" s="482" t="str">
        <f t="shared" si="0"/>
        <v/>
      </c>
    </row>
    <row r="10" spans="1:9" ht="15.75" customHeight="1">
      <c r="A10" s="439" t="s">
        <v>171</v>
      </c>
      <c r="B10" s="608" t="s">
        <v>41</v>
      </c>
      <c r="C10" s="410">
        <f>产成品【库存商品】!H30</f>
        <v>0</v>
      </c>
      <c r="D10" s="410">
        <f>产成品【库存商品】!O28</f>
        <v>0</v>
      </c>
      <c r="E10" s="410">
        <f>产成品【库存商品】!O29</f>
        <v>0</v>
      </c>
      <c r="F10" s="410">
        <f>产成品【库存商品】!O30</f>
        <v>0</v>
      </c>
      <c r="G10" s="410">
        <f>产成品【库存商品】!T30</f>
        <v>0</v>
      </c>
      <c r="H10" s="410">
        <f t="shared" si="1"/>
        <v>0</v>
      </c>
      <c r="I10" s="482" t="str">
        <f t="shared" si="0"/>
        <v/>
      </c>
    </row>
    <row r="11" spans="1:9" ht="15.75" customHeight="1">
      <c r="A11" s="609" t="s">
        <v>247</v>
      </c>
      <c r="B11" s="610" t="s">
        <v>249</v>
      </c>
      <c r="C11" s="472">
        <f>产成品【开发产品】!AQ27</f>
        <v>0</v>
      </c>
      <c r="D11" s="472">
        <f>产成品【开发产品】!AU27</f>
        <v>0</v>
      </c>
      <c r="E11" s="472">
        <f>产成品【开发产品】!AU28</f>
        <v>0</v>
      </c>
      <c r="F11" s="472">
        <f>产成品【开发产品】!AU29</f>
        <v>0</v>
      </c>
      <c r="G11" s="472">
        <f>产成品【开发产品】!AX29</f>
        <v>0</v>
      </c>
      <c r="H11" s="410">
        <f t="shared" si="1"/>
        <v>0</v>
      </c>
      <c r="I11" s="482" t="str">
        <f t="shared" si="0"/>
        <v/>
      </c>
    </row>
    <row r="12" spans="1:9" ht="15.75" customHeight="1">
      <c r="A12" s="439" t="s">
        <v>172</v>
      </c>
      <c r="B12" s="608" t="s">
        <v>43</v>
      </c>
      <c r="C12" s="410">
        <f>在产品【自制半成品】!H33</f>
        <v>0</v>
      </c>
      <c r="D12" s="410">
        <f>在产品【自制半成品】!Y31</f>
        <v>0</v>
      </c>
      <c r="E12" s="410">
        <f>在产品【自制半成品】!Y32</f>
        <v>0</v>
      </c>
      <c r="F12" s="410">
        <f>在产品【自制半成品】!Y33</f>
        <v>0</v>
      </c>
      <c r="G12" s="410">
        <f>在产品【自制半成品】!AD33</f>
        <v>0</v>
      </c>
      <c r="H12" s="410">
        <f>G12-F12</f>
        <v>0</v>
      </c>
      <c r="I12" s="482" t="str">
        <f t="shared" si="0"/>
        <v/>
      </c>
    </row>
    <row r="13" spans="1:9" ht="15.75" customHeight="1">
      <c r="A13" s="609" t="s">
        <v>248</v>
      </c>
      <c r="B13" s="610" t="s">
        <v>250</v>
      </c>
      <c r="C13" s="472">
        <f>在产品【开发成本】!AS27</f>
        <v>0</v>
      </c>
      <c r="D13" s="472">
        <f>在产品【开发成本】!AW27</f>
        <v>0</v>
      </c>
      <c r="E13" s="472">
        <f>在产品【开发成本】!AW28</f>
        <v>0</v>
      </c>
      <c r="F13" s="472">
        <f>在产品【开发成本】!AW29</f>
        <v>0</v>
      </c>
      <c r="G13" s="472">
        <f>在产品【开发成本】!AZ29</f>
        <v>0</v>
      </c>
      <c r="H13" s="410">
        <f t="shared" si="1"/>
        <v>0</v>
      </c>
      <c r="I13" s="482" t="str">
        <f t="shared" si="0"/>
        <v/>
      </c>
    </row>
    <row r="14" spans="1:9" ht="15.75" customHeight="1">
      <c r="A14" s="439" t="s">
        <v>173</v>
      </c>
      <c r="B14" s="608" t="s">
        <v>44</v>
      </c>
      <c r="C14" s="410">
        <f>发出商品!G29</f>
        <v>0</v>
      </c>
      <c r="D14" s="410">
        <f>发出商品!R27</f>
        <v>0</v>
      </c>
      <c r="E14" s="410">
        <f>发出商品!R28</f>
        <v>0</v>
      </c>
      <c r="F14" s="410">
        <f>发出商品!R29</f>
        <v>0</v>
      </c>
      <c r="G14" s="410">
        <f>发出商品!W29</f>
        <v>0</v>
      </c>
      <c r="H14" s="410">
        <f t="shared" si="1"/>
        <v>0</v>
      </c>
      <c r="I14" s="482" t="str">
        <f t="shared" si="0"/>
        <v/>
      </c>
    </row>
    <row r="15" spans="1:9" ht="15.75" customHeight="1">
      <c r="A15" s="439" t="s">
        <v>174</v>
      </c>
      <c r="B15" s="608" t="s">
        <v>46</v>
      </c>
      <c r="C15" s="410">
        <f>在用周转材料!H31</f>
        <v>0</v>
      </c>
      <c r="D15" s="410">
        <f>在用周转材料!Q29</f>
        <v>0</v>
      </c>
      <c r="E15" s="410">
        <f>在用周转材料!Q30</f>
        <v>0</v>
      </c>
      <c r="F15" s="410">
        <f>在用周转材料!Q31</f>
        <v>0</v>
      </c>
      <c r="G15" s="410">
        <f>在用周转材料!V31</f>
        <v>0</v>
      </c>
      <c r="H15" s="410">
        <f t="shared" si="1"/>
        <v>0</v>
      </c>
      <c r="I15" s="482" t="str">
        <f t="shared" si="0"/>
        <v/>
      </c>
    </row>
    <row r="16" spans="1:9" ht="15.75" customHeight="1">
      <c r="A16" s="439" t="s">
        <v>175</v>
      </c>
      <c r="B16" s="440" t="s">
        <v>84</v>
      </c>
      <c r="C16" s="410">
        <f>农产品!E27</f>
        <v>0</v>
      </c>
      <c r="D16" s="410">
        <f>农产品!H27</f>
        <v>0</v>
      </c>
      <c r="E16" s="410">
        <f>农产品!H28</f>
        <v>0</v>
      </c>
      <c r="F16" s="410">
        <f>农产品!H29</f>
        <v>0</v>
      </c>
      <c r="G16" s="410">
        <f>农产品!L29</f>
        <v>0</v>
      </c>
      <c r="H16" s="410">
        <f t="shared" si="1"/>
        <v>0</v>
      </c>
      <c r="I16" s="482" t="str">
        <f t="shared" si="0"/>
        <v/>
      </c>
    </row>
    <row r="17" spans="1:9" ht="15.75" customHeight="1">
      <c r="A17" s="439" t="s">
        <v>176</v>
      </c>
      <c r="B17" s="440" t="s">
        <v>83</v>
      </c>
      <c r="C17" s="410">
        <f>消耗性生物资产!G27</f>
        <v>0</v>
      </c>
      <c r="D17" s="410">
        <f>消耗性生物资产!J27</f>
        <v>0</v>
      </c>
      <c r="E17" s="410">
        <f>消耗性生物资产!J28</f>
        <v>0</v>
      </c>
      <c r="F17" s="410">
        <f>消耗性生物资产!J29</f>
        <v>0</v>
      </c>
      <c r="G17" s="410">
        <f>消耗性生物资产!N29</f>
        <v>0</v>
      </c>
      <c r="H17" s="410">
        <f t="shared" si="1"/>
        <v>0</v>
      </c>
      <c r="I17" s="482" t="str">
        <f t="shared" si="0"/>
        <v/>
      </c>
    </row>
    <row r="18" spans="1:9" ht="15.75" customHeight="1">
      <c r="A18" s="439" t="s">
        <v>177</v>
      </c>
      <c r="B18" s="440" t="s">
        <v>82</v>
      </c>
      <c r="C18" s="410">
        <f>工程施工!G29</f>
        <v>0</v>
      </c>
      <c r="D18" s="410">
        <f>工程施工!I27</f>
        <v>0</v>
      </c>
      <c r="E18" s="410">
        <f>工程施工!I28</f>
        <v>0</v>
      </c>
      <c r="F18" s="410">
        <f>工程施工!I29</f>
        <v>0</v>
      </c>
      <c r="G18" s="410">
        <f>工程施工!J29</f>
        <v>0</v>
      </c>
      <c r="H18" s="410">
        <f t="shared" si="1"/>
        <v>0</v>
      </c>
      <c r="I18" s="482" t="str">
        <f t="shared" si="0"/>
        <v/>
      </c>
    </row>
    <row r="19" spans="1:9" ht="15.75" customHeight="1">
      <c r="A19" s="381"/>
      <c r="B19" s="440"/>
      <c r="C19" s="410"/>
      <c r="D19" s="472"/>
      <c r="E19" s="472"/>
      <c r="F19" s="410"/>
      <c r="G19" s="410"/>
      <c r="H19" s="410"/>
      <c r="I19" s="482"/>
    </row>
    <row r="20" spans="1:9" ht="15.75" customHeight="1">
      <c r="A20" s="381"/>
      <c r="B20" s="440"/>
      <c r="C20" s="410"/>
      <c r="D20" s="472"/>
      <c r="E20" s="472"/>
      <c r="F20" s="410"/>
      <c r="G20" s="410"/>
      <c r="H20" s="410"/>
      <c r="I20" s="482"/>
    </row>
    <row r="21" spans="1:9" ht="15.75" customHeight="1">
      <c r="A21" s="381"/>
      <c r="B21" s="440"/>
      <c r="C21" s="410"/>
      <c r="D21" s="472"/>
      <c r="E21" s="472"/>
      <c r="F21" s="410"/>
      <c r="G21" s="410"/>
      <c r="H21" s="410"/>
      <c r="I21" s="482"/>
    </row>
    <row r="22" spans="1:9" ht="15.75" customHeight="1">
      <c r="A22" s="381"/>
      <c r="B22" s="440"/>
      <c r="C22" s="410"/>
      <c r="D22" s="472"/>
      <c r="E22" s="472"/>
      <c r="F22" s="410"/>
      <c r="G22" s="410"/>
      <c r="H22" s="410"/>
      <c r="I22" s="482"/>
    </row>
    <row r="23" spans="1:9" ht="15.75" customHeight="1">
      <c r="A23" s="381"/>
      <c r="B23" s="440"/>
      <c r="C23" s="410"/>
      <c r="D23" s="472"/>
      <c r="E23" s="472"/>
      <c r="F23" s="410"/>
      <c r="G23" s="410"/>
      <c r="H23" s="410"/>
      <c r="I23" s="482"/>
    </row>
    <row r="24" spans="1:9" ht="15.75" customHeight="1">
      <c r="A24" s="381"/>
      <c r="B24" s="440"/>
      <c r="C24" s="410"/>
      <c r="D24" s="472"/>
      <c r="E24" s="472"/>
      <c r="F24" s="410"/>
      <c r="G24" s="410"/>
      <c r="H24" s="410"/>
      <c r="I24" s="482"/>
    </row>
    <row r="25" spans="1:9" ht="15.75" customHeight="1">
      <c r="A25" s="381"/>
      <c r="B25" s="440"/>
      <c r="C25" s="410"/>
      <c r="D25" s="472"/>
      <c r="E25" s="472"/>
      <c r="F25" s="410"/>
      <c r="G25" s="410"/>
      <c r="H25" s="410"/>
      <c r="I25" s="482"/>
    </row>
    <row r="26" spans="1:9" ht="15.75" customHeight="1">
      <c r="A26" s="381"/>
      <c r="B26" s="440"/>
      <c r="C26" s="410"/>
      <c r="D26" s="472"/>
      <c r="E26" s="472"/>
      <c r="F26" s="410"/>
      <c r="G26" s="410"/>
      <c r="H26" s="410"/>
      <c r="I26" s="482"/>
    </row>
    <row r="27" spans="1:9" ht="15.75" customHeight="1">
      <c r="A27" s="435" t="s">
        <v>151</v>
      </c>
      <c r="B27" s="483" t="s">
        <v>178</v>
      </c>
      <c r="C27" s="410">
        <f t="shared" ref="C27:H27" si="2">SUM(C6:C26)</f>
        <v>0</v>
      </c>
      <c r="D27" s="410">
        <f t="shared" si="2"/>
        <v>0</v>
      </c>
      <c r="E27" s="410">
        <f t="shared" si="2"/>
        <v>0</v>
      </c>
      <c r="F27" s="410">
        <f t="shared" si="2"/>
        <v>0</v>
      </c>
      <c r="G27" s="410">
        <f t="shared" si="2"/>
        <v>0</v>
      </c>
      <c r="H27" s="410">
        <f t="shared" si="2"/>
        <v>0</v>
      </c>
      <c r="I27" s="482" t="str">
        <f>IF(F27=0,"",H27/F27*100)</f>
        <v/>
      </c>
    </row>
    <row r="28" spans="1:9" ht="15.75" customHeight="1">
      <c r="A28" s="4" t="str">
        <f>封面!D11&amp;封面!G11</f>
        <v>被评估企业填表人：郭一凡</v>
      </c>
      <c r="C28" s="388"/>
      <c r="D28" s="388"/>
      <c r="E28" s="388"/>
      <c r="F28" s="388"/>
      <c r="G28" s="388" t="str">
        <f>"评估人员："&amp;封面!G20</f>
        <v>评估人员：</v>
      </c>
      <c r="H28" s="388"/>
      <c r="I28" s="388"/>
    </row>
    <row r="29" spans="1:9" ht="15.75" customHeight="1">
      <c r="A29" s="441" t="str">
        <f>CONCATENATE(封面!D13,封面!F13,封面!G13,封面!H13,封面!I13,封面!J13,封面!K13)</f>
        <v>填表日期：2025年1月22日</v>
      </c>
      <c r="C29" s="388"/>
      <c r="D29" s="388"/>
      <c r="E29" s="388"/>
      <c r="F29" s="388"/>
      <c r="G29" s="388"/>
      <c r="H29" s="388"/>
      <c r="I29" s="388"/>
    </row>
  </sheetData>
  <mergeCells count="2">
    <mergeCell ref="A2:I2"/>
    <mergeCell ref="A3:I3"/>
  </mergeCells>
  <phoneticPr fontId="30" type="noConversion"/>
  <hyperlinks>
    <hyperlink ref="B7" location="原材料!A1" display="原材料" xr:uid="{00000000-0004-0000-1B00-000001000000}"/>
    <hyperlink ref="B6" location="'材料采购（在途物资）'!A1" display="材料采购（在途物资）" xr:uid="{00000000-0004-0000-1B00-000002000000}"/>
    <hyperlink ref="B8" location="在库周转材料!B1" display="在库周转材料" xr:uid="{00000000-0004-0000-1B00-000003000000}"/>
    <hyperlink ref="B9" location="委托加工物资!B1" display="委托加工物资" xr:uid="{00000000-0004-0000-1B00-000004000000}"/>
    <hyperlink ref="B10" location="'产成品（库存商品）'!A1" display="产成品（库存商品）" xr:uid="{00000000-0004-0000-1B00-000005000000}"/>
    <hyperlink ref="B12" location="'在产品（自制半成品）'!A1" display="在产品（自制半成品）" xr:uid="{00000000-0004-0000-1B00-000006000000}"/>
    <hyperlink ref="B14" location="发出商品!B1" display="发出商品" xr:uid="{00000000-0004-0000-1B00-000008000000}"/>
    <hyperlink ref="B15" location="在用周转材料!B1" display="在用周转材料" xr:uid="{00000000-0004-0000-1B00-000009000000}"/>
  </hyperlinks>
  <printOptions horizontalCentered="1"/>
  <pageMargins left="0.34930555555555598" right="0.34930555555555598" top="0.98425196850393704" bottom="0.78888888888888897" header="0.39370078740157477" footer="0.50902777777777797"/>
  <pageSetup paperSize="9" scale="80" fitToHeight="0" orientation="landscape" r:id="rId1"/>
  <headerFooter alignWithMargins="0">
    <oddHeader>&amp;R&amp;"宋体,常规"&amp;10共&amp;"Times New Roman,常规"&amp;N&amp;"宋体,常规"页第&amp;"Times New Roman,常规"&amp;P&amp;"宋体,常规"页</oddHead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4B76B0-A4CC-461C-BDB5-31B8F04B6785}">
  <sheetPr codeName="Sheet26">
    <pageSetUpPr fitToPage="1"/>
  </sheetPr>
  <dimension ref="A1:V31"/>
  <sheetViews>
    <sheetView zoomScaleNormal="100" zoomScaleSheetLayoutView="90" workbookViewId="0">
      <pane ySplit="7" topLeftCell="A8" activePane="bottomLeft" state="frozen"/>
      <selection pane="bottomLeft"/>
    </sheetView>
  </sheetViews>
  <sheetFormatPr defaultColWidth="9" defaultRowHeight="15.75" customHeight="1" outlineLevelCol="1"/>
  <cols>
    <col min="1" max="1" width="4.59765625" style="4" customWidth="1"/>
    <col min="2" max="2" width="10.59765625" style="4" hidden="1" customWidth="1" outlineLevel="1"/>
    <col min="3" max="3" width="10.59765625" style="37" customWidth="1" collapsed="1"/>
    <col min="4" max="4" width="10.59765625" style="4" customWidth="1"/>
    <col min="5" max="5" width="9.296875" style="4" customWidth="1"/>
    <col min="6" max="7" width="10.59765625" style="4" hidden="1" customWidth="1"/>
    <col min="8" max="8" width="12.59765625" style="4" hidden="1" customWidth="1"/>
    <col min="9" max="9" width="10.59765625" style="4" hidden="1" customWidth="1"/>
    <col min="10" max="11" width="12.59765625" style="4" hidden="1" customWidth="1"/>
    <col min="12" max="12" width="10.59765625" style="4" hidden="1" customWidth="1"/>
    <col min="13" max="14" width="10.796875" style="4" customWidth="1"/>
    <col min="15" max="15" width="12.796875" style="4" customWidth="1"/>
    <col min="16" max="16" width="10.796875" style="4" customWidth="1"/>
    <col min="17" max="17" width="12.796875" style="4" customWidth="1"/>
    <col min="18" max="18" width="10.19921875" style="4" customWidth="1"/>
    <col min="19" max="19" width="11.296875" style="4" customWidth="1"/>
    <col min="20" max="20" width="12.796875" style="4" customWidth="1"/>
    <col min="21" max="21" width="9.3984375" style="4" customWidth="1"/>
    <col min="22" max="22" width="8.59765625" style="4" customWidth="1"/>
    <col min="23" max="16384" width="9" style="4"/>
  </cols>
  <sheetData>
    <row r="1" spans="1:22" ht="13.35" customHeight="1">
      <c r="A1" s="457"/>
      <c r="C1" s="484"/>
      <c r="D1" s="5"/>
      <c r="E1" s="387"/>
      <c r="F1" s="387"/>
      <c r="G1" s="387"/>
      <c r="H1" s="387"/>
      <c r="I1" s="387"/>
      <c r="J1" s="387"/>
      <c r="K1" s="387"/>
      <c r="L1" s="387"/>
      <c r="M1" s="387"/>
      <c r="N1" s="387"/>
      <c r="O1" s="387"/>
      <c r="P1" s="387"/>
      <c r="Q1" s="387"/>
      <c r="R1" s="387"/>
      <c r="S1" s="387"/>
      <c r="T1" s="387"/>
      <c r="U1" s="5"/>
    </row>
    <row r="2" spans="1:22" s="2" customFormat="1" ht="30" customHeight="1">
      <c r="A2" s="1643" t="s">
        <v>2255</v>
      </c>
      <c r="B2" s="1643"/>
      <c r="C2" s="1643"/>
      <c r="D2" s="1643"/>
      <c r="E2" s="1643"/>
      <c r="F2" s="1643"/>
      <c r="G2" s="1643"/>
      <c r="H2" s="1643"/>
      <c r="I2" s="1643"/>
      <c r="J2" s="1643"/>
      <c r="K2" s="1643"/>
      <c r="L2" s="1643"/>
      <c r="M2" s="1643"/>
      <c r="N2" s="1643"/>
      <c r="O2" s="1643"/>
      <c r="P2" s="1643"/>
      <c r="Q2" s="1643"/>
      <c r="R2" s="1643"/>
      <c r="S2" s="1643"/>
      <c r="T2" s="1643"/>
      <c r="U2" s="1643"/>
      <c r="V2" s="1643"/>
    </row>
    <row r="3" spans="1:22" ht="14.25" customHeight="1">
      <c r="A3" s="4" t="s">
        <v>1968</v>
      </c>
      <c r="C3" s="4"/>
    </row>
    <row r="4" spans="1:22" ht="15.75" customHeight="1">
      <c r="A4" s="441" t="s">
        <v>2086</v>
      </c>
      <c r="E4" s="388"/>
      <c r="F4" s="388"/>
      <c r="G4" s="388"/>
      <c r="H4" s="388"/>
      <c r="I4" s="388"/>
      <c r="J4" s="388"/>
      <c r="K4" s="388"/>
      <c r="L4" s="388"/>
      <c r="M4" s="388"/>
      <c r="N4" s="388"/>
      <c r="O4" s="388"/>
      <c r="P4" s="388"/>
      <c r="Q4" s="388"/>
      <c r="R4" s="388"/>
      <c r="S4" s="388"/>
      <c r="T4" s="388"/>
      <c r="V4" s="458" t="s">
        <v>1970</v>
      </c>
    </row>
    <row r="5" spans="1:22" s="3" customFormat="1" ht="15.75" customHeight="1">
      <c r="A5" s="1818" t="s">
        <v>1101</v>
      </c>
      <c r="B5" s="1828" t="s">
        <v>2256</v>
      </c>
      <c r="C5" s="1831" t="s">
        <v>2257</v>
      </c>
      <c r="D5" s="1822" t="s">
        <v>2258</v>
      </c>
      <c r="E5" s="1825" t="s">
        <v>2234</v>
      </c>
      <c r="F5" s="1767" t="s">
        <v>2088</v>
      </c>
      <c r="G5" s="1768"/>
      <c r="H5" s="1768"/>
      <c r="I5" s="1768"/>
      <c r="J5" s="1769"/>
      <c r="K5" s="1811" t="s">
        <v>2089</v>
      </c>
      <c r="L5" s="1813"/>
      <c r="M5" s="1811" t="s">
        <v>2262</v>
      </c>
      <c r="N5" s="1812"/>
      <c r="O5" s="1812"/>
      <c r="P5" s="1812"/>
      <c r="Q5" s="1813"/>
      <c r="R5" s="1811" t="s">
        <v>2150</v>
      </c>
      <c r="S5" s="1812"/>
      <c r="T5" s="1813"/>
      <c r="U5" s="1820" t="s">
        <v>2091</v>
      </c>
      <c r="V5" s="1820" t="s">
        <v>1100</v>
      </c>
    </row>
    <row r="6" spans="1:22" s="3" customFormat="1" ht="15.75" customHeight="1">
      <c r="A6" s="1818"/>
      <c r="B6" s="1829"/>
      <c r="C6" s="1831"/>
      <c r="D6" s="1823"/>
      <c r="E6" s="1826"/>
      <c r="F6" s="1770"/>
      <c r="G6" s="1771"/>
      <c r="H6" s="1771"/>
      <c r="I6" s="1771"/>
      <c r="J6" s="1772"/>
      <c r="K6" s="1814"/>
      <c r="L6" s="1816"/>
      <c r="M6" s="1814"/>
      <c r="N6" s="1815"/>
      <c r="O6" s="1815"/>
      <c r="P6" s="1815"/>
      <c r="Q6" s="1816"/>
      <c r="R6" s="1814"/>
      <c r="S6" s="1815"/>
      <c r="T6" s="1816"/>
      <c r="U6" s="1820"/>
      <c r="V6" s="1820"/>
    </row>
    <row r="7" spans="1:22" ht="15.75" customHeight="1">
      <c r="A7" s="1819"/>
      <c r="B7" s="1830"/>
      <c r="C7" s="1832"/>
      <c r="D7" s="1824"/>
      <c r="E7" s="1827"/>
      <c r="F7" s="611" t="s">
        <v>2263</v>
      </c>
      <c r="G7" s="611" t="s">
        <v>2264</v>
      </c>
      <c r="H7" s="611" t="s">
        <v>2265</v>
      </c>
      <c r="I7" s="611" t="s">
        <v>2266</v>
      </c>
      <c r="J7" s="611" t="s">
        <v>1647</v>
      </c>
      <c r="K7" s="611" t="s">
        <v>2262</v>
      </c>
      <c r="L7" s="611" t="s">
        <v>2266</v>
      </c>
      <c r="M7" s="611" t="s">
        <v>2263</v>
      </c>
      <c r="N7" s="611" t="s">
        <v>2264</v>
      </c>
      <c r="O7" s="611" t="s">
        <v>2265</v>
      </c>
      <c r="P7" s="611" t="s">
        <v>2266</v>
      </c>
      <c r="Q7" s="611" t="s">
        <v>1647</v>
      </c>
      <c r="R7" s="612" t="s">
        <v>2267</v>
      </c>
      <c r="S7" s="612" t="s">
        <v>2264</v>
      </c>
      <c r="T7" s="611" t="s">
        <v>2090</v>
      </c>
      <c r="U7" s="1821"/>
      <c r="V7" s="1821"/>
    </row>
    <row r="8" spans="1:22" ht="15.75" customHeight="1">
      <c r="A8" s="496"/>
      <c r="B8" s="392"/>
      <c r="C8" s="582"/>
      <c r="D8" s="613"/>
      <c r="E8" s="614"/>
      <c r="F8" s="410"/>
      <c r="G8" s="614"/>
      <c r="H8" s="614"/>
      <c r="I8" s="615"/>
      <c r="J8" s="615"/>
      <c r="K8" s="615"/>
      <c r="L8" s="614"/>
      <c r="M8" s="616">
        <v>0</v>
      </c>
      <c r="N8" s="616">
        <v>0</v>
      </c>
      <c r="O8" s="616">
        <v>0</v>
      </c>
      <c r="P8" s="616">
        <v>0</v>
      </c>
      <c r="Q8" s="617">
        <v>0</v>
      </c>
      <c r="R8" s="617"/>
      <c r="S8" s="617"/>
      <c r="T8" s="617">
        <v>0</v>
      </c>
      <c r="U8" s="617"/>
      <c r="V8" s="496"/>
    </row>
    <row r="9" spans="1:22" ht="15.75" customHeight="1">
      <c r="A9" s="496"/>
      <c r="B9" s="392"/>
      <c r="C9" s="582"/>
      <c r="D9" s="613"/>
      <c r="E9" s="614"/>
      <c r="F9" s="410"/>
      <c r="G9" s="614"/>
      <c r="H9" s="614"/>
      <c r="I9" s="615"/>
      <c r="J9" s="615"/>
      <c r="K9" s="615"/>
      <c r="L9" s="614"/>
      <c r="M9" s="616">
        <v>0</v>
      </c>
      <c r="N9" s="616">
        <v>0</v>
      </c>
      <c r="O9" s="616">
        <v>0</v>
      </c>
      <c r="P9" s="616">
        <v>0</v>
      </c>
      <c r="Q9" s="617">
        <v>0</v>
      </c>
      <c r="R9" s="617"/>
      <c r="S9" s="617"/>
      <c r="T9" s="617">
        <v>0</v>
      </c>
      <c r="U9" s="617"/>
      <c r="V9" s="496"/>
    </row>
    <row r="10" spans="1:22" ht="15.75" customHeight="1">
      <c r="A10" s="496"/>
      <c r="B10" s="392"/>
      <c r="C10" s="582"/>
      <c r="D10" s="613"/>
      <c r="E10" s="614"/>
      <c r="F10" s="410"/>
      <c r="G10" s="614"/>
      <c r="H10" s="614"/>
      <c r="I10" s="615"/>
      <c r="J10" s="615"/>
      <c r="K10" s="615"/>
      <c r="L10" s="614"/>
      <c r="M10" s="616">
        <v>0</v>
      </c>
      <c r="N10" s="616">
        <v>0</v>
      </c>
      <c r="O10" s="616">
        <v>0</v>
      </c>
      <c r="P10" s="616">
        <v>0</v>
      </c>
      <c r="Q10" s="617">
        <v>0</v>
      </c>
      <c r="R10" s="617"/>
      <c r="S10" s="617"/>
      <c r="T10" s="617">
        <v>0</v>
      </c>
      <c r="U10" s="617"/>
      <c r="V10" s="496"/>
    </row>
    <row r="11" spans="1:22" ht="15.75" customHeight="1">
      <c r="A11" s="496"/>
      <c r="B11" s="392"/>
      <c r="C11" s="582"/>
      <c r="D11" s="613"/>
      <c r="E11" s="614"/>
      <c r="F11" s="410"/>
      <c r="G11" s="614"/>
      <c r="H11" s="614"/>
      <c r="I11" s="615"/>
      <c r="J11" s="615"/>
      <c r="K11" s="615"/>
      <c r="L11" s="614"/>
      <c r="M11" s="616">
        <v>0</v>
      </c>
      <c r="N11" s="616">
        <v>0</v>
      </c>
      <c r="O11" s="616">
        <v>0</v>
      </c>
      <c r="P11" s="616">
        <v>0</v>
      </c>
      <c r="Q11" s="617">
        <v>0</v>
      </c>
      <c r="R11" s="617"/>
      <c r="S11" s="617"/>
      <c r="T11" s="617">
        <v>0</v>
      </c>
      <c r="U11" s="617"/>
      <c r="V11" s="496"/>
    </row>
    <row r="12" spans="1:22" ht="15.75" customHeight="1">
      <c r="A12" s="496"/>
      <c r="B12" s="392"/>
      <c r="C12" s="582"/>
      <c r="D12" s="613"/>
      <c r="E12" s="614"/>
      <c r="F12" s="410"/>
      <c r="G12" s="614"/>
      <c r="H12" s="614"/>
      <c r="I12" s="615"/>
      <c r="J12" s="615"/>
      <c r="K12" s="615"/>
      <c r="L12" s="614"/>
      <c r="M12" s="616">
        <v>0</v>
      </c>
      <c r="N12" s="616">
        <v>0</v>
      </c>
      <c r="O12" s="616">
        <v>0</v>
      </c>
      <c r="P12" s="616">
        <v>0</v>
      </c>
      <c r="Q12" s="617">
        <v>0</v>
      </c>
      <c r="R12" s="617"/>
      <c r="S12" s="617"/>
      <c r="T12" s="617">
        <v>0</v>
      </c>
      <c r="U12" s="617"/>
      <c r="V12" s="496"/>
    </row>
    <row r="13" spans="1:22" ht="15.75" customHeight="1">
      <c r="A13" s="496"/>
      <c r="B13" s="392"/>
      <c r="C13" s="582"/>
      <c r="D13" s="613"/>
      <c r="E13" s="614"/>
      <c r="F13" s="410"/>
      <c r="G13" s="614"/>
      <c r="H13" s="614"/>
      <c r="I13" s="615"/>
      <c r="J13" s="615"/>
      <c r="K13" s="615"/>
      <c r="L13" s="614"/>
      <c r="M13" s="616">
        <v>0</v>
      </c>
      <c r="N13" s="616">
        <v>0</v>
      </c>
      <c r="O13" s="616">
        <v>0</v>
      </c>
      <c r="P13" s="616">
        <v>0</v>
      </c>
      <c r="Q13" s="617">
        <v>0</v>
      </c>
      <c r="R13" s="617"/>
      <c r="S13" s="617"/>
      <c r="T13" s="617">
        <v>0</v>
      </c>
      <c r="U13" s="617"/>
      <c r="V13" s="496"/>
    </row>
    <row r="14" spans="1:22" ht="15.75" customHeight="1">
      <c r="A14" s="496"/>
      <c r="B14" s="392"/>
      <c r="C14" s="582"/>
      <c r="D14" s="613"/>
      <c r="E14" s="614"/>
      <c r="F14" s="410"/>
      <c r="G14" s="614"/>
      <c r="H14" s="614"/>
      <c r="I14" s="615"/>
      <c r="J14" s="615"/>
      <c r="K14" s="615"/>
      <c r="L14" s="614"/>
      <c r="M14" s="616">
        <v>0</v>
      </c>
      <c r="N14" s="616">
        <v>0</v>
      </c>
      <c r="O14" s="616">
        <v>0</v>
      </c>
      <c r="P14" s="616">
        <v>0</v>
      </c>
      <c r="Q14" s="617">
        <v>0</v>
      </c>
      <c r="R14" s="617"/>
      <c r="S14" s="617"/>
      <c r="T14" s="617">
        <v>0</v>
      </c>
      <c r="U14" s="617"/>
      <c r="V14" s="496"/>
    </row>
    <row r="15" spans="1:22" ht="15.75" customHeight="1">
      <c r="A15" s="496"/>
      <c r="B15" s="392"/>
      <c r="C15" s="582"/>
      <c r="D15" s="613"/>
      <c r="E15" s="614"/>
      <c r="F15" s="410"/>
      <c r="G15" s="614"/>
      <c r="H15" s="614"/>
      <c r="I15" s="615"/>
      <c r="J15" s="615"/>
      <c r="K15" s="615"/>
      <c r="L15" s="614"/>
      <c r="M15" s="616">
        <v>0</v>
      </c>
      <c r="N15" s="616">
        <v>0</v>
      </c>
      <c r="O15" s="616">
        <v>0</v>
      </c>
      <c r="P15" s="616">
        <v>0</v>
      </c>
      <c r="Q15" s="617">
        <v>0</v>
      </c>
      <c r="R15" s="617"/>
      <c r="S15" s="617"/>
      <c r="T15" s="617">
        <v>0</v>
      </c>
      <c r="U15" s="617"/>
      <c r="V15" s="496"/>
    </row>
    <row r="16" spans="1:22" ht="15.75" customHeight="1">
      <c r="A16" s="496"/>
      <c r="B16" s="392"/>
      <c r="C16" s="582"/>
      <c r="D16" s="613"/>
      <c r="E16" s="614"/>
      <c r="F16" s="410"/>
      <c r="G16" s="614"/>
      <c r="H16" s="614"/>
      <c r="I16" s="615"/>
      <c r="J16" s="615"/>
      <c r="K16" s="615"/>
      <c r="L16" s="614"/>
      <c r="M16" s="616">
        <v>0</v>
      </c>
      <c r="N16" s="616">
        <v>0</v>
      </c>
      <c r="O16" s="616">
        <v>0</v>
      </c>
      <c r="P16" s="616">
        <v>0</v>
      </c>
      <c r="Q16" s="617">
        <v>0</v>
      </c>
      <c r="R16" s="617"/>
      <c r="S16" s="617"/>
      <c r="T16" s="617">
        <v>0</v>
      </c>
      <c r="U16" s="617"/>
      <c r="V16" s="496"/>
    </row>
    <row r="17" spans="1:22" ht="15.75" customHeight="1">
      <c r="A17" s="496"/>
      <c r="B17" s="392"/>
      <c r="C17" s="582"/>
      <c r="D17" s="613"/>
      <c r="E17" s="614"/>
      <c r="F17" s="410"/>
      <c r="G17" s="614"/>
      <c r="H17" s="614"/>
      <c r="I17" s="615"/>
      <c r="J17" s="615"/>
      <c r="K17" s="615"/>
      <c r="L17" s="614"/>
      <c r="M17" s="616">
        <v>0</v>
      </c>
      <c r="N17" s="616">
        <v>0</v>
      </c>
      <c r="O17" s="616">
        <v>0</v>
      </c>
      <c r="P17" s="616">
        <v>0</v>
      </c>
      <c r="Q17" s="617">
        <v>0</v>
      </c>
      <c r="R17" s="617"/>
      <c r="S17" s="617"/>
      <c r="T17" s="617">
        <v>0</v>
      </c>
      <c r="U17" s="617"/>
      <c r="V17" s="496"/>
    </row>
    <row r="18" spans="1:22" ht="15.75" customHeight="1">
      <c r="A18" s="496"/>
      <c r="B18" s="392"/>
      <c r="C18" s="582"/>
      <c r="D18" s="613"/>
      <c r="E18" s="615"/>
      <c r="F18" s="472"/>
      <c r="G18" s="615"/>
      <c r="H18" s="615"/>
      <c r="I18" s="615"/>
      <c r="J18" s="615"/>
      <c r="K18" s="615"/>
      <c r="L18" s="615"/>
      <c r="M18" s="616">
        <v>0</v>
      </c>
      <c r="N18" s="616">
        <v>0</v>
      </c>
      <c r="O18" s="616">
        <v>0</v>
      </c>
      <c r="P18" s="616">
        <v>0</v>
      </c>
      <c r="Q18" s="617">
        <v>0</v>
      </c>
      <c r="R18" s="617"/>
      <c r="S18" s="617"/>
      <c r="T18" s="617">
        <v>0</v>
      </c>
      <c r="U18" s="617"/>
      <c r="V18" s="496"/>
    </row>
    <row r="19" spans="1:22" ht="15.75" customHeight="1">
      <c r="A19" s="496"/>
      <c r="B19" s="392"/>
      <c r="C19" s="582"/>
      <c r="D19" s="613"/>
      <c r="E19" s="615"/>
      <c r="F19" s="472"/>
      <c r="G19" s="615"/>
      <c r="H19" s="615"/>
      <c r="I19" s="615"/>
      <c r="J19" s="615"/>
      <c r="K19" s="615"/>
      <c r="L19" s="615"/>
      <c r="M19" s="616">
        <v>0</v>
      </c>
      <c r="N19" s="616">
        <v>0</v>
      </c>
      <c r="O19" s="616">
        <v>0</v>
      </c>
      <c r="P19" s="616">
        <v>0</v>
      </c>
      <c r="Q19" s="617">
        <v>0</v>
      </c>
      <c r="R19" s="617"/>
      <c r="S19" s="617"/>
      <c r="T19" s="617">
        <v>0</v>
      </c>
      <c r="U19" s="617"/>
      <c r="V19" s="496"/>
    </row>
    <row r="20" spans="1:22" ht="15.75" customHeight="1">
      <c r="A20" s="496"/>
      <c r="B20" s="392"/>
      <c r="C20" s="582"/>
      <c r="D20" s="613"/>
      <c r="E20" s="614"/>
      <c r="F20" s="410"/>
      <c r="G20" s="614"/>
      <c r="H20" s="614"/>
      <c r="I20" s="615"/>
      <c r="J20" s="615"/>
      <c r="K20" s="615"/>
      <c r="L20" s="614"/>
      <c r="M20" s="616">
        <v>0</v>
      </c>
      <c r="N20" s="616">
        <v>0</v>
      </c>
      <c r="O20" s="616">
        <v>0</v>
      </c>
      <c r="P20" s="616">
        <v>0</v>
      </c>
      <c r="Q20" s="617">
        <v>0</v>
      </c>
      <c r="R20" s="617"/>
      <c r="S20" s="617"/>
      <c r="T20" s="617">
        <v>0</v>
      </c>
      <c r="U20" s="617"/>
      <c r="V20" s="496"/>
    </row>
    <row r="21" spans="1:22" ht="15.75" customHeight="1">
      <c r="A21" s="496"/>
      <c r="B21" s="392"/>
      <c r="C21" s="582"/>
      <c r="D21" s="613"/>
      <c r="E21" s="614"/>
      <c r="F21" s="410"/>
      <c r="G21" s="614"/>
      <c r="H21" s="614"/>
      <c r="I21" s="615"/>
      <c r="J21" s="615"/>
      <c r="K21" s="615"/>
      <c r="L21" s="614"/>
      <c r="M21" s="616">
        <v>0</v>
      </c>
      <c r="N21" s="616">
        <v>0</v>
      </c>
      <c r="O21" s="616">
        <v>0</v>
      </c>
      <c r="P21" s="616">
        <v>0</v>
      </c>
      <c r="Q21" s="617">
        <v>0</v>
      </c>
      <c r="R21" s="617"/>
      <c r="S21" s="617"/>
      <c r="T21" s="617">
        <v>0</v>
      </c>
      <c r="U21" s="617"/>
      <c r="V21" s="496"/>
    </row>
    <row r="22" spans="1:22" ht="15.75" customHeight="1">
      <c r="A22" s="496"/>
      <c r="B22" s="392"/>
      <c r="C22" s="582"/>
      <c r="D22" s="613"/>
      <c r="E22" s="614"/>
      <c r="F22" s="410"/>
      <c r="G22" s="614"/>
      <c r="H22" s="614"/>
      <c r="I22" s="615"/>
      <c r="J22" s="615"/>
      <c r="K22" s="615"/>
      <c r="L22" s="614"/>
      <c r="M22" s="616">
        <v>0</v>
      </c>
      <c r="N22" s="616">
        <v>0</v>
      </c>
      <c r="O22" s="616">
        <v>0</v>
      </c>
      <c r="P22" s="616">
        <v>0</v>
      </c>
      <c r="Q22" s="617">
        <v>0</v>
      </c>
      <c r="R22" s="617"/>
      <c r="S22" s="617"/>
      <c r="T22" s="617">
        <v>0</v>
      </c>
      <c r="U22" s="617"/>
      <c r="V22" s="496"/>
    </row>
    <row r="23" spans="1:22" ht="15.75" customHeight="1">
      <c r="A23" s="496"/>
      <c r="B23" s="392"/>
      <c r="C23" s="582"/>
      <c r="D23" s="613"/>
      <c r="E23" s="614"/>
      <c r="F23" s="410"/>
      <c r="G23" s="614"/>
      <c r="H23" s="614"/>
      <c r="I23" s="615"/>
      <c r="J23" s="615"/>
      <c r="K23" s="615"/>
      <c r="L23" s="614"/>
      <c r="M23" s="616">
        <v>0</v>
      </c>
      <c r="N23" s="616">
        <v>0</v>
      </c>
      <c r="O23" s="616">
        <v>0</v>
      </c>
      <c r="P23" s="616">
        <v>0</v>
      </c>
      <c r="Q23" s="617">
        <v>0</v>
      </c>
      <c r="R23" s="617"/>
      <c r="S23" s="617"/>
      <c r="T23" s="617">
        <v>0</v>
      </c>
      <c r="U23" s="617"/>
      <c r="V23" s="496"/>
    </row>
    <row r="24" spans="1:22" ht="15.75" customHeight="1">
      <c r="A24" s="496"/>
      <c r="B24" s="392"/>
      <c r="C24" s="582"/>
      <c r="D24" s="613"/>
      <c r="E24" s="614"/>
      <c r="F24" s="410"/>
      <c r="G24" s="614"/>
      <c r="H24" s="614"/>
      <c r="I24" s="615"/>
      <c r="J24" s="615"/>
      <c r="K24" s="615"/>
      <c r="L24" s="614"/>
      <c r="M24" s="616">
        <v>0</v>
      </c>
      <c r="N24" s="616">
        <v>0</v>
      </c>
      <c r="O24" s="616">
        <v>0</v>
      </c>
      <c r="P24" s="616">
        <v>0</v>
      </c>
      <c r="Q24" s="617">
        <v>0</v>
      </c>
      <c r="R24" s="617"/>
      <c r="S24" s="617"/>
      <c r="T24" s="617">
        <v>0</v>
      </c>
      <c r="U24" s="617"/>
      <c r="V24" s="496"/>
    </row>
    <row r="25" spans="1:22" ht="15.75" customHeight="1">
      <c r="A25" s="496"/>
      <c r="B25" s="392"/>
      <c r="C25" s="582"/>
      <c r="D25" s="613"/>
      <c r="E25" s="614"/>
      <c r="F25" s="410"/>
      <c r="G25" s="614"/>
      <c r="H25" s="614"/>
      <c r="I25" s="615"/>
      <c r="J25" s="615"/>
      <c r="K25" s="615"/>
      <c r="L25" s="614"/>
      <c r="M25" s="616">
        <v>0</v>
      </c>
      <c r="N25" s="616">
        <v>0</v>
      </c>
      <c r="O25" s="616">
        <v>0</v>
      </c>
      <c r="P25" s="616">
        <v>0</v>
      </c>
      <c r="Q25" s="617">
        <v>0</v>
      </c>
      <c r="R25" s="617"/>
      <c r="S25" s="617"/>
      <c r="T25" s="617">
        <v>0</v>
      </c>
      <c r="U25" s="617"/>
      <c r="V25" s="496"/>
    </row>
    <row r="26" spans="1:22" ht="15.75" customHeight="1">
      <c r="A26" s="496"/>
      <c r="B26" s="392"/>
      <c r="C26" s="582"/>
      <c r="D26" s="613"/>
      <c r="E26" s="614"/>
      <c r="F26" s="410"/>
      <c r="G26" s="614"/>
      <c r="H26" s="614"/>
      <c r="I26" s="615"/>
      <c r="J26" s="615"/>
      <c r="K26" s="615"/>
      <c r="L26" s="614"/>
      <c r="M26" s="616">
        <v>0</v>
      </c>
      <c r="N26" s="616">
        <v>0</v>
      </c>
      <c r="O26" s="616">
        <v>0</v>
      </c>
      <c r="P26" s="616">
        <v>0</v>
      </c>
      <c r="Q26" s="617">
        <v>0</v>
      </c>
      <c r="R26" s="617"/>
      <c r="S26" s="617"/>
      <c r="T26" s="617">
        <v>0</v>
      </c>
      <c r="U26" s="617"/>
      <c r="V26" s="496"/>
    </row>
    <row r="27" spans="1:22" ht="15.75" customHeight="1">
      <c r="A27" s="1820" t="s">
        <v>2126</v>
      </c>
      <c r="B27" s="1820"/>
      <c r="C27" s="1820"/>
      <c r="D27" s="618"/>
      <c r="E27" s="615"/>
      <c r="F27" s="410"/>
      <c r="G27" s="614"/>
      <c r="H27" s="410">
        <v>0</v>
      </c>
      <c r="I27" s="410">
        <v>0</v>
      </c>
      <c r="J27" s="472">
        <v>0</v>
      </c>
      <c r="K27" s="615">
        <v>0</v>
      </c>
      <c r="L27" s="615">
        <v>0</v>
      </c>
      <c r="M27" s="614"/>
      <c r="N27" s="410"/>
      <c r="O27" s="410">
        <v>0</v>
      </c>
      <c r="P27" s="410">
        <v>0</v>
      </c>
      <c r="Q27" s="410">
        <v>0</v>
      </c>
      <c r="R27" s="410"/>
      <c r="S27" s="410"/>
      <c r="T27" s="410">
        <v>0</v>
      </c>
      <c r="U27" s="440"/>
      <c r="V27" s="496"/>
    </row>
    <row r="28" spans="1:22" ht="15.75" customHeight="1">
      <c r="A28" s="1820" t="s">
        <v>2268</v>
      </c>
      <c r="B28" s="1820"/>
      <c r="C28" s="1820"/>
      <c r="D28" s="618"/>
      <c r="E28" s="473"/>
      <c r="F28" s="619"/>
      <c r="G28" s="473"/>
      <c r="H28" s="490">
        <v>0</v>
      </c>
      <c r="I28" s="473"/>
      <c r="J28" s="473"/>
      <c r="K28" s="616"/>
      <c r="L28" s="616"/>
      <c r="M28" s="473"/>
      <c r="N28" s="473"/>
      <c r="O28" s="473">
        <v>0</v>
      </c>
      <c r="P28" s="473"/>
      <c r="Q28" s="473"/>
      <c r="R28" s="473"/>
      <c r="S28" s="473"/>
      <c r="T28" s="473"/>
      <c r="U28" s="440"/>
      <c r="V28" s="496"/>
    </row>
    <row r="29" spans="1:22" ht="15.75" customHeight="1">
      <c r="A29" s="1817" t="s">
        <v>2155</v>
      </c>
      <c r="B29" s="1817"/>
      <c r="C29" s="1817"/>
      <c r="D29" s="618"/>
      <c r="E29" s="472"/>
      <c r="F29" s="410"/>
      <c r="G29" s="496"/>
      <c r="H29" s="571">
        <v>0</v>
      </c>
      <c r="I29" s="472"/>
      <c r="J29" s="472"/>
      <c r="K29" s="472"/>
      <c r="L29" s="410"/>
      <c r="M29" s="472"/>
      <c r="N29" s="496"/>
      <c r="O29" s="571">
        <v>0</v>
      </c>
      <c r="P29" s="496"/>
      <c r="Q29" s="472"/>
      <c r="R29" s="472"/>
      <c r="S29" s="472"/>
      <c r="T29" s="472">
        <v>0</v>
      </c>
      <c r="U29" s="440"/>
      <c r="V29" s="496"/>
    </row>
    <row r="30" spans="1:22" ht="15.75" customHeight="1">
      <c r="A30" s="441" t="s">
        <v>2098</v>
      </c>
      <c r="E30" s="388"/>
      <c r="F30" s="388"/>
      <c r="G30" s="388"/>
      <c r="H30" s="388"/>
      <c r="I30" s="388"/>
      <c r="J30" s="388"/>
      <c r="K30" s="388"/>
      <c r="L30" s="388"/>
      <c r="M30" s="388"/>
      <c r="Q30" s="388"/>
      <c r="R30" s="388"/>
      <c r="S30" s="388" t="s">
        <v>2099</v>
      </c>
      <c r="T30" s="388"/>
    </row>
    <row r="31" spans="1:22" ht="15.75" customHeight="1">
      <c r="A31" s="4" t="s">
        <v>2101</v>
      </c>
      <c r="E31" s="388"/>
      <c r="F31" s="388"/>
      <c r="G31" s="388"/>
      <c r="H31" s="388"/>
      <c r="I31" s="388"/>
      <c r="J31" s="388"/>
      <c r="K31" s="388"/>
      <c r="L31" s="388"/>
      <c r="M31" s="388"/>
      <c r="N31" s="388"/>
      <c r="O31" s="388"/>
      <c r="P31" s="388"/>
      <c r="Q31" s="388"/>
      <c r="R31" s="388"/>
      <c r="S31" s="388"/>
      <c r="T31" s="388"/>
    </row>
  </sheetData>
  <sortState xmlns:xlrd2="http://schemas.microsoft.com/office/spreadsheetml/2017/richdata2" ref="A8:V26">
    <sortCondition ref="A8"/>
  </sortState>
  <mergeCells count="15">
    <mergeCell ref="M5:Q6"/>
    <mergeCell ref="A2:V2"/>
    <mergeCell ref="A29:C29"/>
    <mergeCell ref="A5:A7"/>
    <mergeCell ref="A28:C28"/>
    <mergeCell ref="F5:J6"/>
    <mergeCell ref="A27:C27"/>
    <mergeCell ref="U5:U7"/>
    <mergeCell ref="V5:V7"/>
    <mergeCell ref="R5:T6"/>
    <mergeCell ref="D5:D7"/>
    <mergeCell ref="E5:E7"/>
    <mergeCell ref="B5:B7"/>
    <mergeCell ref="C5:C7"/>
    <mergeCell ref="K5:L6"/>
  </mergeCells>
  <phoneticPr fontId="30" type="noConversion"/>
  <printOptions horizontalCentered="1"/>
  <pageMargins left="0.35433070866141736" right="0.35433070866141736" top="0.98425196850393704" bottom="0.78740157480314965" header="0.39370078740157477" footer="0.51181102362204722"/>
  <pageSetup paperSize="9" scale="52" fitToHeight="0" orientation="landscape" r:id="rId1"/>
  <headerFooter alignWithMargins="0">
    <oddHeader>&amp;R&amp;"宋体,常规"&amp;10共&amp;"Times New Roman,常规"&amp;N&amp;"宋体,常规"页第&amp;"Times New Roman,常规"&amp;P&amp;"宋体,常规"页</oddHead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8AE8B1-0B5D-4741-AF91-9D02FE18E058}">
  <sheetPr codeName="Sheet55">
    <tabColor rgb="FF0070C0"/>
    <pageSetUpPr fitToPage="1"/>
  </sheetPr>
  <dimension ref="A1:Q16"/>
  <sheetViews>
    <sheetView topLeftCell="D1" zoomScale="90" zoomScaleNormal="90" workbookViewId="0">
      <selection activeCell="M9" sqref="M9"/>
    </sheetView>
  </sheetViews>
  <sheetFormatPr defaultColWidth="9" defaultRowHeight="20.100000000000001" customHeight="1" outlineLevelCol="1"/>
  <cols>
    <col min="1" max="1" width="4.09765625" style="154" customWidth="1"/>
    <col min="2" max="2" width="6.59765625" style="154" customWidth="1"/>
    <col min="3" max="3" width="17.5" style="154" customWidth="1"/>
    <col min="4" max="4" width="11.796875" style="158" customWidth="1"/>
    <col min="5" max="5" width="14.796875" style="154" customWidth="1"/>
    <col min="6" max="6" width="16.5" style="155" customWidth="1"/>
    <col min="7" max="7" width="7.59765625" style="154" customWidth="1" outlineLevel="1"/>
    <col min="8" max="10" width="12.296875" style="154" customWidth="1"/>
    <col min="11" max="12" width="9.59765625" style="155" customWidth="1"/>
    <col min="13" max="13" width="10.796875" style="156" customWidth="1"/>
    <col min="14" max="14" width="12.19921875" style="156" customWidth="1"/>
    <col min="15" max="15" width="12.796875" style="156" customWidth="1"/>
    <col min="16" max="16" width="13" style="155" customWidth="1"/>
    <col min="17" max="17" width="8.5" style="177" customWidth="1"/>
    <col min="18" max="16384" width="9" style="154"/>
  </cols>
  <sheetData>
    <row r="1" spans="1:17" ht="20.100000000000001" customHeight="1">
      <c r="C1" s="620" t="s">
        <v>464</v>
      </c>
      <c r="D1" s="621">
        <v>0.6</v>
      </c>
      <c r="E1" s="620"/>
      <c r="F1" s="622"/>
      <c r="G1" s="167"/>
      <c r="P1" s="623"/>
      <c r="Q1" s="624"/>
    </row>
    <row r="2" spans="1:17" s="157" customFormat="1" ht="24.75" customHeight="1">
      <c r="A2" s="1836" t="s">
        <v>465</v>
      </c>
      <c r="B2" s="1836"/>
      <c r="C2" s="1836"/>
      <c r="D2" s="1836"/>
      <c r="E2" s="1836"/>
      <c r="F2" s="1836"/>
      <c r="G2" s="1836"/>
      <c r="H2" s="1836"/>
      <c r="I2" s="1836"/>
      <c r="J2" s="1836"/>
      <c r="K2" s="1836"/>
      <c r="L2" s="1836"/>
      <c r="M2" s="1836"/>
      <c r="N2" s="1836"/>
      <c r="O2" s="1836"/>
      <c r="P2" s="1836"/>
      <c r="Q2" s="1836"/>
    </row>
    <row r="3" spans="1:17" s="167" customFormat="1" ht="15.75" customHeight="1">
      <c r="A3" s="625" t="str">
        <f>CONCATENATE(封面!D9,封面!F9,封面!G9,封面!H9,封面!I9,封面!J9,封面!K9)</f>
        <v>评估基准日：2024年12月31日</v>
      </c>
      <c r="D3" s="626"/>
      <c r="F3" s="627"/>
      <c r="K3" s="628"/>
      <c r="L3" s="627"/>
      <c r="M3" s="629"/>
      <c r="N3" s="629"/>
      <c r="O3" s="629"/>
      <c r="P3" s="630" t="s">
        <v>466</v>
      </c>
      <c r="Q3" s="625"/>
    </row>
    <row r="4" spans="1:17" s="167" customFormat="1" ht="16.5" customHeight="1">
      <c r="A4" s="630" t="str">
        <f>封面!D7&amp;封面!F7</f>
        <v>被评估企业：海南中油深南石油技术开发有限公司澄迈分公司</v>
      </c>
      <c r="D4" s="1837"/>
      <c r="E4" s="1837"/>
      <c r="F4" s="631"/>
      <c r="G4" s="632"/>
      <c r="K4" s="627"/>
      <c r="L4" s="627"/>
      <c r="M4" s="629"/>
      <c r="N4" s="629"/>
      <c r="O4" s="629"/>
      <c r="P4" s="630" t="s">
        <v>467</v>
      </c>
      <c r="Q4" s="625"/>
    </row>
    <row r="5" spans="1:17" s="159" customFormat="1" ht="17.100000000000001" customHeight="1">
      <c r="A5" s="1838" t="s">
        <v>73</v>
      </c>
      <c r="B5" s="1839" t="s">
        <v>468</v>
      </c>
      <c r="C5" s="1838" t="s">
        <v>469</v>
      </c>
      <c r="D5" s="1841" t="s">
        <v>470</v>
      </c>
      <c r="E5" s="1838" t="s">
        <v>471</v>
      </c>
      <c r="F5" s="1842" t="s">
        <v>472</v>
      </c>
      <c r="G5" s="1839" t="s">
        <v>473</v>
      </c>
      <c r="H5" s="1844" t="s">
        <v>474</v>
      </c>
      <c r="I5" s="1845"/>
      <c r="J5" s="1846"/>
      <c r="K5" s="1847" t="s">
        <v>475</v>
      </c>
      <c r="L5" s="1848"/>
      <c r="M5" s="1844" t="s">
        <v>476</v>
      </c>
      <c r="N5" s="1845"/>
      <c r="O5" s="1845"/>
      <c r="P5" s="1845"/>
      <c r="Q5" s="1849" t="s">
        <v>74</v>
      </c>
    </row>
    <row r="6" spans="1:17" s="159" customFormat="1" ht="24">
      <c r="A6" s="1838"/>
      <c r="B6" s="1840"/>
      <c r="C6" s="1838"/>
      <c r="D6" s="1841"/>
      <c r="E6" s="1838"/>
      <c r="F6" s="1843"/>
      <c r="G6" s="1840"/>
      <c r="H6" s="633" t="s">
        <v>530</v>
      </c>
      <c r="I6" s="633" t="s">
        <v>477</v>
      </c>
      <c r="J6" s="633" t="s">
        <v>71</v>
      </c>
      <c r="K6" s="634" t="s">
        <v>478</v>
      </c>
      <c r="L6" s="634" t="s">
        <v>422</v>
      </c>
      <c r="M6" s="635" t="s">
        <v>479</v>
      </c>
      <c r="N6" s="635" t="s">
        <v>480</v>
      </c>
      <c r="O6" s="635" t="s">
        <v>481</v>
      </c>
      <c r="P6" s="634" t="s">
        <v>482</v>
      </c>
      <c r="Q6" s="1849"/>
    </row>
    <row r="7" spans="1:17" s="159" customFormat="1" ht="30" customHeight="1">
      <c r="A7" s="636">
        <v>1</v>
      </c>
      <c r="B7" s="637" t="str">
        <f>存货汇总!A6</f>
        <v>3-9-1</v>
      </c>
      <c r="C7" s="638" t="s">
        <v>300</v>
      </c>
      <c r="D7" s="639">
        <f>SUM(材料采购【在途物资】!H8:H26)</f>
        <v>0</v>
      </c>
      <c r="E7" s="99">
        <f>存货汇总!F6</f>
        <v>0</v>
      </c>
      <c r="F7" s="640" t="str">
        <f>IFERROR(E7/$E$16,"")</f>
        <v/>
      </c>
      <c r="G7" s="641"/>
      <c r="H7" s="642" t="e">
        <f>SUMIF(材料采购【在途物资】!#REF!,"抽查",材料采购【在途物资】!F8:F26)</f>
        <v>#REF!</v>
      </c>
      <c r="I7" s="642" t="e">
        <f>SUMIF(材料采购【在途物资】!#REF!,"函证或其他证明",材料采购【在途物资】!F8:F26)</f>
        <v>#REF!</v>
      </c>
      <c r="J7" s="642" t="e">
        <f>SUMIF(材料采购【在途物资】!#REF!,"抽查",材料采购【在途物资】!H8:H26)+SUMIF(材料采购【在途物资】!#REF!,"函证或其他证明",材料采购【在途物资】!H8:H26)</f>
        <v>#REF!</v>
      </c>
      <c r="K7" s="641" t="str">
        <f t="shared" ref="K7:K12" si="0">IFERROR((H7+I7)/D7,"")</f>
        <v/>
      </c>
      <c r="L7" s="641" t="str">
        <f t="shared" ref="L7:L13" si="1">IFERROR((J7)/E7,"")</f>
        <v/>
      </c>
      <c r="M7" s="643" t="e">
        <f>IF(COUNTA(材料采购【在途物资】!#REF!)=0,0,SUMPRODUCT((材料采购【在途物资】!#REF!&gt;0)*材料采购【在途物资】!#REF!*材料采购【在途物资】!G8:G26))</f>
        <v>#REF!</v>
      </c>
      <c r="N7" s="643" t="e">
        <f>IF(COUNTA(材料采购【在途物资】!#REF!)=0,0,SUMPRODUCT((材料采购【在途物资】!#REF!&lt;0)*材料采购【在途物资】!#REF!*材料采购【在途物资】!G8:G26))</f>
        <v>#REF!</v>
      </c>
      <c r="O7" s="643" t="e">
        <f t="shared" ref="O7" si="2">M7+N7</f>
        <v>#REF!</v>
      </c>
      <c r="P7" s="641" t="str">
        <f>IFERROR(O7/E7,"")</f>
        <v/>
      </c>
      <c r="Q7" s="644"/>
    </row>
    <row r="8" spans="1:17" s="160" customFormat="1" ht="30" customHeight="1">
      <c r="A8" s="636">
        <v>2</v>
      </c>
      <c r="B8" s="637" t="str">
        <f>存货汇总!A7</f>
        <v>3-9-2</v>
      </c>
      <c r="C8" s="638" t="str">
        <f>存货汇总!B7</f>
        <v>原材料</v>
      </c>
      <c r="D8" s="639">
        <f>SUM(原材料!F8:F28)</f>
        <v>0</v>
      </c>
      <c r="E8" s="99">
        <f>存货汇总!F7</f>
        <v>0</v>
      </c>
      <c r="F8" s="640" t="str">
        <f>IFERROR(E8/$E$16,"")</f>
        <v/>
      </c>
      <c r="G8" s="641"/>
      <c r="H8" s="642" t="e">
        <f>SUMIF(原材料!#REF!,"抽查",原材料!F8:F28)</f>
        <v>#REF!</v>
      </c>
      <c r="I8" s="642" t="e">
        <f>SUMIF(原材料!#REF!,"函证或其他证明",原材料!F8:F28)</f>
        <v>#REF!</v>
      </c>
      <c r="J8" s="642" t="e">
        <f>SUMIF(原材料!#REF!,"抽查",原材料!H8:H28)+SUMIF(原材料!#REF!,"函证或其他证明",原材料!H8:H28)</f>
        <v>#REF!</v>
      </c>
      <c r="K8" s="641" t="str">
        <f t="shared" si="0"/>
        <v/>
      </c>
      <c r="L8" s="641" t="str">
        <f t="shared" si="1"/>
        <v/>
      </c>
      <c r="M8" s="643" t="e">
        <f>IF(COUNTA(原材料!#REF!)=0,0,SUMPRODUCT((原材料!#REF!&gt;0)*原材料!#REF!*原材料!G8:G28))</f>
        <v>#REF!</v>
      </c>
      <c r="N8" s="643" t="e">
        <f>IF(COUNTA(原材料!#REF!)=0,0,SUMPRODUCT((原材料!#REF!&lt;0)*原材料!#REF!*原材料!G8:G28))</f>
        <v>#REF!</v>
      </c>
      <c r="O8" s="643" t="e">
        <f t="shared" ref="O8:O14" si="3">M8+N8</f>
        <v>#REF!</v>
      </c>
      <c r="P8" s="641" t="str">
        <f>IFERROR(O8/E8,"")</f>
        <v/>
      </c>
      <c r="Q8" s="645"/>
    </row>
    <row r="9" spans="1:17" s="160" customFormat="1" ht="30" customHeight="1">
      <c r="A9" s="636">
        <v>3</v>
      </c>
      <c r="B9" s="637" t="str">
        <f>存货汇总!A8</f>
        <v>3-9-3</v>
      </c>
      <c r="C9" s="638" t="str">
        <f>存货汇总!B8</f>
        <v>在库周转材料</v>
      </c>
      <c r="D9" s="639">
        <f>SUM(在库周转材料!F8:F32)</f>
        <v>0</v>
      </c>
      <c r="E9" s="99">
        <f>存货汇总!F8</f>
        <v>0</v>
      </c>
      <c r="F9" s="640" t="str">
        <f t="shared" ref="F9:F14" si="4">IFERROR(E9/$E$16,"")</f>
        <v/>
      </c>
      <c r="G9" s="641"/>
      <c r="H9" s="642" t="e">
        <f>SUMIF(在库周转材料!#REF!,"抽查",在库周转材料!F8:F32)</f>
        <v>#REF!</v>
      </c>
      <c r="I9" s="642" t="e">
        <f>SUMIF(在库周转材料!#REF!,"函证或其他证明",在库周转材料!F8:F32)</f>
        <v>#REF!</v>
      </c>
      <c r="J9" s="642" t="e">
        <f>SUMIF(在库周转材料!#REF!,"抽查",在库周转材料!H8:H28)+SUMIF(在库周转材料!#REF!,"函证或其他证明",在库周转材料!H8:H28)</f>
        <v>#REF!</v>
      </c>
      <c r="K9" s="641" t="str">
        <f t="shared" si="0"/>
        <v/>
      </c>
      <c r="L9" s="641" t="str">
        <f t="shared" si="1"/>
        <v/>
      </c>
      <c r="M9" s="643" t="e">
        <f>IF(COUNTA(在库周转材料!#REF!)=0,0,SUMPRODUCT((在库周转材料!#REF!&gt;0)*在库周转材料!#REF!*在库周转材料!G8:G28))</f>
        <v>#REF!</v>
      </c>
      <c r="N9" s="643" t="e">
        <f>IF(COUNTA(在库周转材料!#REF!)=0,0,SUMPRODUCT((在库周转材料!#REF!&lt;0)*在库周转材料!#REF!*在库周转材料!G8:G28))</f>
        <v>#REF!</v>
      </c>
      <c r="O9" s="643" t="e">
        <f t="shared" si="3"/>
        <v>#REF!</v>
      </c>
      <c r="P9" s="641" t="str">
        <f t="shared" ref="P9:P14" si="5">IFERROR(O9/E9,"")</f>
        <v/>
      </c>
      <c r="Q9" s="645"/>
    </row>
    <row r="10" spans="1:17" s="160" customFormat="1" ht="30" customHeight="1">
      <c r="A10" s="636">
        <v>4</v>
      </c>
      <c r="B10" s="637" t="str">
        <f>存货汇总!A9</f>
        <v>3-9-4</v>
      </c>
      <c r="C10" s="638" t="str">
        <f>存货汇总!B9</f>
        <v>委托加工物资</v>
      </c>
      <c r="D10" s="639">
        <f>SUM(委托加工物资!F8:F28)</f>
        <v>0</v>
      </c>
      <c r="E10" s="99">
        <f>存货汇总!F9</f>
        <v>0</v>
      </c>
      <c r="F10" s="640" t="str">
        <f t="shared" si="4"/>
        <v/>
      </c>
      <c r="G10" s="641"/>
      <c r="H10" s="642" t="e">
        <f>SUMIF(委托加工物资!#REF!,"抽查",委托加工物资!F8:F28)</f>
        <v>#REF!</v>
      </c>
      <c r="I10" s="642" t="e">
        <f>SUMIF(委托加工物资!#REF!,"函证或其他证明",委托加工物资!F8:F28)</f>
        <v>#REF!</v>
      </c>
      <c r="J10" s="642" t="e">
        <f>SUMIF(委托加工物资!#REF!,"抽查",委托加工物资!H8:H28)+SUMIF(委托加工物资!#REF!,"函证或其他证明",委托加工物资!H8:H28)</f>
        <v>#REF!</v>
      </c>
      <c r="K10" s="641" t="str">
        <f t="shared" si="0"/>
        <v/>
      </c>
      <c r="L10" s="641" t="str">
        <f>IFERROR((J10)/E10,"")</f>
        <v/>
      </c>
      <c r="M10" s="643" t="e">
        <f>IF(COUNTA(委托加工物资!#REF!)=0,0,SUMPRODUCT((委托加工物资!#REF!&gt;0)*委托加工物资!#REF!*委托加工物资!G8:G28))</f>
        <v>#REF!</v>
      </c>
      <c r="N10" s="643" t="e">
        <f>IF(COUNTA(委托加工物资!#REF!)=0,0,SUMPRODUCT((委托加工物资!#REF!&gt;0)*委托加工物资!#REF!*委托加工物资!G8:G28))</f>
        <v>#REF!</v>
      </c>
      <c r="O10" s="643" t="e">
        <f t="shared" si="3"/>
        <v>#REF!</v>
      </c>
      <c r="P10" s="641" t="str">
        <f t="shared" si="5"/>
        <v/>
      </c>
      <c r="Q10" s="645"/>
    </row>
    <row r="11" spans="1:17" s="160" customFormat="1" ht="30" customHeight="1">
      <c r="A11" s="636">
        <v>5</v>
      </c>
      <c r="B11" s="637" t="str">
        <f>存货汇总!A10</f>
        <v>3-9-5</v>
      </c>
      <c r="C11" s="646" t="str">
        <f>存货汇总!B10</f>
        <v>产成品（库存商品）</v>
      </c>
      <c r="D11" s="639">
        <f>SUM(产成品【库存商品】!F8:F27)</f>
        <v>0</v>
      </c>
      <c r="E11" s="99">
        <f>存货汇总!F10</f>
        <v>0</v>
      </c>
      <c r="F11" s="640" t="str">
        <f t="shared" si="4"/>
        <v/>
      </c>
      <c r="G11" s="641"/>
      <c r="H11" s="642" t="e">
        <f>SUMIF(产成品【库存商品】!#REF!,"抽查",产成品【库存商品】!F8:F27)</f>
        <v>#REF!</v>
      </c>
      <c r="I11" s="642" t="e">
        <f>SUMIF(产成品【库存商品】!#REF!,"函证或其他证明",产成品【库存商品】!F8:F27)</f>
        <v>#REF!</v>
      </c>
      <c r="J11" s="642" t="e">
        <f>SUMIF(产成品【库存商品】!#REF!,"抽查",产成品【库存商品】!H8:H27)+SUMIF(产成品【库存商品】!#REF!,"函证或其他证明",产成品【库存商品】!H8:H27)</f>
        <v>#REF!</v>
      </c>
      <c r="K11" s="641" t="str">
        <f t="shared" si="0"/>
        <v/>
      </c>
      <c r="L11" s="641" t="str">
        <f t="shared" si="1"/>
        <v/>
      </c>
      <c r="M11" s="643" t="e">
        <f>IF(COUNTA(产成品【库存商品】!#REF!)=0,0,SUMPRODUCT((产成品【库存商品】!#REF!&gt;0)*产成品【库存商品】!#REF!*产成品【库存商品】!G8:G27))</f>
        <v>#REF!</v>
      </c>
      <c r="N11" s="643" t="e">
        <f>IF(COUNTA(产成品【库存商品】!#REF!)=0,0,SUMPRODUCT((产成品【库存商品】!#REF!&lt;0)*产成品【库存商品】!#REF!*产成品【库存商品】!G8:G27))</f>
        <v>#REF!</v>
      </c>
      <c r="O11" s="643" t="e">
        <f t="shared" si="3"/>
        <v>#REF!</v>
      </c>
      <c r="P11" s="641" t="str">
        <f t="shared" ref="P11" si="6">IFERROR(O11/E11,"")</f>
        <v/>
      </c>
      <c r="Q11" s="645"/>
    </row>
    <row r="12" spans="1:17" s="160" customFormat="1" ht="30" customHeight="1">
      <c r="A12" s="636">
        <v>6</v>
      </c>
      <c r="B12" s="637" t="str">
        <f>存货汇总!A12</f>
        <v>3-9-6</v>
      </c>
      <c r="C12" s="646" t="str">
        <f>存货汇总!B12</f>
        <v>在产品（自制半成品）</v>
      </c>
      <c r="D12" s="639">
        <f>SUM(在产品【自制半成品】!F7:F30)</f>
        <v>0</v>
      </c>
      <c r="E12" s="99">
        <f>存货汇总!F12</f>
        <v>0</v>
      </c>
      <c r="F12" s="640" t="str">
        <f t="shared" si="4"/>
        <v/>
      </c>
      <c r="G12" s="641"/>
      <c r="H12" s="642" t="e">
        <f>SUMIF(在产品【自制半成品】!#REF!,"抽查",在产品【自制半成品】!F7:F30)</f>
        <v>#REF!</v>
      </c>
      <c r="I12" s="642" t="e">
        <f>SUMIF(在产品【自制半成品】!#REF!,"函证或其他证明",在产品【自制半成品】!F7:F30)</f>
        <v>#REF!</v>
      </c>
      <c r="J12" s="642" t="e">
        <f>SUMIF(在产品【自制半成品】!#REF!,"抽查",在产品【自制半成品】!H7:H30)+SUMIF(在产品【自制半成品】!#REF!,"函证或其他证明",在产品【自制半成品】!H7:H30)</f>
        <v>#REF!</v>
      </c>
      <c r="K12" s="641" t="str">
        <f t="shared" si="0"/>
        <v/>
      </c>
      <c r="L12" s="641" t="str">
        <f t="shared" si="1"/>
        <v/>
      </c>
      <c r="M12" s="643" t="e">
        <f>IF(COUNTA(在产品【自制半成品】!#REF!)=0,0,SUMPRODUCT((ROUNDDOWN(在产品【自制半成品】!#REF!-在产品【自制半成品】!F7:F30,2)&gt;0)*(ROUNDDOWN((在产品【自制半成品】!#REF!-在产品【自制半成品】!F7:F30),2)*在产品【自制半成品】!G7:G30)))</f>
        <v>#REF!</v>
      </c>
      <c r="N12" s="643" t="e">
        <f>IF(COUNTA(在产品【自制半成品】!#REF!)=0,0,SUMPRODUCT((ROUNDDOWN(在产品【自制半成品】!#REF!-在产品【自制半成品】!F7:F30,2)&lt;0)*(ROUNDDOWN((在产品【自制半成品】!#REF!-在产品【自制半成品】!F7:F30),2)*在产品【自制半成品】!G7:G30)))</f>
        <v>#REF!</v>
      </c>
      <c r="O12" s="643" t="e">
        <f t="shared" si="3"/>
        <v>#REF!</v>
      </c>
      <c r="P12" s="641" t="str">
        <f t="shared" si="5"/>
        <v/>
      </c>
      <c r="Q12" s="645"/>
    </row>
    <row r="13" spans="1:17" s="160" customFormat="1" ht="30" customHeight="1">
      <c r="A13" s="636">
        <v>7</v>
      </c>
      <c r="B13" s="637" t="str">
        <f>存货汇总!A14</f>
        <v>3-9-7</v>
      </c>
      <c r="C13" s="646" t="str">
        <f>存货汇总!B14</f>
        <v>发出商品</v>
      </c>
      <c r="D13" s="639">
        <f>SUM(发出商品!E7:E26)</f>
        <v>0</v>
      </c>
      <c r="E13" s="99">
        <f>存货汇总!F14</f>
        <v>0</v>
      </c>
      <c r="F13" s="640" t="str">
        <f t="shared" si="4"/>
        <v/>
      </c>
      <c r="G13" s="641"/>
      <c r="H13" s="642" t="e">
        <f>SUMIF(发出商品!#REF!,"抽查",发出商品!E7:E26)</f>
        <v>#REF!</v>
      </c>
      <c r="I13" s="642" t="e">
        <f>SUMIF(发出商品!#REF!,"函证或其他证明",发出商品!E7:E26)</f>
        <v>#REF!</v>
      </c>
      <c r="J13" s="642" t="e">
        <f>SUMIF(发出商品!#REF!,"抽查",发出商品!G7:G26)+SUMIF(发出商品!#REF!,"函证或其他证明",发出商品!G7:G26)</f>
        <v>#REF!</v>
      </c>
      <c r="K13" s="641" t="str">
        <f>IFERROR((H13+I13)/D13,"")</f>
        <v/>
      </c>
      <c r="L13" s="641" t="str">
        <f t="shared" si="1"/>
        <v/>
      </c>
      <c r="M13" s="643" t="e">
        <f>IF(COUNTA(发出商品!#REF!)=0,0,SUMPRODUCT((ROUNDDOWN(发出商品!#REF!-发出商品!E7:E26,2)&gt;0)*ROUNDDOWN(发出商品!#REF!-发出商品!E7:E26,2)*发出商品!F7:F26))</f>
        <v>#REF!</v>
      </c>
      <c r="N13" s="643" t="e">
        <f>IF(COUNTA(发出商品!#REF!)=0,0,SUMPRODUCT((ROUNDDOWN(发出商品!#REF!-发出商品!E7:E26,2)&lt;0)*ROUNDDOWN(发出商品!#REF!-发出商品!E7:E26,2)*发出商品!F7:F26))</f>
        <v>#REF!</v>
      </c>
      <c r="O13" s="643" t="e">
        <f t="shared" si="3"/>
        <v>#REF!</v>
      </c>
      <c r="P13" s="641" t="str">
        <f t="shared" si="5"/>
        <v/>
      </c>
      <c r="Q13" s="645"/>
    </row>
    <row r="14" spans="1:17" s="160" customFormat="1" ht="30" customHeight="1">
      <c r="A14" s="636">
        <v>8</v>
      </c>
      <c r="B14" s="637" t="str">
        <f>存货汇总!A15</f>
        <v>3-9-8</v>
      </c>
      <c r="C14" s="646" t="str">
        <f>存货汇总!B15</f>
        <v>在用周转材料</v>
      </c>
      <c r="D14" s="639">
        <f>SUM(在用周转材料!F8:F28)</f>
        <v>0</v>
      </c>
      <c r="E14" s="99">
        <f>存货汇总!F15</f>
        <v>0</v>
      </c>
      <c r="F14" s="640" t="str">
        <f t="shared" si="4"/>
        <v/>
      </c>
      <c r="G14" s="641"/>
      <c r="H14" s="642" t="e">
        <f>SUMIF(在用周转材料!#REF!,"抽查",在用周转材料!F8:F28)</f>
        <v>#REF!</v>
      </c>
      <c r="I14" s="642" t="e">
        <f>SUMIF(在用周转材料!#REF!,"函证或其他证明",在用周转材料!F8:F28)</f>
        <v>#REF!</v>
      </c>
      <c r="J14" s="642" t="e">
        <f>SUMIF(在用周转材料!#REF!,"抽查",在用周转材料!H8:H28)+SUMIF(在用周转材料!#REF!,"函证或其他证明",在用周转材料!H8:H28)</f>
        <v>#REF!</v>
      </c>
      <c r="K14" s="641" t="str">
        <f>IFERROR((H14+I14)/D14,"")</f>
        <v/>
      </c>
      <c r="L14" s="641" t="str">
        <f t="shared" ref="L14" si="7">IFERROR((J14)/E14,"")</f>
        <v/>
      </c>
      <c r="M14" s="643" t="e">
        <f>IF(COUNTA(在用周转材料!#REF!)=0,0,SUMPRODUCT((在用周转材料!#REF!&gt;0)*在用周转材料!G8:G28*在用周转材料!#REF!))</f>
        <v>#REF!</v>
      </c>
      <c r="N14" s="643" t="e">
        <f>IF(COUNTA(在用周转材料!#REF!)=0,0,SUMPRODUCT((在用周转材料!#REF!&lt;0)*在用周转材料!G8:G28*在用周转材料!#REF!))</f>
        <v>#REF!</v>
      </c>
      <c r="O14" s="643" t="e">
        <f t="shared" si="3"/>
        <v>#REF!</v>
      </c>
      <c r="P14" s="641" t="str">
        <f t="shared" si="5"/>
        <v/>
      </c>
      <c r="Q14" s="645"/>
    </row>
    <row r="15" spans="1:17" s="161" customFormat="1" ht="25.5" customHeight="1">
      <c r="A15" s="1833" t="s">
        <v>490</v>
      </c>
      <c r="B15" s="1834"/>
      <c r="C15" s="1835"/>
      <c r="D15" s="647"/>
      <c r="E15" s="648"/>
      <c r="F15" s="649"/>
      <c r="G15" s="648"/>
      <c r="H15" s="648"/>
      <c r="I15" s="648"/>
      <c r="J15" s="648"/>
      <c r="K15" s="640"/>
      <c r="L15" s="640"/>
      <c r="M15" s="643"/>
      <c r="N15" s="650"/>
      <c r="O15" s="650"/>
      <c r="P15" s="649"/>
      <c r="Q15" s="651"/>
    </row>
    <row r="16" spans="1:17" s="162" customFormat="1" ht="25.5" customHeight="1">
      <c r="A16" s="1833" t="s">
        <v>491</v>
      </c>
      <c r="B16" s="1834"/>
      <c r="C16" s="1835"/>
      <c r="D16" s="652">
        <f>SUM(D7:D14)</f>
        <v>0</v>
      </c>
      <c r="E16" s="652">
        <f>SUM(E7:E14)</f>
        <v>0</v>
      </c>
      <c r="F16" s="653"/>
      <c r="G16" s="654" t="str">
        <f>IFERROR(SUMPRODUCT((E7:E14)*(G7:G14))/E16,"")</f>
        <v/>
      </c>
      <c r="H16" s="652"/>
      <c r="I16" s="652"/>
      <c r="J16" s="652"/>
      <c r="K16" s="655" t="str">
        <f>IFERROR((SUM(H7:H13)+SUM(I7:I13))/D16,"")</f>
        <v/>
      </c>
      <c r="L16" s="655" t="str">
        <f>IFERROR(SUM(J7:J14)/E16,"")</f>
        <v/>
      </c>
      <c r="M16" s="640"/>
      <c r="N16" s="640"/>
      <c r="O16" s="640"/>
      <c r="P16" s="640"/>
      <c r="Q16" s="656"/>
    </row>
  </sheetData>
  <mergeCells count="15">
    <mergeCell ref="A15:C15"/>
    <mergeCell ref="A16:C16"/>
    <mergeCell ref="A2:Q2"/>
    <mergeCell ref="D4:E4"/>
    <mergeCell ref="A5:A6"/>
    <mergeCell ref="B5:B6"/>
    <mergeCell ref="C5:C6"/>
    <mergeCell ref="D5:D6"/>
    <mergeCell ref="E5:E6"/>
    <mergeCell ref="F5:F6"/>
    <mergeCell ref="G5:G6"/>
    <mergeCell ref="H5:J5"/>
    <mergeCell ref="K5:L5"/>
    <mergeCell ref="M5:P5"/>
    <mergeCell ref="Q5:Q6"/>
  </mergeCells>
  <phoneticPr fontId="30" type="noConversion"/>
  <printOptions horizontalCentered="1" verticalCentered="1"/>
  <pageMargins left="0.2" right="0.2" top="0.98425196850393704" bottom="0.56999999999999995" header="0.39370078740157477" footer="0.51"/>
  <pageSetup paperSize="9" scale="72" fitToHeight="0" orientation="landscape" horizontalDpi="300" verticalDpi="300" r:id="rId1"/>
  <headerFooter alignWithMargins="0">
    <oddHeader>&amp;R&amp;"宋体,常规"&amp;10共&amp;"Times New Roman,常规"&amp;N&amp;"宋体,常规"页第&amp;"Times New Roman,常规"&amp;P&amp;"宋体,常规"页</oddHeader>
  </headerFooter>
  <colBreaks count="1" manualBreakCount="1">
    <brk id="17" max="1048575" man="1"/>
  </colBreaks>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91F79E-1A55-4D4D-82C8-2CC0653F71BF}">
  <sheetPr codeName="Sheet56">
    <pageSetUpPr fitToPage="1"/>
  </sheetPr>
  <dimension ref="A1:V34"/>
  <sheetViews>
    <sheetView zoomScaleNormal="100" zoomScaleSheetLayoutView="50" workbookViewId="0">
      <pane ySplit="7" topLeftCell="A8" activePane="bottomLeft" state="frozen"/>
      <selection pane="bottomLeft"/>
    </sheetView>
  </sheetViews>
  <sheetFormatPr defaultColWidth="9" defaultRowHeight="15.75" customHeight="1" outlineLevelCol="1"/>
  <cols>
    <col min="1" max="1" width="4.59765625" style="134" customWidth="1"/>
    <col min="2" max="2" width="10.59765625" style="134" hidden="1" customWidth="1" outlineLevel="1"/>
    <col min="3" max="3" width="10.59765625" style="141" customWidth="1" collapsed="1"/>
    <col min="4" max="4" width="10.59765625" style="163" customWidth="1"/>
    <col min="5" max="5" width="5.59765625" style="133" customWidth="1"/>
    <col min="6" max="8" width="10.59765625" style="164" hidden="1" customWidth="1"/>
    <col min="9" max="10" width="10.59765625" style="133" hidden="1" customWidth="1"/>
    <col min="11" max="11" width="10.59765625" style="165" hidden="1" customWidth="1"/>
    <col min="12" max="12" width="10.59765625" style="164" hidden="1" customWidth="1"/>
    <col min="13" max="16" width="10.796875" style="164" customWidth="1"/>
    <col min="17" max="17" width="10.796875" style="133" customWidth="1"/>
    <col min="18" max="18" width="11.3984375" style="133" customWidth="1"/>
    <col min="19" max="20" width="10.796875" style="133" customWidth="1"/>
    <col min="21" max="21" width="9.3984375" style="133" customWidth="1"/>
    <col min="22" max="22" width="19.3984375" style="133" customWidth="1"/>
    <col min="23" max="16384" width="9" style="133"/>
  </cols>
  <sheetData>
    <row r="1" spans="1:22" ht="15.75" customHeight="1">
      <c r="A1" s="657"/>
      <c r="B1" s="657"/>
      <c r="C1" s="658"/>
      <c r="D1" s="659"/>
      <c r="E1" s="660"/>
      <c r="F1" s="660"/>
      <c r="G1" s="660"/>
      <c r="H1" s="660"/>
      <c r="I1" s="660"/>
      <c r="J1" s="660"/>
      <c r="K1" s="660"/>
      <c r="L1" s="660"/>
      <c r="M1" s="660"/>
      <c r="N1" s="660"/>
      <c r="O1" s="660"/>
      <c r="P1" s="660"/>
      <c r="Q1" s="660"/>
      <c r="R1" s="660"/>
      <c r="S1" s="660"/>
      <c r="T1" s="660"/>
      <c r="U1" s="660"/>
    </row>
    <row r="2" spans="1:22" s="136" customFormat="1" ht="30" customHeight="1">
      <c r="A2" s="1850" t="s">
        <v>2269</v>
      </c>
      <c r="B2" s="1850"/>
      <c r="C2" s="1850"/>
      <c r="D2" s="1850"/>
      <c r="E2" s="1850"/>
      <c r="F2" s="1850"/>
      <c r="G2" s="1850"/>
      <c r="H2" s="1850"/>
      <c r="I2" s="1850"/>
      <c r="J2" s="1850"/>
      <c r="K2" s="1850"/>
      <c r="L2" s="1850"/>
      <c r="M2" s="1850"/>
      <c r="N2" s="1850"/>
      <c r="O2" s="1850"/>
      <c r="P2" s="1850"/>
      <c r="Q2" s="1850"/>
      <c r="R2" s="1850"/>
      <c r="S2" s="1850"/>
      <c r="T2" s="1850"/>
      <c r="U2" s="1850"/>
      <c r="V2" s="1850"/>
    </row>
    <row r="3" spans="1:22" ht="14.25" customHeight="1">
      <c r="A3" s="133" t="s">
        <v>1968</v>
      </c>
      <c r="B3" s="133"/>
      <c r="C3" s="133"/>
      <c r="D3" s="140"/>
      <c r="F3" s="133"/>
      <c r="G3" s="133"/>
      <c r="H3" s="133"/>
      <c r="K3" s="140"/>
      <c r="L3" s="133"/>
      <c r="M3" s="133"/>
      <c r="N3" s="133"/>
      <c r="O3" s="133"/>
      <c r="P3" s="133"/>
    </row>
    <row r="4" spans="1:22" ht="15.75" customHeight="1">
      <c r="A4" s="661" t="s">
        <v>2086</v>
      </c>
      <c r="B4" s="135"/>
      <c r="I4" s="662"/>
      <c r="J4" s="662"/>
      <c r="V4" s="663" t="s">
        <v>1970</v>
      </c>
    </row>
    <row r="5" spans="1:22" s="140" customFormat="1" ht="13.2">
      <c r="A5" s="1818" t="s">
        <v>1101</v>
      </c>
      <c r="B5" s="1828" t="s">
        <v>2256</v>
      </c>
      <c r="C5" s="1855" t="s">
        <v>2257</v>
      </c>
      <c r="D5" s="1822" t="s">
        <v>2258</v>
      </c>
      <c r="E5" s="1825" t="s">
        <v>2234</v>
      </c>
      <c r="F5" s="1767" t="s">
        <v>2088</v>
      </c>
      <c r="G5" s="1768"/>
      <c r="H5" s="1768"/>
      <c r="I5" s="1768"/>
      <c r="J5" s="1769"/>
      <c r="K5" s="1811" t="s">
        <v>2089</v>
      </c>
      <c r="L5" s="1813"/>
      <c r="M5" s="1811" t="s">
        <v>2262</v>
      </c>
      <c r="N5" s="1812"/>
      <c r="O5" s="1812"/>
      <c r="P5" s="1812"/>
      <c r="Q5" s="1813"/>
      <c r="R5" s="1811" t="s">
        <v>2150</v>
      </c>
      <c r="S5" s="1812"/>
      <c r="T5" s="1813"/>
      <c r="U5" s="1820" t="s">
        <v>2091</v>
      </c>
      <c r="V5" s="1820" t="s">
        <v>1100</v>
      </c>
    </row>
    <row r="6" spans="1:22" s="140" customFormat="1" ht="13.2">
      <c r="A6" s="1818"/>
      <c r="B6" s="1829"/>
      <c r="C6" s="1855"/>
      <c r="D6" s="1823"/>
      <c r="E6" s="1826"/>
      <c r="F6" s="1770"/>
      <c r="G6" s="1771"/>
      <c r="H6" s="1771"/>
      <c r="I6" s="1771"/>
      <c r="J6" s="1772"/>
      <c r="K6" s="1814"/>
      <c r="L6" s="1816"/>
      <c r="M6" s="1814"/>
      <c r="N6" s="1815"/>
      <c r="O6" s="1815"/>
      <c r="P6" s="1815"/>
      <c r="Q6" s="1816"/>
      <c r="R6" s="1814"/>
      <c r="S6" s="1815"/>
      <c r="T6" s="1816"/>
      <c r="U6" s="1820"/>
      <c r="V6" s="1820"/>
    </row>
    <row r="7" spans="1:22" s="140" customFormat="1" ht="13.2">
      <c r="A7" s="1819"/>
      <c r="B7" s="1830"/>
      <c r="C7" s="1856"/>
      <c r="D7" s="1824"/>
      <c r="E7" s="1827"/>
      <c r="F7" s="611" t="s">
        <v>2263</v>
      </c>
      <c r="G7" s="611" t="s">
        <v>2264</v>
      </c>
      <c r="H7" s="611" t="s">
        <v>2265</v>
      </c>
      <c r="I7" s="611" t="s">
        <v>2266</v>
      </c>
      <c r="J7" s="611" t="s">
        <v>1647</v>
      </c>
      <c r="K7" s="611" t="s">
        <v>2262</v>
      </c>
      <c r="L7" s="611" t="s">
        <v>2266</v>
      </c>
      <c r="M7" s="611" t="s">
        <v>2263</v>
      </c>
      <c r="N7" s="611" t="s">
        <v>2264</v>
      </c>
      <c r="O7" s="611" t="s">
        <v>2265</v>
      </c>
      <c r="P7" s="611" t="s">
        <v>2266</v>
      </c>
      <c r="Q7" s="611" t="s">
        <v>1647</v>
      </c>
      <c r="R7" s="612" t="s">
        <v>2267</v>
      </c>
      <c r="S7" s="612" t="s">
        <v>2264</v>
      </c>
      <c r="T7" s="611" t="s">
        <v>2090</v>
      </c>
      <c r="U7" s="1821"/>
      <c r="V7" s="1821"/>
    </row>
    <row r="8" spans="1:22" s="140" customFormat="1" ht="15.75" customHeight="1">
      <c r="A8" s="664"/>
      <c r="B8" s="664"/>
      <c r="C8" s="665"/>
      <c r="D8" s="665"/>
      <c r="E8" s="666"/>
      <c r="F8" s="667"/>
      <c r="G8" s="668"/>
      <c r="H8" s="667"/>
      <c r="I8" s="669"/>
      <c r="J8" s="669"/>
      <c r="K8" s="670"/>
      <c r="L8" s="616"/>
      <c r="M8" s="616">
        <v>0</v>
      </c>
      <c r="N8" s="616">
        <v>0</v>
      </c>
      <c r="O8" s="616">
        <v>0</v>
      </c>
      <c r="P8" s="616">
        <v>0</v>
      </c>
      <c r="Q8" s="617">
        <v>0</v>
      </c>
      <c r="R8" s="617"/>
      <c r="S8" s="617"/>
      <c r="T8" s="617">
        <v>0</v>
      </c>
      <c r="U8" s="617"/>
      <c r="V8" s="671"/>
    </row>
    <row r="9" spans="1:22" ht="15.75" customHeight="1">
      <c r="A9" s="664"/>
      <c r="B9" s="664"/>
      <c r="C9" s="665"/>
      <c r="D9" s="665"/>
      <c r="E9" s="666"/>
      <c r="F9" s="667"/>
      <c r="G9" s="668"/>
      <c r="H9" s="667"/>
      <c r="I9" s="669"/>
      <c r="J9" s="669"/>
      <c r="K9" s="672"/>
      <c r="L9" s="673"/>
      <c r="M9" s="616">
        <v>0</v>
      </c>
      <c r="N9" s="616">
        <v>0</v>
      </c>
      <c r="O9" s="616">
        <v>0</v>
      </c>
      <c r="P9" s="616">
        <v>0</v>
      </c>
      <c r="Q9" s="617">
        <v>0</v>
      </c>
      <c r="R9" s="617"/>
      <c r="S9" s="617"/>
      <c r="T9" s="617">
        <v>0</v>
      </c>
      <c r="U9" s="617"/>
      <c r="V9" s="674"/>
    </row>
    <row r="10" spans="1:22" ht="15.75" customHeight="1">
      <c r="A10" s="664"/>
      <c r="B10" s="664"/>
      <c r="C10" s="665"/>
      <c r="D10" s="665"/>
      <c r="E10" s="666"/>
      <c r="F10" s="667"/>
      <c r="G10" s="667"/>
      <c r="H10" s="667"/>
      <c r="I10" s="669"/>
      <c r="J10" s="669"/>
      <c r="K10" s="672"/>
      <c r="L10" s="673"/>
      <c r="M10" s="616">
        <v>0</v>
      </c>
      <c r="N10" s="616">
        <v>0</v>
      </c>
      <c r="O10" s="616">
        <v>0</v>
      </c>
      <c r="P10" s="616">
        <v>0</v>
      </c>
      <c r="Q10" s="617">
        <v>0</v>
      </c>
      <c r="R10" s="617"/>
      <c r="S10" s="617"/>
      <c r="T10" s="617">
        <v>0</v>
      </c>
      <c r="U10" s="617"/>
      <c r="V10" s="674"/>
    </row>
    <row r="11" spans="1:22" ht="15.75" customHeight="1">
      <c r="A11" s="664"/>
      <c r="B11" s="664"/>
      <c r="C11" s="665"/>
      <c r="D11" s="665"/>
      <c r="E11" s="666"/>
      <c r="F11" s="667"/>
      <c r="G11" s="667"/>
      <c r="H11" s="667"/>
      <c r="I11" s="669"/>
      <c r="J11" s="669"/>
      <c r="K11" s="672"/>
      <c r="L11" s="673"/>
      <c r="M11" s="616">
        <v>0</v>
      </c>
      <c r="N11" s="616">
        <v>0</v>
      </c>
      <c r="O11" s="616">
        <v>0</v>
      </c>
      <c r="P11" s="616">
        <v>0</v>
      </c>
      <c r="Q11" s="617">
        <v>0</v>
      </c>
      <c r="R11" s="617"/>
      <c r="S11" s="617"/>
      <c r="T11" s="617">
        <v>0</v>
      </c>
      <c r="U11" s="617"/>
      <c r="V11" s="674"/>
    </row>
    <row r="12" spans="1:22" ht="15.75" customHeight="1">
      <c r="A12" s="664"/>
      <c r="B12" s="664"/>
      <c r="C12" s="665"/>
      <c r="D12" s="665"/>
      <c r="E12" s="666"/>
      <c r="F12" s="667"/>
      <c r="G12" s="667"/>
      <c r="H12" s="667"/>
      <c r="I12" s="669"/>
      <c r="J12" s="669"/>
      <c r="K12" s="672"/>
      <c r="L12" s="673"/>
      <c r="M12" s="616">
        <v>0</v>
      </c>
      <c r="N12" s="616">
        <v>0</v>
      </c>
      <c r="O12" s="616">
        <v>0</v>
      </c>
      <c r="P12" s="616">
        <v>0</v>
      </c>
      <c r="Q12" s="617">
        <v>0</v>
      </c>
      <c r="R12" s="617"/>
      <c r="S12" s="617"/>
      <c r="T12" s="617">
        <v>0</v>
      </c>
      <c r="U12" s="617"/>
      <c r="V12" s="674"/>
    </row>
    <row r="13" spans="1:22" ht="15.75" customHeight="1">
      <c r="A13" s="664"/>
      <c r="B13" s="664"/>
      <c r="C13" s="665"/>
      <c r="D13" s="665"/>
      <c r="E13" s="666"/>
      <c r="F13" s="667"/>
      <c r="G13" s="667"/>
      <c r="H13" s="667"/>
      <c r="I13" s="669"/>
      <c r="J13" s="669"/>
      <c r="K13" s="672"/>
      <c r="L13" s="673"/>
      <c r="M13" s="616">
        <v>0</v>
      </c>
      <c r="N13" s="616">
        <v>0</v>
      </c>
      <c r="O13" s="616">
        <v>0</v>
      </c>
      <c r="P13" s="616">
        <v>0</v>
      </c>
      <c r="Q13" s="617">
        <v>0</v>
      </c>
      <c r="R13" s="617"/>
      <c r="S13" s="617"/>
      <c r="T13" s="617">
        <v>0</v>
      </c>
      <c r="U13" s="617"/>
      <c r="V13" s="674"/>
    </row>
    <row r="14" spans="1:22" ht="15.75" customHeight="1">
      <c r="A14" s="664"/>
      <c r="B14" s="664"/>
      <c r="C14" s="665"/>
      <c r="D14" s="665"/>
      <c r="E14" s="666"/>
      <c r="F14" s="667"/>
      <c r="G14" s="667"/>
      <c r="H14" s="667"/>
      <c r="I14" s="669"/>
      <c r="J14" s="669"/>
      <c r="K14" s="672"/>
      <c r="L14" s="673"/>
      <c r="M14" s="616">
        <v>0</v>
      </c>
      <c r="N14" s="616">
        <v>0</v>
      </c>
      <c r="O14" s="616">
        <v>0</v>
      </c>
      <c r="P14" s="616">
        <v>0</v>
      </c>
      <c r="Q14" s="617">
        <v>0</v>
      </c>
      <c r="R14" s="617"/>
      <c r="S14" s="617"/>
      <c r="T14" s="617">
        <v>0</v>
      </c>
      <c r="U14" s="617"/>
      <c r="V14" s="674"/>
    </row>
    <row r="15" spans="1:22" ht="15.75" customHeight="1">
      <c r="A15" s="664"/>
      <c r="B15" s="664"/>
      <c r="C15" s="665"/>
      <c r="D15" s="665"/>
      <c r="E15" s="666"/>
      <c r="F15" s="667"/>
      <c r="G15" s="667"/>
      <c r="H15" s="667"/>
      <c r="I15" s="669"/>
      <c r="J15" s="669"/>
      <c r="K15" s="672"/>
      <c r="L15" s="673"/>
      <c r="M15" s="616">
        <v>0</v>
      </c>
      <c r="N15" s="616">
        <v>0</v>
      </c>
      <c r="O15" s="616">
        <v>0</v>
      </c>
      <c r="P15" s="616">
        <v>0</v>
      </c>
      <c r="Q15" s="617">
        <v>0</v>
      </c>
      <c r="R15" s="617"/>
      <c r="S15" s="617"/>
      <c r="T15" s="617">
        <v>0</v>
      </c>
      <c r="U15" s="617"/>
      <c r="V15" s="674"/>
    </row>
    <row r="16" spans="1:22" ht="15.75" customHeight="1">
      <c r="A16" s="664"/>
      <c r="B16" s="664"/>
      <c r="C16" s="665"/>
      <c r="D16" s="665"/>
      <c r="E16" s="666"/>
      <c r="F16" s="667"/>
      <c r="G16" s="667"/>
      <c r="H16" s="667"/>
      <c r="I16" s="669"/>
      <c r="J16" s="669"/>
      <c r="K16" s="672"/>
      <c r="L16" s="673"/>
      <c r="M16" s="616">
        <v>0</v>
      </c>
      <c r="N16" s="616">
        <v>0</v>
      </c>
      <c r="O16" s="616">
        <v>0</v>
      </c>
      <c r="P16" s="616">
        <v>0</v>
      </c>
      <c r="Q16" s="617">
        <v>0</v>
      </c>
      <c r="R16" s="617"/>
      <c r="S16" s="617"/>
      <c r="T16" s="617">
        <v>0</v>
      </c>
      <c r="U16" s="617"/>
      <c r="V16" s="674"/>
    </row>
    <row r="17" spans="1:22" ht="15.75" customHeight="1">
      <c r="A17" s="664"/>
      <c r="B17" s="664"/>
      <c r="C17" s="665"/>
      <c r="D17" s="665"/>
      <c r="E17" s="666"/>
      <c r="F17" s="667"/>
      <c r="G17" s="667"/>
      <c r="H17" s="667"/>
      <c r="I17" s="669"/>
      <c r="J17" s="669"/>
      <c r="K17" s="672"/>
      <c r="L17" s="673"/>
      <c r="M17" s="616">
        <v>0</v>
      </c>
      <c r="N17" s="616">
        <v>0</v>
      </c>
      <c r="O17" s="616">
        <v>0</v>
      </c>
      <c r="P17" s="616">
        <v>0</v>
      </c>
      <c r="Q17" s="617">
        <v>0</v>
      </c>
      <c r="R17" s="617"/>
      <c r="S17" s="617"/>
      <c r="T17" s="617">
        <v>0</v>
      </c>
      <c r="U17" s="617"/>
      <c r="V17" s="674"/>
    </row>
    <row r="18" spans="1:22" ht="15.75" customHeight="1">
      <c r="A18" s="664"/>
      <c r="B18" s="664"/>
      <c r="C18" s="665"/>
      <c r="D18" s="665"/>
      <c r="E18" s="666"/>
      <c r="F18" s="667"/>
      <c r="G18" s="667"/>
      <c r="H18" s="667"/>
      <c r="I18" s="669"/>
      <c r="J18" s="669"/>
      <c r="K18" s="672"/>
      <c r="L18" s="673"/>
      <c r="M18" s="616">
        <v>0</v>
      </c>
      <c r="N18" s="616">
        <v>0</v>
      </c>
      <c r="O18" s="616">
        <v>0</v>
      </c>
      <c r="P18" s="616">
        <v>0</v>
      </c>
      <c r="Q18" s="617">
        <v>0</v>
      </c>
      <c r="R18" s="617"/>
      <c r="S18" s="617"/>
      <c r="T18" s="617">
        <v>0</v>
      </c>
      <c r="U18" s="617"/>
      <c r="V18" s="674"/>
    </row>
    <row r="19" spans="1:22" ht="15.75" customHeight="1">
      <c r="A19" s="664"/>
      <c r="B19" s="664"/>
      <c r="C19" s="665"/>
      <c r="D19" s="665"/>
      <c r="E19" s="666"/>
      <c r="F19" s="667"/>
      <c r="G19" s="667"/>
      <c r="H19" s="667"/>
      <c r="I19" s="669"/>
      <c r="J19" s="669"/>
      <c r="K19" s="672"/>
      <c r="L19" s="673"/>
      <c r="M19" s="616">
        <v>0</v>
      </c>
      <c r="N19" s="616">
        <v>0</v>
      </c>
      <c r="O19" s="616">
        <v>0</v>
      </c>
      <c r="P19" s="616">
        <v>0</v>
      </c>
      <c r="Q19" s="617">
        <v>0</v>
      </c>
      <c r="R19" s="617"/>
      <c r="S19" s="617"/>
      <c r="T19" s="617">
        <v>0</v>
      </c>
      <c r="U19" s="617"/>
      <c r="V19" s="674"/>
    </row>
    <row r="20" spans="1:22" ht="15.75" customHeight="1">
      <c r="A20" s="664"/>
      <c r="B20" s="664"/>
      <c r="C20" s="665"/>
      <c r="D20" s="665"/>
      <c r="E20" s="666"/>
      <c r="F20" s="667"/>
      <c r="G20" s="667"/>
      <c r="H20" s="667"/>
      <c r="I20" s="669"/>
      <c r="J20" s="669"/>
      <c r="K20" s="672"/>
      <c r="L20" s="673"/>
      <c r="M20" s="616">
        <v>0</v>
      </c>
      <c r="N20" s="616">
        <v>0</v>
      </c>
      <c r="O20" s="616">
        <v>0</v>
      </c>
      <c r="P20" s="616">
        <v>0</v>
      </c>
      <c r="Q20" s="617">
        <v>0</v>
      </c>
      <c r="R20" s="617"/>
      <c r="S20" s="617"/>
      <c r="T20" s="617">
        <v>0</v>
      </c>
      <c r="U20" s="617"/>
      <c r="V20" s="674"/>
    </row>
    <row r="21" spans="1:22" ht="15.6" customHeight="1">
      <c r="A21" s="664"/>
      <c r="B21" s="664"/>
      <c r="C21" s="665"/>
      <c r="D21" s="665"/>
      <c r="E21" s="666"/>
      <c r="F21" s="667"/>
      <c r="G21" s="667"/>
      <c r="H21" s="667"/>
      <c r="I21" s="669"/>
      <c r="J21" s="669"/>
      <c r="K21" s="672"/>
      <c r="L21" s="673"/>
      <c r="M21" s="616">
        <v>0</v>
      </c>
      <c r="N21" s="616">
        <v>0</v>
      </c>
      <c r="O21" s="616">
        <v>0</v>
      </c>
      <c r="P21" s="616">
        <v>0</v>
      </c>
      <c r="Q21" s="617">
        <v>0</v>
      </c>
      <c r="R21" s="617"/>
      <c r="S21" s="617"/>
      <c r="T21" s="617">
        <v>0</v>
      </c>
      <c r="U21" s="617"/>
      <c r="V21" s="674"/>
    </row>
    <row r="22" spans="1:22" ht="15.75" customHeight="1">
      <c r="A22" s="664"/>
      <c r="B22" s="664"/>
      <c r="C22" s="665"/>
      <c r="D22" s="665"/>
      <c r="E22" s="666"/>
      <c r="F22" s="667"/>
      <c r="G22" s="667"/>
      <c r="H22" s="667"/>
      <c r="I22" s="669"/>
      <c r="J22" s="669"/>
      <c r="K22" s="672"/>
      <c r="L22" s="673"/>
      <c r="M22" s="616">
        <v>0</v>
      </c>
      <c r="N22" s="616">
        <v>0</v>
      </c>
      <c r="O22" s="616">
        <v>0</v>
      </c>
      <c r="P22" s="616">
        <v>0</v>
      </c>
      <c r="Q22" s="617">
        <v>0</v>
      </c>
      <c r="R22" s="617"/>
      <c r="S22" s="617"/>
      <c r="T22" s="617">
        <v>0</v>
      </c>
      <c r="U22" s="617"/>
      <c r="V22" s="674"/>
    </row>
    <row r="23" spans="1:22" ht="15.75" customHeight="1">
      <c r="A23" s="664"/>
      <c r="B23" s="664"/>
      <c r="C23" s="665"/>
      <c r="D23" s="665"/>
      <c r="E23" s="666"/>
      <c r="F23" s="667"/>
      <c r="G23" s="667"/>
      <c r="H23" s="667"/>
      <c r="I23" s="669"/>
      <c r="J23" s="669"/>
      <c r="K23" s="672"/>
      <c r="L23" s="673"/>
      <c r="M23" s="616">
        <v>0</v>
      </c>
      <c r="N23" s="616">
        <v>0</v>
      </c>
      <c r="O23" s="616">
        <v>0</v>
      </c>
      <c r="P23" s="616">
        <v>0</v>
      </c>
      <c r="Q23" s="617">
        <v>0</v>
      </c>
      <c r="R23" s="617"/>
      <c r="S23" s="617"/>
      <c r="T23" s="617">
        <v>0</v>
      </c>
      <c r="U23" s="617"/>
      <c r="V23" s="674"/>
    </row>
    <row r="24" spans="1:22" ht="15.75" customHeight="1">
      <c r="A24" s="664"/>
      <c r="B24" s="664"/>
      <c r="C24" s="665"/>
      <c r="D24" s="665"/>
      <c r="E24" s="666"/>
      <c r="F24" s="667"/>
      <c r="G24" s="667"/>
      <c r="H24" s="667"/>
      <c r="I24" s="669"/>
      <c r="J24" s="669"/>
      <c r="K24" s="672"/>
      <c r="L24" s="673"/>
      <c r="M24" s="616">
        <v>0</v>
      </c>
      <c r="N24" s="616">
        <v>0</v>
      </c>
      <c r="O24" s="616">
        <v>0</v>
      </c>
      <c r="P24" s="616">
        <v>0</v>
      </c>
      <c r="Q24" s="617">
        <v>0</v>
      </c>
      <c r="R24" s="617"/>
      <c r="S24" s="617"/>
      <c r="T24" s="617">
        <v>0</v>
      </c>
      <c r="U24" s="617"/>
      <c r="V24" s="674"/>
    </row>
    <row r="25" spans="1:22" ht="15.75" customHeight="1">
      <c r="A25" s="664"/>
      <c r="B25" s="664"/>
      <c r="C25" s="665"/>
      <c r="D25" s="665"/>
      <c r="E25" s="666"/>
      <c r="F25" s="667"/>
      <c r="G25" s="667"/>
      <c r="H25" s="667"/>
      <c r="I25" s="669"/>
      <c r="J25" s="669"/>
      <c r="K25" s="672"/>
      <c r="L25" s="673"/>
      <c r="M25" s="616">
        <v>0</v>
      </c>
      <c r="N25" s="616">
        <v>0</v>
      </c>
      <c r="O25" s="616">
        <v>0</v>
      </c>
      <c r="P25" s="616">
        <v>0</v>
      </c>
      <c r="Q25" s="617">
        <v>0</v>
      </c>
      <c r="R25" s="617"/>
      <c r="S25" s="617"/>
      <c r="T25" s="617">
        <v>0</v>
      </c>
      <c r="U25" s="617"/>
      <c r="V25" s="674"/>
    </row>
    <row r="26" spans="1:22" ht="15.75" customHeight="1">
      <c r="A26" s="664"/>
      <c r="B26" s="664"/>
      <c r="C26" s="665"/>
      <c r="D26" s="665"/>
      <c r="E26" s="666"/>
      <c r="F26" s="667"/>
      <c r="G26" s="667"/>
      <c r="H26" s="667"/>
      <c r="I26" s="669"/>
      <c r="J26" s="669"/>
      <c r="K26" s="672"/>
      <c r="L26" s="673"/>
      <c r="M26" s="616">
        <v>0</v>
      </c>
      <c r="N26" s="616">
        <v>0</v>
      </c>
      <c r="O26" s="616">
        <v>0</v>
      </c>
      <c r="P26" s="616">
        <v>0</v>
      </c>
      <c r="Q26" s="617">
        <v>0</v>
      </c>
      <c r="R26" s="617"/>
      <c r="S26" s="617"/>
      <c r="T26" s="617">
        <v>0</v>
      </c>
      <c r="U26" s="617"/>
      <c r="V26" s="674"/>
    </row>
    <row r="27" spans="1:22" ht="15.75" customHeight="1">
      <c r="A27" s="664"/>
      <c r="B27" s="664"/>
      <c r="C27" s="665"/>
      <c r="D27" s="665"/>
      <c r="E27" s="666"/>
      <c r="F27" s="667"/>
      <c r="G27" s="667"/>
      <c r="H27" s="667"/>
      <c r="I27" s="669"/>
      <c r="J27" s="669"/>
      <c r="K27" s="672"/>
      <c r="L27" s="673"/>
      <c r="M27" s="616">
        <v>0</v>
      </c>
      <c r="N27" s="616">
        <v>0</v>
      </c>
      <c r="O27" s="616">
        <v>0</v>
      </c>
      <c r="P27" s="616">
        <v>0</v>
      </c>
      <c r="Q27" s="617">
        <v>0</v>
      </c>
      <c r="R27" s="617"/>
      <c r="S27" s="617"/>
      <c r="T27" s="617">
        <v>0</v>
      </c>
      <c r="U27" s="617"/>
      <c r="V27" s="674"/>
    </row>
    <row r="28" spans="1:22" ht="15.75" customHeight="1">
      <c r="A28" s="664"/>
      <c r="B28" s="664"/>
      <c r="C28" s="675"/>
      <c r="D28" s="676"/>
      <c r="E28" s="674"/>
      <c r="F28" s="673"/>
      <c r="G28" s="673"/>
      <c r="H28" s="673"/>
      <c r="I28" s="669"/>
      <c r="J28" s="669"/>
      <c r="K28" s="672"/>
      <c r="L28" s="673"/>
      <c r="M28" s="616">
        <v>0</v>
      </c>
      <c r="N28" s="616">
        <v>0</v>
      </c>
      <c r="O28" s="616">
        <v>0</v>
      </c>
      <c r="P28" s="616">
        <v>0</v>
      </c>
      <c r="Q28" s="617">
        <v>0</v>
      </c>
      <c r="R28" s="617"/>
      <c r="S28" s="617"/>
      <c r="T28" s="617">
        <v>0</v>
      </c>
      <c r="U28" s="617"/>
      <c r="V28" s="674"/>
    </row>
    <row r="29" spans="1:22" ht="15.75" customHeight="1">
      <c r="A29" s="1851" t="s">
        <v>2126</v>
      </c>
      <c r="B29" s="1852"/>
      <c r="C29" s="1853"/>
      <c r="D29" s="677"/>
      <c r="E29" s="674"/>
      <c r="F29" s="617"/>
      <c r="G29" s="617"/>
      <c r="H29" s="617">
        <v>0</v>
      </c>
      <c r="I29" s="617">
        <v>0</v>
      </c>
      <c r="J29" s="617">
        <v>0</v>
      </c>
      <c r="K29" s="617">
        <v>0</v>
      </c>
      <c r="L29" s="617">
        <v>0</v>
      </c>
      <c r="M29" s="617"/>
      <c r="N29" s="617"/>
      <c r="O29" s="617">
        <v>0</v>
      </c>
      <c r="P29" s="617">
        <v>0</v>
      </c>
      <c r="Q29" s="617">
        <v>0</v>
      </c>
      <c r="R29" s="617"/>
      <c r="S29" s="617"/>
      <c r="T29" s="617">
        <v>0</v>
      </c>
      <c r="U29" s="617"/>
      <c r="V29" s="674"/>
    </row>
    <row r="30" spans="1:22" ht="15.75" customHeight="1">
      <c r="A30" s="1851" t="s">
        <v>2268</v>
      </c>
      <c r="B30" s="1852"/>
      <c r="C30" s="1853"/>
      <c r="D30" s="677"/>
      <c r="E30" s="671"/>
      <c r="F30" s="671"/>
      <c r="G30" s="671"/>
      <c r="H30" s="617">
        <v>0</v>
      </c>
      <c r="I30" s="674"/>
      <c r="J30" s="674"/>
      <c r="K30" s="671"/>
      <c r="L30" s="617"/>
      <c r="M30" s="617"/>
      <c r="N30" s="617"/>
      <c r="O30" s="617">
        <v>0</v>
      </c>
      <c r="P30" s="617"/>
      <c r="Q30" s="617"/>
      <c r="R30" s="617"/>
      <c r="S30" s="617"/>
      <c r="T30" s="617"/>
      <c r="U30" s="617"/>
      <c r="V30" s="674"/>
    </row>
    <row r="31" spans="1:22" ht="15.75" customHeight="1">
      <c r="A31" s="1854" t="s">
        <v>2155</v>
      </c>
      <c r="B31" s="1852"/>
      <c r="C31" s="1853"/>
      <c r="D31" s="677"/>
      <c r="E31" s="674"/>
      <c r="F31" s="671"/>
      <c r="G31" s="674"/>
      <c r="H31" s="617">
        <v>0</v>
      </c>
      <c r="I31" s="674"/>
      <c r="J31" s="674"/>
      <c r="K31" s="671"/>
      <c r="L31" s="617"/>
      <c r="M31" s="617"/>
      <c r="N31" s="617"/>
      <c r="O31" s="617">
        <v>0</v>
      </c>
      <c r="P31" s="617"/>
      <c r="Q31" s="617"/>
      <c r="R31" s="617"/>
      <c r="S31" s="617"/>
      <c r="T31" s="617">
        <v>0</v>
      </c>
      <c r="U31" s="617"/>
      <c r="V31" s="674"/>
    </row>
    <row r="32" spans="1:22" ht="15.75" customHeight="1">
      <c r="A32" s="661" t="s">
        <v>2098</v>
      </c>
      <c r="B32" s="135"/>
      <c r="C32" s="678"/>
      <c r="D32" s="678"/>
      <c r="F32" s="140"/>
      <c r="G32" s="133"/>
      <c r="H32" s="679"/>
      <c r="K32" s="140"/>
      <c r="L32" s="679"/>
      <c r="M32" s="679"/>
      <c r="N32" s="679"/>
      <c r="O32" s="679"/>
      <c r="P32" s="679"/>
      <c r="Q32" s="679"/>
      <c r="R32" s="679" t="s">
        <v>2099</v>
      </c>
      <c r="S32" s="679"/>
      <c r="T32" s="679"/>
      <c r="U32" s="679"/>
    </row>
    <row r="33" spans="1:4" ht="15.75" customHeight="1">
      <c r="A33" s="135" t="s">
        <v>2101</v>
      </c>
      <c r="B33" s="135"/>
    </row>
    <row r="34" spans="1:4" ht="15.75" customHeight="1">
      <c r="C34" s="680"/>
      <c r="D34" s="678"/>
    </row>
  </sheetData>
  <sortState xmlns:xlrd2="http://schemas.microsoft.com/office/spreadsheetml/2017/richdata2" ref="A8:V28">
    <sortCondition ref="A8"/>
  </sortState>
  <mergeCells count="15">
    <mergeCell ref="A2:V2"/>
    <mergeCell ref="A30:C30"/>
    <mergeCell ref="A31:C31"/>
    <mergeCell ref="V5:V7"/>
    <mergeCell ref="A29:C29"/>
    <mergeCell ref="K5:L6"/>
    <mergeCell ref="M5:Q6"/>
    <mergeCell ref="A5:A7"/>
    <mergeCell ref="B5:B7"/>
    <mergeCell ref="C5:C7"/>
    <mergeCell ref="D5:D7"/>
    <mergeCell ref="E5:E7"/>
    <mergeCell ref="F5:J6"/>
    <mergeCell ref="R5:T6"/>
    <mergeCell ref="U5:U7"/>
  </mergeCells>
  <phoneticPr fontId="30" type="noConversion"/>
  <printOptions horizontalCentered="1" verticalCentered="1"/>
  <pageMargins left="0.19685039370078741" right="0.19685039370078741" top="0.98425196850393704" bottom="0.55118110236220474" header="0.39370078740157477" footer="0.51181102362204722"/>
  <pageSetup paperSize="8" scale="80" fitToHeight="0" orientation="landscape" cellComments="asDisplayed" horizontalDpi="300" verticalDpi="300" r:id="rId1"/>
  <headerFooter alignWithMargins="0">
    <oddHeader>&amp;R&amp;"宋体,常规"&amp;10共&amp;"Times New Roman,常规"&amp;N&amp;"宋体,常规"页第&amp;"Times New Roman,常规"&amp;P&amp;"宋体,常规"页</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3E07F0-8A62-4A71-BB82-2BBBE1462210}">
  <sheetPr codeName="Sheet109">
    <pageSetUpPr fitToPage="1"/>
  </sheetPr>
  <dimension ref="A1"/>
  <sheetViews>
    <sheetView workbookViewId="0"/>
  </sheetViews>
  <sheetFormatPr defaultRowHeight="15.6"/>
  <sheetData/>
  <phoneticPr fontId="30" type="noConversion"/>
  <printOptions horizontalCentered="1"/>
  <pageMargins left="0.7" right="0.7" top="0.98425196850393704" bottom="0.75" header="0.39370078740157477" footer="0.3"/>
  <pageSetup paperSize="9" fitToHeight="0" orientation="landscape" r:id="rId1"/>
  <headerFooter>
    <oddHeader>&amp;R&amp;"宋体,常规"&amp;10共&amp;"Times New Roman,常规"&amp;N&amp;"宋体,常规"页第&amp;"Times New Roman,常规"&amp;P&amp;"宋体,常规"页</oddHead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B9D751-D612-40C5-AC48-5C9804C6F4A9}">
  <sheetPr codeName="Sheet57">
    <pageSetUpPr fitToPage="1"/>
  </sheetPr>
  <dimension ref="A1:V38"/>
  <sheetViews>
    <sheetView zoomScaleNormal="100" workbookViewId="0">
      <pane ySplit="7" topLeftCell="A8" activePane="bottomLeft" state="frozen"/>
      <selection pane="bottomLeft"/>
    </sheetView>
  </sheetViews>
  <sheetFormatPr defaultColWidth="9" defaultRowHeight="15.75" customHeight="1" outlineLevelCol="1"/>
  <cols>
    <col min="1" max="1" width="5.59765625" style="134" customWidth="1"/>
    <col min="2" max="2" width="10.59765625" style="134" hidden="1" customWidth="1" outlineLevel="1"/>
    <col min="3" max="3" width="10.59765625" style="141" customWidth="1" collapsed="1"/>
    <col min="4" max="4" width="10.59765625" style="163" customWidth="1"/>
    <col min="5" max="5" width="5.59765625" style="133" customWidth="1"/>
    <col min="6" max="8" width="10.59765625" style="164" hidden="1" customWidth="1"/>
    <col min="9" max="10" width="10.59765625" style="133" hidden="1" customWidth="1"/>
    <col min="11" max="11" width="10.59765625" style="165" hidden="1" customWidth="1"/>
    <col min="12" max="12" width="10.59765625" style="164" hidden="1" customWidth="1"/>
    <col min="13" max="16" width="12.19921875" style="164" customWidth="1"/>
    <col min="17" max="17" width="14.296875" style="133" customWidth="1"/>
    <col min="18" max="19" width="12.19921875" style="133" customWidth="1"/>
    <col min="20" max="20" width="14.296875" style="133" customWidth="1"/>
    <col min="21" max="21" width="9.3984375" style="133" customWidth="1"/>
    <col min="22" max="22" width="19.3984375" style="133" customWidth="1"/>
    <col min="23" max="16384" width="9" style="133"/>
  </cols>
  <sheetData>
    <row r="1" spans="1:22" ht="15.75" customHeight="1">
      <c r="A1" s="657"/>
      <c r="B1" s="657"/>
      <c r="C1" s="658"/>
      <c r="D1" s="659"/>
      <c r="E1" s="660"/>
      <c r="F1" s="660"/>
      <c r="G1" s="660"/>
      <c r="H1" s="660"/>
      <c r="I1" s="660"/>
      <c r="J1" s="660"/>
      <c r="K1" s="660"/>
      <c r="L1" s="660"/>
      <c r="M1" s="660"/>
      <c r="N1" s="660"/>
      <c r="O1" s="660"/>
      <c r="P1" s="660"/>
      <c r="Q1" s="660"/>
      <c r="R1" s="660"/>
      <c r="S1" s="660"/>
      <c r="T1" s="660"/>
      <c r="U1" s="660"/>
    </row>
    <row r="2" spans="1:22" s="136" customFormat="1" ht="30" customHeight="1">
      <c r="A2" s="1850" t="s">
        <v>2270</v>
      </c>
      <c r="B2" s="1850"/>
      <c r="C2" s="1850"/>
      <c r="D2" s="1850"/>
      <c r="E2" s="1850"/>
      <c r="F2" s="1850"/>
      <c r="G2" s="1850"/>
      <c r="H2" s="1850"/>
      <c r="I2" s="1850"/>
      <c r="J2" s="1850"/>
      <c r="K2" s="1850"/>
      <c r="L2" s="1850"/>
      <c r="M2" s="1850"/>
      <c r="N2" s="1850"/>
      <c r="O2" s="1850"/>
      <c r="P2" s="1850"/>
      <c r="Q2" s="1850"/>
      <c r="R2" s="1850"/>
      <c r="S2" s="1850"/>
      <c r="T2" s="1850"/>
      <c r="U2" s="1850"/>
      <c r="V2" s="1850"/>
    </row>
    <row r="3" spans="1:22" ht="14.25" customHeight="1">
      <c r="A3" s="133" t="s">
        <v>1968</v>
      </c>
      <c r="B3" s="133"/>
      <c r="C3" s="133"/>
      <c r="D3" s="140"/>
      <c r="F3" s="133"/>
      <c r="G3" s="133"/>
      <c r="H3" s="133"/>
      <c r="K3" s="140"/>
      <c r="L3" s="133"/>
      <c r="M3" s="133"/>
      <c r="N3" s="133"/>
      <c r="O3" s="133"/>
      <c r="P3" s="133"/>
    </row>
    <row r="4" spans="1:22" ht="15.75" customHeight="1">
      <c r="A4" s="661" t="s">
        <v>2086</v>
      </c>
      <c r="B4" s="135"/>
      <c r="I4" s="662"/>
      <c r="J4" s="662"/>
      <c r="V4" s="662" t="s">
        <v>1970</v>
      </c>
    </row>
    <row r="5" spans="1:22" s="140" customFormat="1" ht="15.75" customHeight="1">
      <c r="A5" s="1818" t="s">
        <v>1101</v>
      </c>
      <c r="B5" s="1828" t="s">
        <v>2256</v>
      </c>
      <c r="C5" s="1855" t="s">
        <v>2257</v>
      </c>
      <c r="D5" s="1822" t="s">
        <v>2258</v>
      </c>
      <c r="E5" s="1825" t="s">
        <v>2234</v>
      </c>
      <c r="F5" s="1767" t="s">
        <v>2088</v>
      </c>
      <c r="G5" s="1768"/>
      <c r="H5" s="1768"/>
      <c r="I5" s="1768"/>
      <c r="J5" s="1769"/>
      <c r="K5" s="1811" t="s">
        <v>2089</v>
      </c>
      <c r="L5" s="1813"/>
      <c r="M5" s="1811" t="s">
        <v>2262</v>
      </c>
      <c r="N5" s="1812"/>
      <c r="O5" s="1812"/>
      <c r="P5" s="1812"/>
      <c r="Q5" s="1813"/>
      <c r="R5" s="1811" t="s">
        <v>2150</v>
      </c>
      <c r="S5" s="1812"/>
      <c r="T5" s="1813"/>
      <c r="U5" s="1820" t="s">
        <v>2091</v>
      </c>
      <c r="V5" s="1820" t="s">
        <v>1100</v>
      </c>
    </row>
    <row r="6" spans="1:22" s="140" customFormat="1" ht="13.2">
      <c r="A6" s="1818"/>
      <c r="B6" s="1829"/>
      <c r="C6" s="1855"/>
      <c r="D6" s="1823"/>
      <c r="E6" s="1826"/>
      <c r="F6" s="1770"/>
      <c r="G6" s="1771"/>
      <c r="H6" s="1771"/>
      <c r="I6" s="1771"/>
      <c r="J6" s="1772"/>
      <c r="K6" s="1814"/>
      <c r="L6" s="1816"/>
      <c r="M6" s="1814"/>
      <c r="N6" s="1815"/>
      <c r="O6" s="1815"/>
      <c r="P6" s="1815"/>
      <c r="Q6" s="1816"/>
      <c r="R6" s="1814"/>
      <c r="S6" s="1815"/>
      <c r="T6" s="1816"/>
      <c r="U6" s="1820"/>
      <c r="V6" s="1820"/>
    </row>
    <row r="7" spans="1:22" s="140" customFormat="1" ht="13.2">
      <c r="A7" s="1819"/>
      <c r="B7" s="1830"/>
      <c r="C7" s="1856"/>
      <c r="D7" s="1824"/>
      <c r="E7" s="1827"/>
      <c r="F7" s="611" t="s">
        <v>2263</v>
      </c>
      <c r="G7" s="611" t="s">
        <v>2264</v>
      </c>
      <c r="H7" s="611" t="s">
        <v>2265</v>
      </c>
      <c r="I7" s="611" t="s">
        <v>2266</v>
      </c>
      <c r="J7" s="611" t="s">
        <v>1647</v>
      </c>
      <c r="K7" s="611" t="s">
        <v>2262</v>
      </c>
      <c r="L7" s="611" t="s">
        <v>2271</v>
      </c>
      <c r="M7" s="611" t="s">
        <v>2263</v>
      </c>
      <c r="N7" s="611" t="s">
        <v>2264</v>
      </c>
      <c r="O7" s="611" t="s">
        <v>2265</v>
      </c>
      <c r="P7" s="611" t="s">
        <v>2266</v>
      </c>
      <c r="Q7" s="611" t="s">
        <v>1647</v>
      </c>
      <c r="R7" s="612" t="s">
        <v>2267</v>
      </c>
      <c r="S7" s="612" t="s">
        <v>2264</v>
      </c>
      <c r="T7" s="611" t="s">
        <v>2090</v>
      </c>
      <c r="U7" s="1821"/>
      <c r="V7" s="1820"/>
    </row>
    <row r="8" spans="1:22" s="140" customFormat="1" ht="15.75" customHeight="1">
      <c r="A8" s="664"/>
      <c r="B8" s="664"/>
      <c r="C8" s="665"/>
      <c r="D8" s="665"/>
      <c r="E8" s="666"/>
      <c r="F8" s="667"/>
      <c r="G8" s="667"/>
      <c r="H8" s="667"/>
      <c r="I8" s="669"/>
      <c r="J8" s="669"/>
      <c r="K8" s="670"/>
      <c r="L8" s="616"/>
      <c r="M8" s="616">
        <v>0</v>
      </c>
      <c r="N8" s="616">
        <v>0</v>
      </c>
      <c r="O8" s="616">
        <v>0</v>
      </c>
      <c r="P8" s="616">
        <v>0</v>
      </c>
      <c r="Q8" s="617">
        <v>0</v>
      </c>
      <c r="R8" s="617"/>
      <c r="S8" s="617"/>
      <c r="T8" s="617">
        <v>0</v>
      </c>
      <c r="U8" s="617"/>
      <c r="V8" s="671"/>
    </row>
    <row r="9" spans="1:22" ht="15.75" customHeight="1">
      <c r="A9" s="664"/>
      <c r="B9" s="664"/>
      <c r="C9" s="665"/>
      <c r="D9" s="665"/>
      <c r="E9" s="666"/>
      <c r="F9" s="667"/>
      <c r="G9" s="667"/>
      <c r="H9" s="667"/>
      <c r="I9" s="669"/>
      <c r="J9" s="669"/>
      <c r="K9" s="672"/>
      <c r="L9" s="673"/>
      <c r="M9" s="616">
        <v>0</v>
      </c>
      <c r="N9" s="616">
        <v>0</v>
      </c>
      <c r="O9" s="616">
        <v>0</v>
      </c>
      <c r="P9" s="616">
        <v>0</v>
      </c>
      <c r="Q9" s="617">
        <v>0</v>
      </c>
      <c r="R9" s="617"/>
      <c r="S9" s="617"/>
      <c r="T9" s="617">
        <v>0</v>
      </c>
      <c r="U9" s="617"/>
      <c r="V9" s="674"/>
    </row>
    <row r="10" spans="1:22" ht="15.75" customHeight="1">
      <c r="A10" s="664"/>
      <c r="B10" s="664"/>
      <c r="C10" s="665"/>
      <c r="D10" s="665"/>
      <c r="E10" s="666"/>
      <c r="F10" s="667"/>
      <c r="G10" s="667"/>
      <c r="H10" s="667"/>
      <c r="I10" s="669"/>
      <c r="J10" s="669"/>
      <c r="K10" s="672"/>
      <c r="L10" s="673"/>
      <c r="M10" s="616">
        <v>0</v>
      </c>
      <c r="N10" s="616">
        <v>0</v>
      </c>
      <c r="O10" s="616">
        <v>0</v>
      </c>
      <c r="P10" s="616">
        <v>0</v>
      </c>
      <c r="Q10" s="617">
        <v>0</v>
      </c>
      <c r="R10" s="617"/>
      <c r="S10" s="617"/>
      <c r="T10" s="617">
        <v>0</v>
      </c>
      <c r="U10" s="617"/>
      <c r="V10" s="674"/>
    </row>
    <row r="11" spans="1:22" ht="15.75" customHeight="1">
      <c r="A11" s="664"/>
      <c r="B11" s="664"/>
      <c r="C11" s="665"/>
      <c r="D11" s="665"/>
      <c r="E11" s="666"/>
      <c r="F11" s="667"/>
      <c r="G11" s="667"/>
      <c r="H11" s="667"/>
      <c r="I11" s="669"/>
      <c r="J11" s="669"/>
      <c r="K11" s="672"/>
      <c r="L11" s="673"/>
      <c r="M11" s="616">
        <v>0</v>
      </c>
      <c r="N11" s="616">
        <v>0</v>
      </c>
      <c r="O11" s="616">
        <v>0</v>
      </c>
      <c r="P11" s="616">
        <v>0</v>
      </c>
      <c r="Q11" s="617">
        <v>0</v>
      </c>
      <c r="R11" s="617"/>
      <c r="S11" s="617"/>
      <c r="T11" s="617">
        <v>0</v>
      </c>
      <c r="U11" s="617"/>
      <c r="V11" s="674"/>
    </row>
    <row r="12" spans="1:22" ht="15.75" customHeight="1">
      <c r="A12" s="664"/>
      <c r="B12" s="664"/>
      <c r="C12" s="665"/>
      <c r="D12" s="665"/>
      <c r="E12" s="666"/>
      <c r="F12" s="667"/>
      <c r="G12" s="667"/>
      <c r="H12" s="667"/>
      <c r="I12" s="669"/>
      <c r="J12" s="669"/>
      <c r="K12" s="672"/>
      <c r="L12" s="673"/>
      <c r="M12" s="616">
        <v>0</v>
      </c>
      <c r="N12" s="616">
        <v>0</v>
      </c>
      <c r="O12" s="616">
        <v>0</v>
      </c>
      <c r="P12" s="616">
        <v>0</v>
      </c>
      <c r="Q12" s="617">
        <v>0</v>
      </c>
      <c r="R12" s="617"/>
      <c r="S12" s="617"/>
      <c r="T12" s="617">
        <v>0</v>
      </c>
      <c r="U12" s="617"/>
      <c r="V12" s="674"/>
    </row>
    <row r="13" spans="1:22" ht="15.75" customHeight="1">
      <c r="A13" s="664"/>
      <c r="B13" s="664"/>
      <c r="C13" s="665"/>
      <c r="D13" s="665"/>
      <c r="E13" s="666"/>
      <c r="F13" s="667"/>
      <c r="G13" s="667"/>
      <c r="H13" s="667"/>
      <c r="I13" s="669"/>
      <c r="J13" s="669"/>
      <c r="K13" s="672"/>
      <c r="L13" s="673"/>
      <c r="M13" s="616">
        <v>0</v>
      </c>
      <c r="N13" s="616">
        <v>0</v>
      </c>
      <c r="O13" s="616">
        <v>0</v>
      </c>
      <c r="P13" s="616">
        <v>0</v>
      </c>
      <c r="Q13" s="617">
        <v>0</v>
      </c>
      <c r="R13" s="617"/>
      <c r="S13" s="617"/>
      <c r="T13" s="617">
        <v>0</v>
      </c>
      <c r="U13" s="617"/>
      <c r="V13" s="674"/>
    </row>
    <row r="14" spans="1:22" ht="15.75" customHeight="1">
      <c r="A14" s="664"/>
      <c r="B14" s="664"/>
      <c r="C14" s="665"/>
      <c r="D14" s="665"/>
      <c r="E14" s="666"/>
      <c r="F14" s="667"/>
      <c r="G14" s="667"/>
      <c r="H14" s="667"/>
      <c r="I14" s="669"/>
      <c r="J14" s="669"/>
      <c r="K14" s="672"/>
      <c r="L14" s="673"/>
      <c r="M14" s="616">
        <v>0</v>
      </c>
      <c r="N14" s="616">
        <v>0</v>
      </c>
      <c r="O14" s="616">
        <v>0</v>
      </c>
      <c r="P14" s="616">
        <v>0</v>
      </c>
      <c r="Q14" s="617">
        <v>0</v>
      </c>
      <c r="R14" s="617"/>
      <c r="S14" s="617"/>
      <c r="T14" s="617">
        <v>0</v>
      </c>
      <c r="U14" s="617"/>
      <c r="V14" s="674"/>
    </row>
    <row r="15" spans="1:22" ht="15.75" customHeight="1">
      <c r="A15" s="664"/>
      <c r="B15" s="664"/>
      <c r="C15" s="665"/>
      <c r="D15" s="665"/>
      <c r="E15" s="666"/>
      <c r="F15" s="667"/>
      <c r="G15" s="667"/>
      <c r="H15" s="667"/>
      <c r="I15" s="669"/>
      <c r="J15" s="669"/>
      <c r="K15" s="672"/>
      <c r="L15" s="673"/>
      <c r="M15" s="616">
        <v>0</v>
      </c>
      <c r="N15" s="616">
        <v>0</v>
      </c>
      <c r="O15" s="616">
        <v>0</v>
      </c>
      <c r="P15" s="616">
        <v>0</v>
      </c>
      <c r="Q15" s="617">
        <v>0</v>
      </c>
      <c r="R15" s="617"/>
      <c r="S15" s="617"/>
      <c r="T15" s="617">
        <v>0</v>
      </c>
      <c r="U15" s="617"/>
      <c r="V15" s="674"/>
    </row>
    <row r="16" spans="1:22" ht="15.75" customHeight="1">
      <c r="A16" s="664"/>
      <c r="B16" s="664"/>
      <c r="C16" s="665"/>
      <c r="D16" s="665"/>
      <c r="E16" s="666"/>
      <c r="F16" s="667"/>
      <c r="G16" s="667"/>
      <c r="H16" s="667"/>
      <c r="I16" s="669"/>
      <c r="J16" s="669"/>
      <c r="K16" s="672"/>
      <c r="L16" s="673"/>
      <c r="M16" s="616">
        <v>0</v>
      </c>
      <c r="N16" s="616">
        <v>0</v>
      </c>
      <c r="O16" s="616">
        <v>0</v>
      </c>
      <c r="P16" s="616">
        <v>0</v>
      </c>
      <c r="Q16" s="617">
        <v>0</v>
      </c>
      <c r="R16" s="617"/>
      <c r="S16" s="617"/>
      <c r="T16" s="617">
        <v>0</v>
      </c>
      <c r="U16" s="617"/>
      <c r="V16" s="674"/>
    </row>
    <row r="17" spans="1:22" ht="15.75" customHeight="1">
      <c r="A17" s="664"/>
      <c r="B17" s="664"/>
      <c r="C17" s="665"/>
      <c r="D17" s="665"/>
      <c r="E17" s="666"/>
      <c r="F17" s="667"/>
      <c r="G17" s="667"/>
      <c r="H17" s="667"/>
      <c r="I17" s="669"/>
      <c r="J17" s="669"/>
      <c r="K17" s="672"/>
      <c r="L17" s="673"/>
      <c r="M17" s="616">
        <v>0</v>
      </c>
      <c r="N17" s="616">
        <v>0</v>
      </c>
      <c r="O17" s="616">
        <v>0</v>
      </c>
      <c r="P17" s="616">
        <v>0</v>
      </c>
      <c r="Q17" s="617">
        <v>0</v>
      </c>
      <c r="R17" s="617"/>
      <c r="S17" s="617"/>
      <c r="T17" s="617">
        <v>0</v>
      </c>
      <c r="U17" s="617"/>
      <c r="V17" s="674"/>
    </row>
    <row r="18" spans="1:22" ht="15.75" customHeight="1">
      <c r="A18" s="664"/>
      <c r="B18" s="664"/>
      <c r="C18" s="665"/>
      <c r="D18" s="665"/>
      <c r="E18" s="666"/>
      <c r="F18" s="667"/>
      <c r="G18" s="667"/>
      <c r="H18" s="667"/>
      <c r="I18" s="669"/>
      <c r="J18" s="669"/>
      <c r="K18" s="672"/>
      <c r="L18" s="673"/>
      <c r="M18" s="616">
        <v>0</v>
      </c>
      <c r="N18" s="616">
        <v>0</v>
      </c>
      <c r="O18" s="616">
        <v>0</v>
      </c>
      <c r="P18" s="616">
        <v>0</v>
      </c>
      <c r="Q18" s="617">
        <v>0</v>
      </c>
      <c r="R18" s="617"/>
      <c r="S18" s="617"/>
      <c r="T18" s="617">
        <v>0</v>
      </c>
      <c r="U18" s="617"/>
      <c r="V18" s="674"/>
    </row>
    <row r="19" spans="1:22" ht="15.75" customHeight="1">
      <c r="A19" s="664"/>
      <c r="B19" s="664"/>
      <c r="C19" s="665"/>
      <c r="D19" s="665"/>
      <c r="E19" s="666"/>
      <c r="F19" s="667"/>
      <c r="G19" s="667"/>
      <c r="H19" s="667"/>
      <c r="I19" s="669"/>
      <c r="J19" s="669"/>
      <c r="K19" s="672"/>
      <c r="L19" s="673"/>
      <c r="M19" s="616">
        <v>0</v>
      </c>
      <c r="N19" s="616">
        <v>0</v>
      </c>
      <c r="O19" s="616">
        <v>0</v>
      </c>
      <c r="P19" s="616">
        <v>0</v>
      </c>
      <c r="Q19" s="617">
        <v>0</v>
      </c>
      <c r="R19" s="617"/>
      <c r="S19" s="617"/>
      <c r="T19" s="617">
        <v>0</v>
      </c>
      <c r="U19" s="617"/>
      <c r="V19" s="674"/>
    </row>
    <row r="20" spans="1:22" ht="15.75" customHeight="1">
      <c r="A20" s="664"/>
      <c r="B20" s="664"/>
      <c r="C20" s="665"/>
      <c r="D20" s="665"/>
      <c r="E20" s="666"/>
      <c r="F20" s="667"/>
      <c r="G20" s="667"/>
      <c r="H20" s="667"/>
      <c r="I20" s="669"/>
      <c r="J20" s="669"/>
      <c r="K20" s="672"/>
      <c r="L20" s="673"/>
      <c r="M20" s="616">
        <v>0</v>
      </c>
      <c r="N20" s="616">
        <v>0</v>
      </c>
      <c r="O20" s="616">
        <v>0</v>
      </c>
      <c r="P20" s="616">
        <v>0</v>
      </c>
      <c r="Q20" s="617">
        <v>0</v>
      </c>
      <c r="R20" s="617"/>
      <c r="S20" s="617"/>
      <c r="T20" s="617">
        <v>0</v>
      </c>
      <c r="U20" s="617"/>
      <c r="V20" s="674"/>
    </row>
    <row r="21" spans="1:22" ht="15.6" customHeight="1">
      <c r="A21" s="664"/>
      <c r="B21" s="664"/>
      <c r="C21" s="665"/>
      <c r="D21" s="665"/>
      <c r="E21" s="666"/>
      <c r="F21" s="667"/>
      <c r="G21" s="667"/>
      <c r="H21" s="667"/>
      <c r="I21" s="669"/>
      <c r="J21" s="669"/>
      <c r="K21" s="672"/>
      <c r="L21" s="673"/>
      <c r="M21" s="616">
        <v>0</v>
      </c>
      <c r="N21" s="616">
        <v>0</v>
      </c>
      <c r="O21" s="616">
        <v>0</v>
      </c>
      <c r="P21" s="616">
        <v>0</v>
      </c>
      <c r="Q21" s="617">
        <v>0</v>
      </c>
      <c r="R21" s="617"/>
      <c r="S21" s="617"/>
      <c r="T21" s="617">
        <v>0</v>
      </c>
      <c r="U21" s="617"/>
      <c r="V21" s="674"/>
    </row>
    <row r="22" spans="1:22" ht="15.75" customHeight="1">
      <c r="A22" s="664"/>
      <c r="B22" s="664"/>
      <c r="C22" s="665"/>
      <c r="D22" s="665"/>
      <c r="E22" s="666"/>
      <c r="F22" s="667"/>
      <c r="G22" s="667"/>
      <c r="H22" s="667"/>
      <c r="I22" s="669"/>
      <c r="J22" s="669"/>
      <c r="K22" s="672"/>
      <c r="L22" s="673"/>
      <c r="M22" s="616">
        <v>0</v>
      </c>
      <c r="N22" s="616">
        <v>0</v>
      </c>
      <c r="O22" s="616">
        <v>0</v>
      </c>
      <c r="P22" s="616">
        <v>0</v>
      </c>
      <c r="Q22" s="617">
        <v>0</v>
      </c>
      <c r="R22" s="617"/>
      <c r="S22" s="617"/>
      <c r="T22" s="617">
        <v>0</v>
      </c>
      <c r="U22" s="617"/>
      <c r="V22" s="674"/>
    </row>
    <row r="23" spans="1:22" ht="15.75" customHeight="1">
      <c r="A23" s="664"/>
      <c r="B23" s="664"/>
      <c r="C23" s="665"/>
      <c r="D23" s="665"/>
      <c r="E23" s="666"/>
      <c r="F23" s="667"/>
      <c r="G23" s="667"/>
      <c r="H23" s="667"/>
      <c r="I23" s="669"/>
      <c r="J23" s="669"/>
      <c r="K23" s="672"/>
      <c r="L23" s="673"/>
      <c r="M23" s="616">
        <v>0</v>
      </c>
      <c r="N23" s="616">
        <v>0</v>
      </c>
      <c r="O23" s="616">
        <v>0</v>
      </c>
      <c r="P23" s="616">
        <v>0</v>
      </c>
      <c r="Q23" s="617">
        <v>0</v>
      </c>
      <c r="R23" s="617"/>
      <c r="S23" s="617"/>
      <c r="T23" s="617">
        <v>0</v>
      </c>
      <c r="U23" s="617"/>
      <c r="V23" s="674"/>
    </row>
    <row r="24" spans="1:22" ht="15.75" customHeight="1">
      <c r="A24" s="664"/>
      <c r="B24" s="664"/>
      <c r="C24" s="665"/>
      <c r="D24" s="665"/>
      <c r="E24" s="666"/>
      <c r="F24" s="667"/>
      <c r="G24" s="667"/>
      <c r="H24" s="667"/>
      <c r="I24" s="669"/>
      <c r="J24" s="669"/>
      <c r="K24" s="672"/>
      <c r="L24" s="673"/>
      <c r="M24" s="616">
        <v>0</v>
      </c>
      <c r="N24" s="616">
        <v>0</v>
      </c>
      <c r="O24" s="616">
        <v>0</v>
      </c>
      <c r="P24" s="616">
        <v>0</v>
      </c>
      <c r="Q24" s="617">
        <v>0</v>
      </c>
      <c r="R24" s="617"/>
      <c r="S24" s="617"/>
      <c r="T24" s="617">
        <v>0</v>
      </c>
      <c r="U24" s="617"/>
      <c r="V24" s="674"/>
    </row>
    <row r="25" spans="1:22" ht="15.75" customHeight="1">
      <c r="A25" s="664"/>
      <c r="B25" s="664"/>
      <c r="C25" s="665"/>
      <c r="D25" s="665"/>
      <c r="E25" s="666"/>
      <c r="F25" s="667"/>
      <c r="G25" s="667"/>
      <c r="H25" s="667"/>
      <c r="I25" s="669"/>
      <c r="J25" s="669"/>
      <c r="K25" s="672"/>
      <c r="L25" s="673"/>
      <c r="M25" s="616">
        <v>0</v>
      </c>
      <c r="N25" s="616">
        <v>0</v>
      </c>
      <c r="O25" s="616">
        <v>0</v>
      </c>
      <c r="P25" s="616">
        <v>0</v>
      </c>
      <c r="Q25" s="617">
        <v>0</v>
      </c>
      <c r="R25" s="617"/>
      <c r="S25" s="617"/>
      <c r="T25" s="617">
        <v>0</v>
      </c>
      <c r="U25" s="617"/>
      <c r="V25" s="674"/>
    </row>
    <row r="26" spans="1:22" ht="15.75" customHeight="1">
      <c r="A26" s="664"/>
      <c r="B26" s="664"/>
      <c r="C26" s="665"/>
      <c r="D26" s="665"/>
      <c r="E26" s="666"/>
      <c r="F26" s="667"/>
      <c r="G26" s="667"/>
      <c r="H26" s="667"/>
      <c r="I26" s="669"/>
      <c r="J26" s="669"/>
      <c r="K26" s="672"/>
      <c r="L26" s="673"/>
      <c r="M26" s="616">
        <v>0</v>
      </c>
      <c r="N26" s="616">
        <v>0</v>
      </c>
      <c r="O26" s="616">
        <v>0</v>
      </c>
      <c r="P26" s="616">
        <v>0</v>
      </c>
      <c r="Q26" s="617">
        <v>0</v>
      </c>
      <c r="R26" s="617"/>
      <c r="S26" s="617"/>
      <c r="T26" s="617">
        <v>0</v>
      </c>
      <c r="U26" s="617"/>
      <c r="V26" s="674"/>
    </row>
    <row r="27" spans="1:22" ht="15.75" customHeight="1">
      <c r="A27" s="664"/>
      <c r="B27" s="664"/>
      <c r="C27" s="665"/>
      <c r="D27" s="665"/>
      <c r="E27" s="666"/>
      <c r="F27" s="667"/>
      <c r="G27" s="667"/>
      <c r="H27" s="667"/>
      <c r="I27" s="669"/>
      <c r="J27" s="669"/>
      <c r="K27" s="672"/>
      <c r="L27" s="673"/>
      <c r="M27" s="616">
        <v>0</v>
      </c>
      <c r="N27" s="616">
        <v>0</v>
      </c>
      <c r="O27" s="616">
        <v>0</v>
      </c>
      <c r="P27" s="616">
        <v>0</v>
      </c>
      <c r="Q27" s="617">
        <v>0</v>
      </c>
      <c r="R27" s="617"/>
      <c r="S27" s="617"/>
      <c r="T27" s="617">
        <v>0</v>
      </c>
      <c r="U27" s="617"/>
      <c r="V27" s="674"/>
    </row>
    <row r="28" spans="1:22" ht="15.75" customHeight="1">
      <c r="A28" s="664"/>
      <c r="B28" s="664"/>
      <c r="C28" s="681"/>
      <c r="D28" s="682"/>
      <c r="E28" s="674"/>
      <c r="F28" s="673"/>
      <c r="G28" s="617"/>
      <c r="H28" s="673"/>
      <c r="I28" s="669"/>
      <c r="J28" s="669"/>
      <c r="K28" s="672"/>
      <c r="L28" s="673"/>
      <c r="M28" s="616">
        <v>0</v>
      </c>
      <c r="N28" s="616">
        <v>0</v>
      </c>
      <c r="O28" s="616">
        <v>0</v>
      </c>
      <c r="P28" s="616">
        <v>0</v>
      </c>
      <c r="Q28" s="617">
        <v>0</v>
      </c>
      <c r="R28" s="617"/>
      <c r="S28" s="617"/>
      <c r="T28" s="617">
        <v>0</v>
      </c>
      <c r="U28" s="617"/>
      <c r="V28" s="674"/>
    </row>
    <row r="29" spans="1:22" ht="15.75" customHeight="1">
      <c r="A29" s="664"/>
      <c r="B29" s="664"/>
      <c r="C29" s="681"/>
      <c r="D29" s="682"/>
      <c r="E29" s="674"/>
      <c r="F29" s="673"/>
      <c r="G29" s="617"/>
      <c r="H29" s="673"/>
      <c r="I29" s="669"/>
      <c r="J29" s="669"/>
      <c r="K29" s="672"/>
      <c r="L29" s="673"/>
      <c r="M29" s="616">
        <v>0</v>
      </c>
      <c r="N29" s="616">
        <v>0</v>
      </c>
      <c r="O29" s="616">
        <v>0</v>
      </c>
      <c r="P29" s="616">
        <v>0</v>
      </c>
      <c r="Q29" s="617">
        <v>0</v>
      </c>
      <c r="R29" s="617"/>
      <c r="S29" s="617"/>
      <c r="T29" s="617">
        <v>0</v>
      </c>
      <c r="U29" s="617"/>
      <c r="V29" s="674"/>
    </row>
    <row r="30" spans="1:22" ht="15.75" customHeight="1">
      <c r="A30" s="664"/>
      <c r="B30" s="664"/>
      <c r="C30" s="675"/>
      <c r="D30" s="676"/>
      <c r="E30" s="674"/>
      <c r="F30" s="673"/>
      <c r="G30" s="617"/>
      <c r="H30" s="673"/>
      <c r="I30" s="669"/>
      <c r="J30" s="669"/>
      <c r="K30" s="672"/>
      <c r="L30" s="673"/>
      <c r="M30" s="616">
        <v>0</v>
      </c>
      <c r="N30" s="616">
        <v>0</v>
      </c>
      <c r="O30" s="616">
        <v>0</v>
      </c>
      <c r="P30" s="616">
        <v>0</v>
      </c>
      <c r="Q30" s="617">
        <v>0</v>
      </c>
      <c r="R30" s="617"/>
      <c r="S30" s="617"/>
      <c r="T30" s="617">
        <v>0</v>
      </c>
      <c r="U30" s="617"/>
      <c r="V30" s="674"/>
    </row>
    <row r="31" spans="1:22" ht="15.75" customHeight="1">
      <c r="A31" s="664"/>
      <c r="B31" s="664"/>
      <c r="C31" s="675"/>
      <c r="D31" s="676"/>
      <c r="E31" s="674"/>
      <c r="F31" s="673"/>
      <c r="G31" s="617"/>
      <c r="H31" s="673"/>
      <c r="I31" s="669"/>
      <c r="J31" s="669"/>
      <c r="K31" s="672"/>
      <c r="L31" s="673"/>
      <c r="M31" s="616">
        <v>0</v>
      </c>
      <c r="N31" s="616">
        <v>0</v>
      </c>
      <c r="O31" s="616">
        <v>0</v>
      </c>
      <c r="P31" s="616">
        <v>0</v>
      </c>
      <c r="Q31" s="617">
        <v>0</v>
      </c>
      <c r="R31" s="617"/>
      <c r="S31" s="617"/>
      <c r="T31" s="617">
        <v>0</v>
      </c>
      <c r="U31" s="617"/>
      <c r="V31" s="674"/>
    </row>
    <row r="32" spans="1:22" ht="15.75" customHeight="1">
      <c r="A32" s="664"/>
      <c r="B32" s="664"/>
      <c r="C32" s="675"/>
      <c r="D32" s="676"/>
      <c r="E32" s="674"/>
      <c r="F32" s="673"/>
      <c r="G32" s="673"/>
      <c r="H32" s="673"/>
      <c r="I32" s="669"/>
      <c r="J32" s="669"/>
      <c r="K32" s="672"/>
      <c r="L32" s="673"/>
      <c r="M32" s="616">
        <v>0</v>
      </c>
      <c r="N32" s="616">
        <v>0</v>
      </c>
      <c r="O32" s="616">
        <v>0</v>
      </c>
      <c r="P32" s="616">
        <v>0</v>
      </c>
      <c r="Q32" s="617">
        <v>0</v>
      </c>
      <c r="R32" s="617"/>
      <c r="S32" s="617"/>
      <c r="T32" s="617">
        <v>0</v>
      </c>
      <c r="U32" s="617"/>
      <c r="V32" s="674"/>
    </row>
    <row r="33" spans="1:22" ht="15.75" customHeight="1">
      <c r="A33" s="1851" t="s">
        <v>2126</v>
      </c>
      <c r="B33" s="1852"/>
      <c r="C33" s="1853"/>
      <c r="D33" s="677"/>
      <c r="E33" s="674"/>
      <c r="F33" s="617"/>
      <c r="G33" s="617"/>
      <c r="H33" s="617">
        <v>0</v>
      </c>
      <c r="I33" s="617">
        <v>0</v>
      </c>
      <c r="J33" s="617">
        <v>0</v>
      </c>
      <c r="K33" s="671"/>
      <c r="L33" s="617"/>
      <c r="M33" s="617"/>
      <c r="N33" s="617"/>
      <c r="O33" s="617">
        <v>0</v>
      </c>
      <c r="P33" s="617">
        <v>0</v>
      </c>
      <c r="Q33" s="617">
        <v>0</v>
      </c>
      <c r="R33" s="617"/>
      <c r="S33" s="617"/>
      <c r="T33" s="617">
        <v>0</v>
      </c>
      <c r="U33" s="617"/>
      <c r="V33" s="674"/>
    </row>
    <row r="34" spans="1:22" ht="15.75" customHeight="1">
      <c r="A34" s="1851" t="s">
        <v>2268</v>
      </c>
      <c r="B34" s="1852"/>
      <c r="C34" s="1853"/>
      <c r="D34" s="677"/>
      <c r="E34" s="671"/>
      <c r="F34" s="671"/>
      <c r="G34" s="671"/>
      <c r="H34" s="617">
        <v>0</v>
      </c>
      <c r="I34" s="674"/>
      <c r="J34" s="674"/>
      <c r="K34" s="671"/>
      <c r="L34" s="617"/>
      <c r="M34" s="617"/>
      <c r="N34" s="617"/>
      <c r="O34" s="617">
        <v>0</v>
      </c>
      <c r="P34" s="617"/>
      <c r="Q34" s="617"/>
      <c r="R34" s="617"/>
      <c r="S34" s="617"/>
      <c r="T34" s="617"/>
      <c r="U34" s="617"/>
      <c r="V34" s="674"/>
    </row>
    <row r="35" spans="1:22" ht="15.75" customHeight="1">
      <c r="A35" s="1854" t="s">
        <v>2155</v>
      </c>
      <c r="B35" s="1852"/>
      <c r="C35" s="1853"/>
      <c r="D35" s="677"/>
      <c r="E35" s="674"/>
      <c r="F35" s="671"/>
      <c r="G35" s="674"/>
      <c r="H35" s="617">
        <v>0</v>
      </c>
      <c r="I35" s="674"/>
      <c r="J35" s="674"/>
      <c r="K35" s="671"/>
      <c r="L35" s="617"/>
      <c r="M35" s="617"/>
      <c r="N35" s="617"/>
      <c r="O35" s="617">
        <v>0</v>
      </c>
      <c r="P35" s="617"/>
      <c r="Q35" s="617"/>
      <c r="R35" s="617"/>
      <c r="S35" s="617"/>
      <c r="T35" s="617">
        <v>0</v>
      </c>
      <c r="U35" s="617"/>
      <c r="V35" s="674"/>
    </row>
    <row r="36" spans="1:22" ht="15.75" customHeight="1">
      <c r="A36" s="661" t="s">
        <v>2098</v>
      </c>
      <c r="B36" s="135"/>
      <c r="C36" s="678"/>
      <c r="D36" s="678"/>
      <c r="F36" s="140"/>
      <c r="G36" s="133"/>
      <c r="H36" s="679"/>
      <c r="K36" s="140"/>
      <c r="L36" s="679"/>
      <c r="M36" s="679"/>
      <c r="N36" s="679"/>
      <c r="O36" s="679"/>
      <c r="P36" s="679"/>
      <c r="Q36" s="679"/>
      <c r="R36" s="679" t="s">
        <v>2099</v>
      </c>
      <c r="S36" s="679"/>
      <c r="T36" s="679"/>
      <c r="U36" s="679"/>
    </row>
    <row r="37" spans="1:22" ht="15.75" customHeight="1">
      <c r="A37" s="135" t="s">
        <v>2101</v>
      </c>
      <c r="B37" s="135"/>
    </row>
    <row r="38" spans="1:22" ht="15.75" customHeight="1">
      <c r="C38" s="680"/>
      <c r="D38" s="678"/>
    </row>
  </sheetData>
  <sortState xmlns:xlrd2="http://schemas.microsoft.com/office/spreadsheetml/2017/richdata2" ref="A8:V32">
    <sortCondition ref="A8"/>
  </sortState>
  <mergeCells count="15">
    <mergeCell ref="A2:V2"/>
    <mergeCell ref="A35:C35"/>
    <mergeCell ref="V5:V7"/>
    <mergeCell ref="A33:C33"/>
    <mergeCell ref="A34:C34"/>
    <mergeCell ref="K5:L6"/>
    <mergeCell ref="M5:Q6"/>
    <mergeCell ref="A5:A7"/>
    <mergeCell ref="B5:B7"/>
    <mergeCell ref="C5:C7"/>
    <mergeCell ref="D5:D7"/>
    <mergeCell ref="E5:E7"/>
    <mergeCell ref="U5:U7"/>
    <mergeCell ref="F5:J6"/>
    <mergeCell ref="R5:T6"/>
  </mergeCells>
  <phoneticPr fontId="30" type="noConversion"/>
  <dataValidations count="1">
    <dataValidation allowBlank="1" showInputMessage="1" showErrorMessage="1" prompt="点击【底稿统计】功能键，生成底稿统计结果" sqref="H29" xr:uid="{CE33200D-2BDA-48B4-8C6F-AA551BD71A61}"/>
  </dataValidations>
  <printOptions horizontalCentered="1" verticalCentered="1"/>
  <pageMargins left="0.19685039370078741" right="0.19685039370078741" top="0.98425196850393704" bottom="0.55118110236220474" header="0.39370078740157477" footer="0.51181102362204722"/>
  <pageSetup paperSize="8" scale="76" fitToHeight="0" orientation="landscape" cellComments="asDisplayed" horizontalDpi="300" verticalDpi="300" r:id="rId1"/>
  <headerFooter alignWithMargins="0">
    <oddHeader>&amp;R&amp;"宋体,常规"&amp;10共&amp;"Times New Roman,常规"&amp;N&amp;"宋体,常规"页第&amp;"Times New Roman,常规"&amp;P&amp;"宋体,常规"页</oddHeader>
  </headerFooter>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C666AC-51B6-4799-A404-C4DFB882DDB4}">
  <sheetPr codeName="Sheet29">
    <pageSetUpPr fitToPage="1"/>
  </sheetPr>
  <dimension ref="A1:V33"/>
  <sheetViews>
    <sheetView zoomScaleNormal="100" zoomScaleSheetLayoutView="85" workbookViewId="0">
      <pane ySplit="7" topLeftCell="A8" activePane="bottomLeft" state="frozen"/>
      <selection pane="bottomLeft"/>
    </sheetView>
  </sheetViews>
  <sheetFormatPr defaultColWidth="9" defaultRowHeight="15.75" customHeight="1" outlineLevelCol="1"/>
  <cols>
    <col min="1" max="1" width="5.59765625" style="4" customWidth="1"/>
    <col min="2" max="2" width="10.59765625" style="37" hidden="1" customWidth="1" outlineLevel="1"/>
    <col min="3" max="3" width="10.59765625" style="4" customWidth="1" collapsed="1"/>
    <col min="4" max="4" width="10.59765625" style="4" customWidth="1"/>
    <col min="5" max="5" width="10.796875" style="4" customWidth="1"/>
    <col min="6" max="10" width="10.59765625" style="4" hidden="1" customWidth="1"/>
    <col min="11" max="12" width="0" style="4" hidden="1" customWidth="1"/>
    <col min="13" max="13" width="10.59765625" style="4" hidden="1" customWidth="1" outlineLevel="1"/>
    <col min="14" max="14" width="10.796875" style="4" customWidth="1" collapsed="1"/>
    <col min="15" max="15" width="10.796875" style="4" customWidth="1"/>
    <col min="16" max="16" width="11.19921875" style="4" customWidth="1"/>
    <col min="17" max="17" width="10.796875" style="4" customWidth="1"/>
    <col min="18" max="18" width="11" style="4" customWidth="1"/>
    <col min="19" max="20" width="10.796875" style="4" customWidth="1"/>
    <col min="21" max="21" width="9.3984375" style="4" customWidth="1"/>
    <col min="22" max="16384" width="9" style="4"/>
  </cols>
  <sheetData>
    <row r="1" spans="1:22" ht="15.75" customHeight="1">
      <c r="A1" s="506"/>
      <c r="C1" s="484"/>
      <c r="D1" s="3"/>
      <c r="E1" s="683"/>
      <c r="F1" s="683"/>
      <c r="G1" s="683"/>
      <c r="H1" s="683"/>
      <c r="I1" s="683"/>
      <c r="J1" s="683"/>
    </row>
    <row r="2" spans="1:22" s="2" customFormat="1" ht="30" customHeight="1">
      <c r="A2" s="1643" t="s">
        <v>2272</v>
      </c>
      <c r="B2" s="1643"/>
      <c r="C2" s="1643"/>
      <c r="D2" s="1643"/>
      <c r="E2" s="1643"/>
      <c r="F2" s="1643"/>
      <c r="G2" s="1643"/>
      <c r="H2" s="1643"/>
      <c r="I2" s="1643"/>
      <c r="J2" s="1643"/>
      <c r="K2" s="1643"/>
      <c r="L2" s="1643"/>
      <c r="M2" s="1643"/>
      <c r="N2" s="1643"/>
      <c r="O2" s="1643"/>
      <c r="P2" s="1643"/>
      <c r="Q2" s="1643"/>
      <c r="R2" s="1643"/>
      <c r="S2" s="1643"/>
      <c r="T2" s="1643"/>
      <c r="U2" s="1643"/>
      <c r="V2" s="1643"/>
    </row>
    <row r="3" spans="1:22" ht="14.25" customHeight="1">
      <c r="A3" s="4" t="s">
        <v>1968</v>
      </c>
      <c r="B3" s="4"/>
    </row>
    <row r="4" spans="1:22" ht="15.75" customHeight="1">
      <c r="A4" s="4" t="s">
        <v>2086</v>
      </c>
      <c r="E4" s="388"/>
      <c r="F4" s="388"/>
      <c r="G4" s="388"/>
      <c r="H4" s="388"/>
      <c r="I4" s="388"/>
      <c r="J4" s="388"/>
      <c r="V4" s="458" t="s">
        <v>1970</v>
      </c>
    </row>
    <row r="5" spans="1:22" s="3" customFormat="1" ht="15.75" customHeight="1">
      <c r="A5" s="1818" t="s">
        <v>1101</v>
      </c>
      <c r="B5" s="1828" t="s">
        <v>2256</v>
      </c>
      <c r="C5" s="1831" t="s">
        <v>2257</v>
      </c>
      <c r="D5" s="1822" t="s">
        <v>2258</v>
      </c>
      <c r="E5" s="1825" t="s">
        <v>2234</v>
      </c>
      <c r="F5" s="1767" t="s">
        <v>2088</v>
      </c>
      <c r="G5" s="1768"/>
      <c r="H5" s="1768"/>
      <c r="I5" s="1768"/>
      <c r="J5" s="1769"/>
      <c r="K5" s="1811" t="s">
        <v>2089</v>
      </c>
      <c r="L5" s="1813"/>
      <c r="M5" s="1811" t="s">
        <v>2262</v>
      </c>
      <c r="N5" s="1812"/>
      <c r="O5" s="1812"/>
      <c r="P5" s="1812"/>
      <c r="Q5" s="1813"/>
      <c r="R5" s="1811" t="s">
        <v>2150</v>
      </c>
      <c r="S5" s="1812"/>
      <c r="T5" s="1813"/>
      <c r="U5" s="1820" t="s">
        <v>2091</v>
      </c>
      <c r="V5" s="1820" t="s">
        <v>1100</v>
      </c>
    </row>
    <row r="6" spans="1:22" s="3" customFormat="1" ht="15.75" customHeight="1">
      <c r="A6" s="1818"/>
      <c r="B6" s="1829"/>
      <c r="C6" s="1831"/>
      <c r="D6" s="1823"/>
      <c r="E6" s="1826"/>
      <c r="F6" s="1770"/>
      <c r="G6" s="1771"/>
      <c r="H6" s="1771"/>
      <c r="I6" s="1771"/>
      <c r="J6" s="1772"/>
      <c r="K6" s="1814"/>
      <c r="L6" s="1816"/>
      <c r="M6" s="1814"/>
      <c r="N6" s="1815"/>
      <c r="O6" s="1815"/>
      <c r="P6" s="1815"/>
      <c r="Q6" s="1816"/>
      <c r="R6" s="1814"/>
      <c r="S6" s="1815"/>
      <c r="T6" s="1816"/>
      <c r="U6" s="1820"/>
      <c r="V6" s="1820"/>
    </row>
    <row r="7" spans="1:22" ht="15.75" customHeight="1">
      <c r="A7" s="1819"/>
      <c r="B7" s="1830"/>
      <c r="C7" s="1832"/>
      <c r="D7" s="1824"/>
      <c r="E7" s="1827"/>
      <c r="F7" s="611" t="s">
        <v>2263</v>
      </c>
      <c r="G7" s="611" t="s">
        <v>2264</v>
      </c>
      <c r="H7" s="611" t="s">
        <v>2265</v>
      </c>
      <c r="I7" s="611" t="s">
        <v>2266</v>
      </c>
      <c r="J7" s="611" t="s">
        <v>1647</v>
      </c>
      <c r="K7" s="612" t="s">
        <v>2262</v>
      </c>
      <c r="L7" s="611" t="s">
        <v>2271</v>
      </c>
      <c r="M7" s="611" t="s">
        <v>2263</v>
      </c>
      <c r="N7" s="611" t="s">
        <v>2264</v>
      </c>
      <c r="O7" s="611" t="s">
        <v>2265</v>
      </c>
      <c r="P7" s="611" t="s">
        <v>2273</v>
      </c>
      <c r="Q7" s="611" t="s">
        <v>1647</v>
      </c>
      <c r="R7" s="612" t="s">
        <v>2267</v>
      </c>
      <c r="S7" s="612" t="s">
        <v>2264</v>
      </c>
      <c r="T7" s="611" t="s">
        <v>2090</v>
      </c>
      <c r="U7" s="1857"/>
      <c r="V7" s="1857"/>
    </row>
    <row r="8" spans="1:22" ht="15.75" customHeight="1">
      <c r="A8" s="381"/>
      <c r="B8" s="487"/>
      <c r="C8" s="381"/>
      <c r="D8" s="440"/>
      <c r="E8" s="619"/>
      <c r="F8" s="410"/>
      <c r="G8" s="619"/>
      <c r="H8" s="619"/>
      <c r="I8" s="619"/>
      <c r="J8" s="684"/>
      <c r="K8" s="496"/>
      <c r="L8" s="496"/>
      <c r="M8" s="616">
        <v>0</v>
      </c>
      <c r="N8" s="616">
        <v>0</v>
      </c>
      <c r="O8" s="616">
        <v>0</v>
      </c>
      <c r="P8" s="616">
        <v>0</v>
      </c>
      <c r="Q8" s="617">
        <v>0</v>
      </c>
      <c r="R8" s="617"/>
      <c r="S8" s="617"/>
      <c r="T8" s="617">
        <v>0</v>
      </c>
      <c r="U8" s="617"/>
      <c r="V8" s="496"/>
    </row>
    <row r="9" spans="1:22" ht="15.75" customHeight="1">
      <c r="A9" s="381"/>
      <c r="B9" s="485"/>
      <c r="C9" s="381"/>
      <c r="D9" s="440"/>
      <c r="E9" s="619"/>
      <c r="F9" s="410"/>
      <c r="G9" s="619"/>
      <c r="H9" s="619"/>
      <c r="I9" s="619"/>
      <c r="J9" s="684"/>
      <c r="K9" s="496"/>
      <c r="L9" s="496"/>
      <c r="M9" s="616">
        <v>0</v>
      </c>
      <c r="N9" s="616">
        <v>0</v>
      </c>
      <c r="O9" s="616">
        <v>0</v>
      </c>
      <c r="P9" s="616">
        <v>0</v>
      </c>
      <c r="Q9" s="617">
        <v>0</v>
      </c>
      <c r="R9" s="617"/>
      <c r="S9" s="617"/>
      <c r="T9" s="617">
        <v>0</v>
      </c>
      <c r="U9" s="617"/>
      <c r="V9" s="496"/>
    </row>
    <row r="10" spans="1:22" ht="15.75" customHeight="1">
      <c r="A10" s="381"/>
      <c r="B10" s="485"/>
      <c r="C10" s="381"/>
      <c r="D10" s="440"/>
      <c r="E10" s="619"/>
      <c r="F10" s="410"/>
      <c r="G10" s="619"/>
      <c r="H10" s="619"/>
      <c r="I10" s="619"/>
      <c r="J10" s="684"/>
      <c r="K10" s="496"/>
      <c r="L10" s="496"/>
      <c r="M10" s="616">
        <v>0</v>
      </c>
      <c r="N10" s="616">
        <v>0</v>
      </c>
      <c r="O10" s="616">
        <v>0</v>
      </c>
      <c r="P10" s="616">
        <v>0</v>
      </c>
      <c r="Q10" s="617">
        <v>0</v>
      </c>
      <c r="R10" s="617"/>
      <c r="S10" s="617"/>
      <c r="T10" s="617">
        <v>0</v>
      </c>
      <c r="U10" s="617"/>
      <c r="V10" s="496"/>
    </row>
    <row r="11" spans="1:22" ht="15.75" customHeight="1">
      <c r="A11" s="381"/>
      <c r="B11" s="485"/>
      <c r="C11" s="381"/>
      <c r="D11" s="440"/>
      <c r="E11" s="619"/>
      <c r="F11" s="410"/>
      <c r="G11" s="619"/>
      <c r="H11" s="619"/>
      <c r="I11" s="619"/>
      <c r="J11" s="684"/>
      <c r="K11" s="496"/>
      <c r="L11" s="496"/>
      <c r="M11" s="616">
        <v>0</v>
      </c>
      <c r="N11" s="616">
        <v>0</v>
      </c>
      <c r="O11" s="616">
        <v>0</v>
      </c>
      <c r="P11" s="616">
        <v>0</v>
      </c>
      <c r="Q11" s="617">
        <v>0</v>
      </c>
      <c r="R11" s="617"/>
      <c r="S11" s="617"/>
      <c r="T11" s="617">
        <v>0</v>
      </c>
      <c r="U11" s="617"/>
      <c r="V11" s="496"/>
    </row>
    <row r="12" spans="1:22" ht="15.75" customHeight="1">
      <c r="A12" s="381"/>
      <c r="B12" s="485"/>
      <c r="C12" s="381"/>
      <c r="D12" s="440"/>
      <c r="E12" s="619"/>
      <c r="F12" s="410"/>
      <c r="G12" s="619"/>
      <c r="H12" s="619"/>
      <c r="I12" s="619"/>
      <c r="J12" s="684"/>
      <c r="K12" s="496"/>
      <c r="L12" s="496"/>
      <c r="M12" s="616">
        <v>0</v>
      </c>
      <c r="N12" s="616">
        <v>0</v>
      </c>
      <c r="O12" s="616">
        <v>0</v>
      </c>
      <c r="P12" s="616">
        <v>0</v>
      </c>
      <c r="Q12" s="617">
        <v>0</v>
      </c>
      <c r="R12" s="617"/>
      <c r="S12" s="617"/>
      <c r="T12" s="617">
        <v>0</v>
      </c>
      <c r="U12" s="617"/>
      <c r="V12" s="496"/>
    </row>
    <row r="13" spans="1:22" ht="15.75" customHeight="1">
      <c r="A13" s="381"/>
      <c r="B13" s="485"/>
      <c r="C13" s="381"/>
      <c r="D13" s="440"/>
      <c r="E13" s="619"/>
      <c r="F13" s="410"/>
      <c r="G13" s="619"/>
      <c r="H13" s="619"/>
      <c r="I13" s="619"/>
      <c r="J13" s="684"/>
      <c r="K13" s="496"/>
      <c r="L13" s="496"/>
      <c r="M13" s="616">
        <v>0</v>
      </c>
      <c r="N13" s="616">
        <v>0</v>
      </c>
      <c r="O13" s="616">
        <v>0</v>
      </c>
      <c r="P13" s="616">
        <v>0</v>
      </c>
      <c r="Q13" s="617">
        <v>0</v>
      </c>
      <c r="R13" s="617"/>
      <c r="S13" s="617"/>
      <c r="T13" s="617">
        <v>0</v>
      </c>
      <c r="U13" s="617"/>
      <c r="V13" s="496"/>
    </row>
    <row r="14" spans="1:22" ht="15.75" customHeight="1">
      <c r="A14" s="381"/>
      <c r="B14" s="487"/>
      <c r="C14" s="381"/>
      <c r="D14" s="440"/>
      <c r="E14" s="619"/>
      <c r="F14" s="410"/>
      <c r="G14" s="619"/>
      <c r="H14" s="619"/>
      <c r="I14" s="619"/>
      <c r="J14" s="684"/>
      <c r="K14" s="496"/>
      <c r="L14" s="496"/>
      <c r="M14" s="616">
        <v>0</v>
      </c>
      <c r="N14" s="616">
        <v>0</v>
      </c>
      <c r="O14" s="616">
        <v>0</v>
      </c>
      <c r="P14" s="616">
        <v>0</v>
      </c>
      <c r="Q14" s="617">
        <v>0</v>
      </c>
      <c r="R14" s="617"/>
      <c r="S14" s="617"/>
      <c r="T14" s="617">
        <v>0</v>
      </c>
      <c r="U14" s="617"/>
      <c r="V14" s="496"/>
    </row>
    <row r="15" spans="1:22" ht="15.75" customHeight="1">
      <c r="A15" s="381"/>
      <c r="B15" s="487"/>
      <c r="C15" s="381"/>
      <c r="D15" s="440"/>
      <c r="E15" s="619"/>
      <c r="F15" s="410"/>
      <c r="G15" s="619"/>
      <c r="H15" s="619"/>
      <c r="I15" s="619"/>
      <c r="J15" s="684"/>
      <c r="K15" s="496"/>
      <c r="L15" s="496"/>
      <c r="M15" s="616">
        <v>0</v>
      </c>
      <c r="N15" s="616">
        <v>0</v>
      </c>
      <c r="O15" s="616">
        <v>0</v>
      </c>
      <c r="P15" s="616">
        <v>0</v>
      </c>
      <c r="Q15" s="617">
        <v>0</v>
      </c>
      <c r="R15" s="617"/>
      <c r="S15" s="617"/>
      <c r="T15" s="617">
        <v>0</v>
      </c>
      <c r="U15" s="617"/>
      <c r="V15" s="496"/>
    </row>
    <row r="16" spans="1:22" ht="15.75" customHeight="1">
      <c r="A16" s="392"/>
      <c r="B16" s="685"/>
      <c r="C16" s="392"/>
      <c r="D16" s="496"/>
      <c r="E16" s="684"/>
      <c r="F16" s="472"/>
      <c r="G16" s="684"/>
      <c r="H16" s="684"/>
      <c r="I16" s="684"/>
      <c r="J16" s="684"/>
      <c r="K16" s="496"/>
      <c r="L16" s="496"/>
      <c r="M16" s="616">
        <v>0</v>
      </c>
      <c r="N16" s="616">
        <v>0</v>
      </c>
      <c r="O16" s="616">
        <v>0</v>
      </c>
      <c r="P16" s="616">
        <v>0</v>
      </c>
      <c r="Q16" s="617">
        <v>0</v>
      </c>
      <c r="R16" s="617"/>
      <c r="S16" s="617"/>
      <c r="T16" s="617">
        <v>0</v>
      </c>
      <c r="U16" s="617"/>
      <c r="V16" s="496"/>
    </row>
    <row r="17" spans="1:22" ht="15.75" customHeight="1">
      <c r="A17" s="392"/>
      <c r="B17" s="685"/>
      <c r="C17" s="392"/>
      <c r="D17" s="496"/>
      <c r="E17" s="684"/>
      <c r="F17" s="472"/>
      <c r="G17" s="684"/>
      <c r="H17" s="684"/>
      <c r="I17" s="684"/>
      <c r="J17" s="684"/>
      <c r="K17" s="496"/>
      <c r="L17" s="496"/>
      <c r="M17" s="616">
        <v>0</v>
      </c>
      <c r="N17" s="616">
        <v>0</v>
      </c>
      <c r="O17" s="616">
        <v>0</v>
      </c>
      <c r="P17" s="616">
        <v>0</v>
      </c>
      <c r="Q17" s="617">
        <v>0</v>
      </c>
      <c r="R17" s="617"/>
      <c r="S17" s="617"/>
      <c r="T17" s="617">
        <v>0</v>
      </c>
      <c r="U17" s="617"/>
      <c r="V17" s="496"/>
    </row>
    <row r="18" spans="1:22" ht="15.75" customHeight="1">
      <c r="A18" s="392"/>
      <c r="B18" s="685"/>
      <c r="C18" s="392"/>
      <c r="D18" s="496"/>
      <c r="E18" s="684"/>
      <c r="F18" s="472"/>
      <c r="G18" s="684"/>
      <c r="H18" s="684"/>
      <c r="I18" s="684"/>
      <c r="J18" s="684"/>
      <c r="K18" s="496"/>
      <c r="L18" s="496"/>
      <c r="M18" s="616">
        <v>0</v>
      </c>
      <c r="N18" s="616">
        <v>0</v>
      </c>
      <c r="O18" s="616">
        <v>0</v>
      </c>
      <c r="P18" s="616">
        <v>0</v>
      </c>
      <c r="Q18" s="617">
        <v>0</v>
      </c>
      <c r="R18" s="617"/>
      <c r="S18" s="617"/>
      <c r="T18" s="617">
        <v>0</v>
      </c>
      <c r="U18" s="617"/>
      <c r="V18" s="496"/>
    </row>
    <row r="19" spans="1:22" ht="15.75" customHeight="1">
      <c r="A19" s="392"/>
      <c r="B19" s="685"/>
      <c r="C19" s="392"/>
      <c r="D19" s="496"/>
      <c r="E19" s="684"/>
      <c r="F19" s="472"/>
      <c r="G19" s="684"/>
      <c r="H19" s="684"/>
      <c r="I19" s="684"/>
      <c r="J19" s="684"/>
      <c r="K19" s="496"/>
      <c r="L19" s="496"/>
      <c r="M19" s="616">
        <v>0</v>
      </c>
      <c r="N19" s="616">
        <v>0</v>
      </c>
      <c r="O19" s="616">
        <v>0</v>
      </c>
      <c r="P19" s="616">
        <v>0</v>
      </c>
      <c r="Q19" s="617">
        <v>0</v>
      </c>
      <c r="R19" s="617"/>
      <c r="S19" s="617"/>
      <c r="T19" s="617">
        <v>0</v>
      </c>
      <c r="U19" s="617"/>
      <c r="V19" s="496"/>
    </row>
    <row r="20" spans="1:22" ht="15.75" customHeight="1">
      <c r="A20" s="381"/>
      <c r="B20" s="485"/>
      <c r="C20" s="381"/>
      <c r="D20" s="440"/>
      <c r="E20" s="619"/>
      <c r="F20" s="410"/>
      <c r="G20" s="619"/>
      <c r="H20" s="619"/>
      <c r="I20" s="619"/>
      <c r="J20" s="684"/>
      <c r="K20" s="496"/>
      <c r="L20" s="496"/>
      <c r="M20" s="616">
        <v>0</v>
      </c>
      <c r="N20" s="616">
        <v>0</v>
      </c>
      <c r="O20" s="616">
        <v>0</v>
      </c>
      <c r="P20" s="616">
        <v>0</v>
      </c>
      <c r="Q20" s="617">
        <v>0</v>
      </c>
      <c r="R20" s="617"/>
      <c r="S20" s="617"/>
      <c r="T20" s="617">
        <v>0</v>
      </c>
      <c r="U20" s="617"/>
      <c r="V20" s="496"/>
    </row>
    <row r="21" spans="1:22" ht="15.75" customHeight="1">
      <c r="A21" s="381"/>
      <c r="B21" s="485"/>
      <c r="C21" s="381"/>
      <c r="D21" s="440"/>
      <c r="E21" s="619"/>
      <c r="F21" s="410"/>
      <c r="G21" s="619"/>
      <c r="H21" s="619"/>
      <c r="I21" s="619"/>
      <c r="J21" s="684"/>
      <c r="K21" s="496"/>
      <c r="L21" s="496"/>
      <c r="M21" s="616">
        <v>0</v>
      </c>
      <c r="N21" s="616">
        <v>0</v>
      </c>
      <c r="O21" s="616">
        <v>0</v>
      </c>
      <c r="P21" s="616">
        <v>0</v>
      </c>
      <c r="Q21" s="617">
        <v>0</v>
      </c>
      <c r="R21" s="617"/>
      <c r="S21" s="617"/>
      <c r="T21" s="617">
        <v>0</v>
      </c>
      <c r="U21" s="617"/>
      <c r="V21" s="496"/>
    </row>
    <row r="22" spans="1:22" ht="15.75" customHeight="1">
      <c r="A22" s="381"/>
      <c r="B22" s="485"/>
      <c r="C22" s="381"/>
      <c r="D22" s="440"/>
      <c r="E22" s="619"/>
      <c r="F22" s="410"/>
      <c r="G22" s="619"/>
      <c r="H22" s="619"/>
      <c r="I22" s="619"/>
      <c r="J22" s="684"/>
      <c r="K22" s="496"/>
      <c r="L22" s="496"/>
      <c r="M22" s="616">
        <v>0</v>
      </c>
      <c r="N22" s="616">
        <v>0</v>
      </c>
      <c r="O22" s="616">
        <v>0</v>
      </c>
      <c r="P22" s="616">
        <v>0</v>
      </c>
      <c r="Q22" s="617">
        <v>0</v>
      </c>
      <c r="R22" s="617"/>
      <c r="S22" s="617"/>
      <c r="T22" s="617">
        <v>0</v>
      </c>
      <c r="U22" s="617"/>
      <c r="V22" s="496"/>
    </row>
    <row r="23" spans="1:22" ht="15.75" customHeight="1">
      <c r="A23" s="381"/>
      <c r="B23" s="485"/>
      <c r="C23" s="381"/>
      <c r="D23" s="440"/>
      <c r="E23" s="619"/>
      <c r="F23" s="410"/>
      <c r="G23" s="619"/>
      <c r="H23" s="619"/>
      <c r="I23" s="619"/>
      <c r="J23" s="684"/>
      <c r="K23" s="496"/>
      <c r="L23" s="496"/>
      <c r="M23" s="616">
        <v>0</v>
      </c>
      <c r="N23" s="616">
        <v>0</v>
      </c>
      <c r="O23" s="616">
        <v>0</v>
      </c>
      <c r="P23" s="616">
        <v>0</v>
      </c>
      <c r="Q23" s="617">
        <v>0</v>
      </c>
      <c r="R23" s="617"/>
      <c r="S23" s="617"/>
      <c r="T23" s="617">
        <v>0</v>
      </c>
      <c r="U23" s="617"/>
      <c r="V23" s="496"/>
    </row>
    <row r="24" spans="1:22" ht="15.75" customHeight="1">
      <c r="A24" s="381"/>
      <c r="B24" s="485"/>
      <c r="C24" s="381"/>
      <c r="D24" s="440"/>
      <c r="E24" s="619"/>
      <c r="F24" s="410"/>
      <c r="G24" s="619"/>
      <c r="H24" s="619"/>
      <c r="I24" s="619"/>
      <c r="J24" s="684"/>
      <c r="K24" s="496"/>
      <c r="L24" s="496"/>
      <c r="M24" s="616">
        <v>0</v>
      </c>
      <c r="N24" s="616">
        <v>0</v>
      </c>
      <c r="O24" s="616">
        <v>0</v>
      </c>
      <c r="P24" s="616">
        <v>0</v>
      </c>
      <c r="Q24" s="617">
        <v>0</v>
      </c>
      <c r="R24" s="617"/>
      <c r="S24" s="617"/>
      <c r="T24" s="617">
        <v>0</v>
      </c>
      <c r="U24" s="617"/>
      <c r="V24" s="496"/>
    </row>
    <row r="25" spans="1:22" ht="15.75" customHeight="1">
      <c r="A25" s="381"/>
      <c r="B25" s="485"/>
      <c r="C25" s="381"/>
      <c r="D25" s="440"/>
      <c r="E25" s="619"/>
      <c r="F25" s="410"/>
      <c r="G25" s="619"/>
      <c r="H25" s="619"/>
      <c r="I25" s="619"/>
      <c r="J25" s="684"/>
      <c r="K25" s="496"/>
      <c r="L25" s="496"/>
      <c r="M25" s="616">
        <v>0</v>
      </c>
      <c r="N25" s="616">
        <v>0</v>
      </c>
      <c r="O25" s="616">
        <v>0</v>
      </c>
      <c r="P25" s="616">
        <v>0</v>
      </c>
      <c r="Q25" s="617">
        <v>0</v>
      </c>
      <c r="R25" s="617"/>
      <c r="S25" s="617"/>
      <c r="T25" s="617">
        <v>0</v>
      </c>
      <c r="U25" s="617"/>
      <c r="V25" s="496"/>
    </row>
    <row r="26" spans="1:22" ht="15.75" customHeight="1">
      <c r="A26" s="381"/>
      <c r="B26" s="487"/>
      <c r="C26" s="381"/>
      <c r="D26" s="440"/>
      <c r="E26" s="619"/>
      <c r="F26" s="410"/>
      <c r="G26" s="619"/>
      <c r="H26" s="619"/>
      <c r="I26" s="619"/>
      <c r="J26" s="684"/>
      <c r="K26" s="496"/>
      <c r="L26" s="496"/>
      <c r="M26" s="616">
        <v>0</v>
      </c>
      <c r="N26" s="616">
        <v>0</v>
      </c>
      <c r="O26" s="616">
        <v>0</v>
      </c>
      <c r="P26" s="616">
        <v>0</v>
      </c>
      <c r="Q26" s="617">
        <v>0</v>
      </c>
      <c r="R26" s="617"/>
      <c r="S26" s="617"/>
      <c r="T26" s="617">
        <v>0</v>
      </c>
      <c r="U26" s="617"/>
      <c r="V26" s="496"/>
    </row>
    <row r="27" spans="1:22" ht="15.75" customHeight="1">
      <c r="A27" s="381"/>
      <c r="B27" s="487"/>
      <c r="C27" s="381"/>
      <c r="D27" s="440"/>
      <c r="E27" s="619"/>
      <c r="F27" s="410"/>
      <c r="G27" s="619"/>
      <c r="H27" s="619"/>
      <c r="I27" s="619"/>
      <c r="J27" s="684"/>
      <c r="K27" s="496"/>
      <c r="L27" s="496"/>
      <c r="M27" s="616">
        <v>0</v>
      </c>
      <c r="N27" s="616">
        <v>0</v>
      </c>
      <c r="O27" s="616">
        <v>0</v>
      </c>
      <c r="P27" s="616">
        <v>0</v>
      </c>
      <c r="Q27" s="617">
        <v>0</v>
      </c>
      <c r="R27" s="617"/>
      <c r="S27" s="617"/>
      <c r="T27" s="617">
        <v>0</v>
      </c>
      <c r="U27" s="617"/>
      <c r="V27" s="496"/>
    </row>
    <row r="28" spans="1:22" ht="15.75" customHeight="1">
      <c r="A28" s="381"/>
      <c r="B28" s="485"/>
      <c r="C28" s="381"/>
      <c r="D28" s="440"/>
      <c r="E28" s="619"/>
      <c r="F28" s="410"/>
      <c r="G28" s="619"/>
      <c r="H28" s="619"/>
      <c r="I28" s="619"/>
      <c r="J28" s="684"/>
      <c r="K28" s="496"/>
      <c r="L28" s="496"/>
      <c r="M28" s="616">
        <v>0</v>
      </c>
      <c r="N28" s="616">
        <v>0</v>
      </c>
      <c r="O28" s="616">
        <v>0</v>
      </c>
      <c r="P28" s="616">
        <v>0</v>
      </c>
      <c r="Q28" s="617">
        <v>0</v>
      </c>
      <c r="R28" s="617"/>
      <c r="S28" s="617"/>
      <c r="T28" s="617">
        <v>0</v>
      </c>
      <c r="U28" s="617"/>
      <c r="V28" s="496"/>
    </row>
    <row r="29" spans="1:22" ht="15.75" customHeight="1">
      <c r="A29" s="1851" t="s">
        <v>2126</v>
      </c>
      <c r="B29" s="1852"/>
      <c r="C29" s="1853"/>
      <c r="D29" s="440"/>
      <c r="E29" s="619"/>
      <c r="F29" s="410"/>
      <c r="G29" s="619"/>
      <c r="H29" s="619">
        <v>0</v>
      </c>
      <c r="I29" s="619">
        <v>0</v>
      </c>
      <c r="J29" s="619">
        <v>0</v>
      </c>
      <c r="K29" s="571">
        <v>0</v>
      </c>
      <c r="L29" s="571">
        <v>0</v>
      </c>
      <c r="M29" s="571"/>
      <c r="N29" s="571"/>
      <c r="O29" s="571">
        <v>0</v>
      </c>
      <c r="P29" s="571">
        <v>0</v>
      </c>
      <c r="Q29" s="571">
        <v>0</v>
      </c>
      <c r="R29" s="571"/>
      <c r="S29" s="571"/>
      <c r="T29" s="571">
        <v>0</v>
      </c>
      <c r="U29" s="496"/>
      <c r="V29" s="496"/>
    </row>
    <row r="30" spans="1:22" ht="15.75" customHeight="1">
      <c r="A30" s="1851" t="s">
        <v>2268</v>
      </c>
      <c r="B30" s="1852"/>
      <c r="C30" s="1853"/>
      <c r="D30" s="440"/>
      <c r="E30" s="619"/>
      <c r="F30" s="619"/>
      <c r="G30" s="619"/>
      <c r="H30" s="619">
        <v>0</v>
      </c>
      <c r="I30" s="619"/>
      <c r="J30" s="684"/>
      <c r="K30" s="496"/>
      <c r="L30" s="496"/>
      <c r="M30" s="496"/>
      <c r="N30" s="496"/>
      <c r="O30" s="571">
        <v>0</v>
      </c>
      <c r="P30" s="496"/>
      <c r="Q30" s="571"/>
      <c r="R30" s="496"/>
      <c r="S30" s="496"/>
      <c r="T30" s="496"/>
      <c r="U30" s="496"/>
      <c r="V30" s="496"/>
    </row>
    <row r="31" spans="1:22" ht="15.75" customHeight="1">
      <c r="A31" s="1854" t="s">
        <v>2155</v>
      </c>
      <c r="B31" s="1852"/>
      <c r="C31" s="1853"/>
      <c r="D31" s="440"/>
      <c r="E31" s="410"/>
      <c r="F31" s="410"/>
      <c r="G31" s="410"/>
      <c r="H31" s="410">
        <v>0</v>
      </c>
      <c r="I31" s="410"/>
      <c r="J31" s="472"/>
      <c r="K31" s="496"/>
      <c r="L31" s="496"/>
      <c r="M31" s="496"/>
      <c r="N31" s="496"/>
      <c r="O31" s="98">
        <v>0</v>
      </c>
      <c r="P31" s="496"/>
      <c r="Q31" s="98"/>
      <c r="R31" s="98"/>
      <c r="S31" s="98"/>
      <c r="T31" s="98">
        <v>0</v>
      </c>
      <c r="U31" s="496"/>
      <c r="V31" s="496"/>
    </row>
    <row r="32" spans="1:22" ht="15.75" customHeight="1">
      <c r="A32" s="4" t="s">
        <v>2098</v>
      </c>
      <c r="E32" s="388"/>
      <c r="F32" s="388"/>
      <c r="G32" s="388"/>
      <c r="H32" s="388"/>
      <c r="I32" s="388"/>
      <c r="J32" s="388"/>
      <c r="R32" s="388" t="s">
        <v>2099</v>
      </c>
    </row>
    <row r="33" spans="1:10" ht="15.75" customHeight="1">
      <c r="A33" s="4" t="s">
        <v>2101</v>
      </c>
      <c r="E33" s="388"/>
      <c r="F33" s="388"/>
      <c r="G33" s="388"/>
      <c r="H33" s="388"/>
      <c r="I33" s="388"/>
      <c r="J33" s="388"/>
    </row>
  </sheetData>
  <sortState xmlns:xlrd2="http://schemas.microsoft.com/office/spreadsheetml/2017/richdata2" ref="A8:V28">
    <sortCondition ref="A8"/>
  </sortState>
  <mergeCells count="15">
    <mergeCell ref="A2:V2"/>
    <mergeCell ref="A31:C31"/>
    <mergeCell ref="K5:L6"/>
    <mergeCell ref="M5:Q6"/>
    <mergeCell ref="R5:T6"/>
    <mergeCell ref="U5:U7"/>
    <mergeCell ref="A29:C29"/>
    <mergeCell ref="A30:C30"/>
    <mergeCell ref="V5:V7"/>
    <mergeCell ref="A5:A7"/>
    <mergeCell ref="B5:B7"/>
    <mergeCell ref="C5:C7"/>
    <mergeCell ref="D5:D7"/>
    <mergeCell ref="E5:E7"/>
    <mergeCell ref="F5:J6"/>
  </mergeCells>
  <phoneticPr fontId="30" type="noConversion"/>
  <printOptions horizontalCentered="1"/>
  <pageMargins left="0.35433070866141736" right="0.35433070866141736" top="0.98425196850393704" bottom="0.78740157480314965" header="0.39370078740157477" footer="0.51181102362204722"/>
  <pageSetup paperSize="9" scale="54" fitToHeight="0" orientation="landscape" r:id="rId1"/>
  <headerFooter alignWithMargins="0">
    <oddHeader>&amp;R&amp;"宋体,常规"&amp;10共&amp;"Times New Roman,常规"&amp;N&amp;"宋体,常规"页第&amp;"Times New Roman,常规"&amp;P&amp;"宋体,常规"页</oddHeader>
  </headerFooter>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A0EF89-CA99-45D3-B41C-F4D37411349A}">
  <sheetPr codeName="Sheet30">
    <pageSetUpPr fitToPage="1"/>
  </sheetPr>
  <dimension ref="A1:V34"/>
  <sheetViews>
    <sheetView zoomScaleNormal="100" zoomScaleSheetLayoutView="70" workbookViewId="0">
      <pane ySplit="7" topLeftCell="A8" activePane="bottomLeft" state="frozen"/>
      <selection pane="bottomLeft"/>
    </sheetView>
  </sheetViews>
  <sheetFormatPr defaultColWidth="9" defaultRowHeight="15.75" customHeight="1" outlineLevelCol="1"/>
  <cols>
    <col min="1" max="1" width="5.59765625" style="4" customWidth="1"/>
    <col min="2" max="2" width="10.59765625" style="37" hidden="1" customWidth="1" outlineLevel="1"/>
    <col min="3" max="3" width="10.59765625" style="4" customWidth="1" collapsed="1"/>
    <col min="4" max="4" width="10.59765625" style="4" customWidth="1"/>
    <col min="5" max="5" width="5.59765625" style="4" customWidth="1"/>
    <col min="6" max="10" width="10.59765625" style="59" hidden="1" customWidth="1"/>
    <col min="11" max="12" width="10.59765625" hidden="1" customWidth="1"/>
    <col min="13" max="16" width="10.796875" customWidth="1"/>
    <col min="17" max="17" width="11" customWidth="1"/>
    <col min="18" max="20" width="10.796875" customWidth="1"/>
    <col min="21" max="21" width="9.3984375" customWidth="1"/>
    <col min="22" max="22" width="17.5" style="4" customWidth="1"/>
    <col min="23" max="16384" width="9" style="4"/>
  </cols>
  <sheetData>
    <row r="1" spans="1:22" ht="15.75" customHeight="1">
      <c r="A1" s="506"/>
      <c r="B1" s="484"/>
      <c r="C1" s="5"/>
      <c r="D1" s="387"/>
      <c r="E1" s="387"/>
      <c r="F1" s="387"/>
      <c r="G1" s="387"/>
      <c r="H1" s="387"/>
      <c r="I1" s="387"/>
      <c r="J1" s="387"/>
      <c r="V1" s="5"/>
    </row>
    <row r="2" spans="1:22" s="2" customFormat="1" ht="30" customHeight="1">
      <c r="A2" s="1643" t="s">
        <v>2274</v>
      </c>
      <c r="B2" s="1643"/>
      <c r="C2" s="1643"/>
      <c r="D2" s="1643"/>
      <c r="E2" s="1643"/>
      <c r="F2" s="1643"/>
      <c r="G2" s="1643"/>
      <c r="H2" s="1643"/>
      <c r="I2" s="1643"/>
      <c r="J2" s="1643"/>
      <c r="K2" s="1643"/>
      <c r="L2" s="1643"/>
      <c r="M2" s="1643"/>
      <c r="N2" s="1643"/>
      <c r="O2" s="1643"/>
      <c r="P2" s="1643"/>
      <c r="Q2" s="1643"/>
      <c r="R2" s="1643"/>
      <c r="S2" s="1643"/>
      <c r="T2" s="1643"/>
      <c r="U2" s="1643"/>
      <c r="V2" s="1643"/>
    </row>
    <row r="3" spans="1:22" ht="14.25" customHeight="1">
      <c r="A3" s="4" t="s">
        <v>1968</v>
      </c>
      <c r="B3" s="4"/>
      <c r="F3" s="4"/>
      <c r="G3" s="4"/>
      <c r="H3" s="4"/>
      <c r="I3" s="4"/>
      <c r="J3" s="4"/>
    </row>
    <row r="4" spans="1:22" ht="15.75" customHeight="1">
      <c r="A4" s="4" t="s">
        <v>2086</v>
      </c>
      <c r="D4" s="388"/>
      <c r="E4" s="388"/>
      <c r="F4" s="686"/>
      <c r="G4" s="686"/>
      <c r="H4" s="686"/>
      <c r="I4" s="686"/>
      <c r="J4" s="686"/>
      <c r="U4" s="687"/>
      <c r="V4" s="458" t="s">
        <v>1970</v>
      </c>
    </row>
    <row r="5" spans="1:22" s="3" customFormat="1" ht="15.75" customHeight="1">
      <c r="A5" s="1700" t="s">
        <v>1101</v>
      </c>
      <c r="B5" s="1858" t="s">
        <v>2256</v>
      </c>
      <c r="C5" s="1831" t="s">
        <v>2257</v>
      </c>
      <c r="D5" s="1755" t="s">
        <v>2258</v>
      </c>
      <c r="E5" s="1861" t="s">
        <v>2234</v>
      </c>
      <c r="F5" s="1767" t="s">
        <v>2088</v>
      </c>
      <c r="G5" s="1768"/>
      <c r="H5" s="1768"/>
      <c r="I5" s="1768"/>
      <c r="J5" s="1769"/>
      <c r="K5" s="1767" t="s">
        <v>2089</v>
      </c>
      <c r="L5" s="1769"/>
      <c r="M5" s="1811" t="s">
        <v>2262</v>
      </c>
      <c r="N5" s="1812"/>
      <c r="O5" s="1812"/>
      <c r="P5" s="1812"/>
      <c r="Q5" s="1813"/>
      <c r="R5" s="1811" t="s">
        <v>2150</v>
      </c>
      <c r="S5" s="1812"/>
      <c r="T5" s="1813"/>
      <c r="U5" s="1761" t="s">
        <v>2091</v>
      </c>
      <c r="V5" s="1761" t="s">
        <v>1100</v>
      </c>
    </row>
    <row r="6" spans="1:22" s="3" customFormat="1" ht="15.75" customHeight="1">
      <c r="A6" s="1700"/>
      <c r="B6" s="1859"/>
      <c r="C6" s="1831"/>
      <c r="D6" s="1756"/>
      <c r="E6" s="1862"/>
      <c r="F6" s="1770"/>
      <c r="G6" s="1771"/>
      <c r="H6" s="1771"/>
      <c r="I6" s="1771"/>
      <c r="J6" s="1772"/>
      <c r="K6" s="1770"/>
      <c r="L6" s="1772"/>
      <c r="M6" s="1814"/>
      <c r="N6" s="1815"/>
      <c r="O6" s="1815"/>
      <c r="P6" s="1815"/>
      <c r="Q6" s="1816"/>
      <c r="R6" s="1814"/>
      <c r="S6" s="1815"/>
      <c r="T6" s="1816"/>
      <c r="U6" s="1761"/>
      <c r="V6" s="1761"/>
    </row>
    <row r="7" spans="1:22" s="3" customFormat="1" ht="15.75" customHeight="1">
      <c r="A7" s="1701"/>
      <c r="B7" s="1860"/>
      <c r="C7" s="1832"/>
      <c r="D7" s="1757"/>
      <c r="E7" s="1863"/>
      <c r="F7" s="611" t="s">
        <v>2263</v>
      </c>
      <c r="G7" s="611" t="s">
        <v>2264</v>
      </c>
      <c r="H7" s="611" t="s">
        <v>2265</v>
      </c>
      <c r="I7" s="611" t="s">
        <v>2266</v>
      </c>
      <c r="J7" s="611" t="s">
        <v>1647</v>
      </c>
      <c r="K7" s="573" t="s">
        <v>2262</v>
      </c>
      <c r="L7" s="573" t="s">
        <v>2271</v>
      </c>
      <c r="M7" s="611" t="s">
        <v>2263</v>
      </c>
      <c r="N7" s="611" t="s">
        <v>2264</v>
      </c>
      <c r="O7" s="611" t="s">
        <v>2265</v>
      </c>
      <c r="P7" s="611" t="s">
        <v>2266</v>
      </c>
      <c r="Q7" s="611" t="s">
        <v>1647</v>
      </c>
      <c r="R7" s="612" t="s">
        <v>2267</v>
      </c>
      <c r="S7" s="612" t="s">
        <v>2264</v>
      </c>
      <c r="T7" s="611" t="s">
        <v>2090</v>
      </c>
      <c r="U7" s="1763"/>
      <c r="V7" s="1763"/>
    </row>
    <row r="8" spans="1:22" ht="15.75" customHeight="1">
      <c r="A8" s="392"/>
      <c r="B8" s="688"/>
      <c r="C8" s="689"/>
      <c r="D8" s="689"/>
      <c r="E8" s="690"/>
      <c r="F8" s="176"/>
      <c r="G8" s="176"/>
      <c r="H8" s="176"/>
      <c r="I8" s="571"/>
      <c r="J8" s="571"/>
      <c r="K8" s="670"/>
      <c r="L8" s="616"/>
      <c r="M8" s="616">
        <v>0</v>
      </c>
      <c r="N8" s="616">
        <v>0</v>
      </c>
      <c r="O8" s="616">
        <v>0</v>
      </c>
      <c r="P8" s="616">
        <v>0</v>
      </c>
      <c r="Q8" s="579">
        <v>0</v>
      </c>
      <c r="R8" s="579"/>
      <c r="S8" s="579"/>
      <c r="T8" s="579">
        <v>0</v>
      </c>
      <c r="U8" s="579"/>
      <c r="V8" s="571"/>
    </row>
    <row r="9" spans="1:22" ht="15.75" customHeight="1">
      <c r="A9" s="392"/>
      <c r="B9" s="688"/>
      <c r="C9" s="689"/>
      <c r="D9" s="689"/>
      <c r="E9" s="690"/>
      <c r="F9" s="176"/>
      <c r="G9" s="176"/>
      <c r="H9" s="176"/>
      <c r="I9" s="691"/>
      <c r="J9" s="691"/>
      <c r="K9" s="672"/>
      <c r="L9" s="673"/>
      <c r="M9" s="616">
        <v>0</v>
      </c>
      <c r="N9" s="616">
        <v>0</v>
      </c>
      <c r="O9" s="616">
        <v>0</v>
      </c>
      <c r="P9" s="616">
        <v>0</v>
      </c>
      <c r="Q9" s="579">
        <v>0</v>
      </c>
      <c r="R9" s="579"/>
      <c r="S9" s="579"/>
      <c r="T9" s="579">
        <v>0</v>
      </c>
      <c r="U9" s="579"/>
      <c r="V9" s="571"/>
    </row>
    <row r="10" spans="1:22" ht="15.75" customHeight="1">
      <c r="A10" s="392"/>
      <c r="B10" s="688"/>
      <c r="C10" s="689"/>
      <c r="D10" s="689"/>
      <c r="E10" s="690"/>
      <c r="F10" s="176"/>
      <c r="G10" s="176"/>
      <c r="H10" s="176"/>
      <c r="I10" s="691"/>
      <c r="J10" s="691"/>
      <c r="K10" s="672"/>
      <c r="L10" s="673"/>
      <c r="M10" s="616">
        <v>0</v>
      </c>
      <c r="N10" s="616">
        <v>0</v>
      </c>
      <c r="O10" s="616">
        <v>0</v>
      </c>
      <c r="P10" s="616">
        <v>0</v>
      </c>
      <c r="Q10" s="579">
        <v>0</v>
      </c>
      <c r="R10" s="579"/>
      <c r="S10" s="579"/>
      <c r="T10" s="579">
        <v>0</v>
      </c>
      <c r="U10" s="579"/>
      <c r="V10" s="571"/>
    </row>
    <row r="11" spans="1:22" ht="15.75" customHeight="1">
      <c r="A11" s="392"/>
      <c r="B11" s="688"/>
      <c r="C11" s="689"/>
      <c r="D11" s="689"/>
      <c r="E11" s="690"/>
      <c r="F11" s="176"/>
      <c r="G11" s="176"/>
      <c r="H11" s="176"/>
      <c r="I11" s="691"/>
      <c r="J11" s="691"/>
      <c r="K11" s="672"/>
      <c r="L11" s="673"/>
      <c r="M11" s="616">
        <v>0</v>
      </c>
      <c r="N11" s="616">
        <v>0</v>
      </c>
      <c r="O11" s="616">
        <v>0</v>
      </c>
      <c r="P11" s="616">
        <v>0</v>
      </c>
      <c r="Q11" s="579">
        <v>0</v>
      </c>
      <c r="R11" s="579"/>
      <c r="S11" s="579"/>
      <c r="T11" s="579">
        <v>0</v>
      </c>
      <c r="U11" s="579"/>
      <c r="V11" s="571"/>
    </row>
    <row r="12" spans="1:22" ht="15.75" customHeight="1">
      <c r="A12" s="392"/>
      <c r="B12" s="688"/>
      <c r="C12" s="689"/>
      <c r="D12" s="689"/>
      <c r="E12" s="690"/>
      <c r="F12" s="176"/>
      <c r="G12" s="176"/>
      <c r="H12" s="176"/>
      <c r="I12" s="691"/>
      <c r="J12" s="691"/>
      <c r="K12" s="672"/>
      <c r="L12" s="673"/>
      <c r="M12" s="616">
        <v>0</v>
      </c>
      <c r="N12" s="616">
        <v>0</v>
      </c>
      <c r="O12" s="616">
        <v>0</v>
      </c>
      <c r="P12" s="616">
        <v>0</v>
      </c>
      <c r="Q12" s="579">
        <v>0</v>
      </c>
      <c r="R12" s="579"/>
      <c r="S12" s="579"/>
      <c r="T12" s="579">
        <v>0</v>
      </c>
      <c r="U12" s="579"/>
      <c r="V12" s="571"/>
    </row>
    <row r="13" spans="1:22" ht="15.75" customHeight="1">
      <c r="A13" s="392"/>
      <c r="B13" s="688"/>
      <c r="C13" s="689"/>
      <c r="D13" s="689"/>
      <c r="E13" s="690"/>
      <c r="F13" s="176"/>
      <c r="G13" s="176"/>
      <c r="H13" s="176"/>
      <c r="I13" s="571"/>
      <c r="J13" s="571"/>
      <c r="K13" s="672"/>
      <c r="L13" s="673"/>
      <c r="M13" s="616">
        <v>0</v>
      </c>
      <c r="N13" s="616">
        <v>0</v>
      </c>
      <c r="O13" s="616">
        <v>0</v>
      </c>
      <c r="P13" s="616">
        <v>0</v>
      </c>
      <c r="Q13" s="579">
        <v>0</v>
      </c>
      <c r="R13" s="579"/>
      <c r="S13" s="579"/>
      <c r="T13" s="579">
        <v>0</v>
      </c>
      <c r="U13" s="579"/>
      <c r="V13" s="571"/>
    </row>
    <row r="14" spans="1:22" ht="15.75" customHeight="1">
      <c r="A14" s="392"/>
      <c r="B14" s="688"/>
      <c r="C14" s="689"/>
      <c r="D14" s="689"/>
      <c r="E14" s="690"/>
      <c r="F14" s="176"/>
      <c r="G14" s="176"/>
      <c r="H14" s="176"/>
      <c r="I14" s="571"/>
      <c r="J14" s="571"/>
      <c r="K14" s="672"/>
      <c r="L14" s="673"/>
      <c r="M14" s="616">
        <v>0</v>
      </c>
      <c r="N14" s="616">
        <v>0</v>
      </c>
      <c r="O14" s="616">
        <v>0</v>
      </c>
      <c r="P14" s="616">
        <v>0</v>
      </c>
      <c r="Q14" s="579">
        <v>0</v>
      </c>
      <c r="R14" s="579"/>
      <c r="S14" s="579"/>
      <c r="T14" s="579">
        <v>0</v>
      </c>
      <c r="U14" s="579"/>
      <c r="V14" s="571"/>
    </row>
    <row r="15" spans="1:22" ht="15.75" customHeight="1">
      <c r="A15" s="392"/>
      <c r="B15" s="688"/>
      <c r="C15" s="689"/>
      <c r="D15" s="689"/>
      <c r="E15" s="690"/>
      <c r="F15" s="176"/>
      <c r="G15" s="176"/>
      <c r="H15" s="176"/>
      <c r="I15" s="571"/>
      <c r="J15" s="571"/>
      <c r="K15" s="672"/>
      <c r="L15" s="673"/>
      <c r="M15" s="616">
        <v>0</v>
      </c>
      <c r="N15" s="616">
        <v>0</v>
      </c>
      <c r="O15" s="616">
        <v>0</v>
      </c>
      <c r="P15" s="616">
        <v>0</v>
      </c>
      <c r="Q15" s="579">
        <v>0</v>
      </c>
      <c r="R15" s="579"/>
      <c r="S15" s="579"/>
      <c r="T15" s="579">
        <v>0</v>
      </c>
      <c r="U15" s="579"/>
      <c r="V15" s="571"/>
    </row>
    <row r="16" spans="1:22" ht="15.75" customHeight="1">
      <c r="A16" s="392"/>
      <c r="B16" s="392"/>
      <c r="C16" s="692"/>
      <c r="D16" s="692"/>
      <c r="E16" s="571"/>
      <c r="F16" s="176"/>
      <c r="G16" s="176"/>
      <c r="H16" s="673"/>
      <c r="I16" s="571"/>
      <c r="J16" s="571"/>
      <c r="K16" s="672"/>
      <c r="L16" s="673"/>
      <c r="M16" s="616">
        <v>0</v>
      </c>
      <c r="N16" s="616">
        <v>0</v>
      </c>
      <c r="O16" s="616">
        <v>0</v>
      </c>
      <c r="P16" s="616">
        <v>0</v>
      </c>
      <c r="Q16" s="579">
        <v>0</v>
      </c>
      <c r="R16" s="579"/>
      <c r="S16" s="579"/>
      <c r="T16" s="579">
        <v>0</v>
      </c>
      <c r="U16" s="579"/>
      <c r="V16" s="571"/>
    </row>
    <row r="17" spans="1:22" ht="15.75" customHeight="1">
      <c r="A17" s="392"/>
      <c r="B17" s="392"/>
      <c r="C17" s="693"/>
      <c r="D17" s="693"/>
      <c r="E17" s="571"/>
      <c r="F17" s="176"/>
      <c r="G17" s="176"/>
      <c r="H17" s="673"/>
      <c r="I17" s="571"/>
      <c r="J17" s="571"/>
      <c r="K17" s="672"/>
      <c r="L17" s="673"/>
      <c r="M17" s="616">
        <v>0</v>
      </c>
      <c r="N17" s="616">
        <v>0</v>
      </c>
      <c r="O17" s="616">
        <v>0</v>
      </c>
      <c r="P17" s="616">
        <v>0</v>
      </c>
      <c r="Q17" s="579">
        <v>0</v>
      </c>
      <c r="R17" s="579"/>
      <c r="S17" s="579"/>
      <c r="T17" s="579">
        <v>0</v>
      </c>
      <c r="U17" s="579"/>
      <c r="V17" s="571"/>
    </row>
    <row r="18" spans="1:22" ht="15.75" customHeight="1">
      <c r="A18" s="392"/>
      <c r="B18" s="392"/>
      <c r="C18" s="693"/>
      <c r="D18" s="693"/>
      <c r="E18" s="571"/>
      <c r="F18" s="176"/>
      <c r="G18" s="176"/>
      <c r="H18" s="673"/>
      <c r="I18" s="571"/>
      <c r="J18" s="571"/>
      <c r="K18" s="672"/>
      <c r="L18" s="673"/>
      <c r="M18" s="616">
        <v>0</v>
      </c>
      <c r="N18" s="616">
        <v>0</v>
      </c>
      <c r="O18" s="616">
        <v>0</v>
      </c>
      <c r="P18" s="616">
        <v>0</v>
      </c>
      <c r="Q18" s="579">
        <v>0</v>
      </c>
      <c r="R18" s="579"/>
      <c r="S18" s="579"/>
      <c r="T18" s="579">
        <v>0</v>
      </c>
      <c r="U18" s="579"/>
      <c r="V18" s="571"/>
    </row>
    <row r="19" spans="1:22" ht="15.75" customHeight="1">
      <c r="A19" s="392"/>
      <c r="B19" s="392"/>
      <c r="C19" s="693"/>
      <c r="D19" s="693"/>
      <c r="E19" s="571"/>
      <c r="F19" s="176"/>
      <c r="G19" s="176"/>
      <c r="H19" s="673"/>
      <c r="I19" s="571"/>
      <c r="J19" s="571"/>
      <c r="K19" s="672"/>
      <c r="L19" s="673"/>
      <c r="M19" s="616">
        <v>0</v>
      </c>
      <c r="N19" s="616">
        <v>0</v>
      </c>
      <c r="O19" s="616">
        <v>0</v>
      </c>
      <c r="P19" s="616">
        <v>0</v>
      </c>
      <c r="Q19" s="579">
        <v>0</v>
      </c>
      <c r="R19" s="579"/>
      <c r="S19" s="579"/>
      <c r="T19" s="579">
        <v>0</v>
      </c>
      <c r="U19" s="579"/>
      <c r="V19" s="571"/>
    </row>
    <row r="20" spans="1:22" ht="15.75" customHeight="1">
      <c r="A20" s="392"/>
      <c r="B20" s="392"/>
      <c r="C20" s="693"/>
      <c r="D20" s="693"/>
      <c r="E20" s="571"/>
      <c r="F20" s="176"/>
      <c r="G20" s="176"/>
      <c r="H20" s="673"/>
      <c r="I20" s="571"/>
      <c r="J20" s="571"/>
      <c r="K20" s="672"/>
      <c r="L20" s="673"/>
      <c r="M20" s="616">
        <v>0</v>
      </c>
      <c r="N20" s="616">
        <v>0</v>
      </c>
      <c r="O20" s="616">
        <v>0</v>
      </c>
      <c r="P20" s="616">
        <v>0</v>
      </c>
      <c r="Q20" s="579">
        <v>0</v>
      </c>
      <c r="R20" s="579"/>
      <c r="S20" s="579"/>
      <c r="T20" s="579">
        <v>0</v>
      </c>
      <c r="U20" s="579"/>
      <c r="V20" s="571"/>
    </row>
    <row r="21" spans="1:22" ht="15.75" customHeight="1">
      <c r="A21" s="392"/>
      <c r="B21" s="392"/>
      <c r="C21" s="693"/>
      <c r="D21" s="693"/>
      <c r="E21" s="571"/>
      <c r="F21" s="176"/>
      <c r="G21" s="176"/>
      <c r="H21" s="673"/>
      <c r="I21" s="571"/>
      <c r="J21" s="571"/>
      <c r="K21" s="672"/>
      <c r="L21" s="673"/>
      <c r="M21" s="616">
        <v>0</v>
      </c>
      <c r="N21" s="616">
        <v>0</v>
      </c>
      <c r="O21" s="616">
        <v>0</v>
      </c>
      <c r="P21" s="616">
        <v>0</v>
      </c>
      <c r="Q21" s="579">
        <v>0</v>
      </c>
      <c r="R21" s="579"/>
      <c r="S21" s="579"/>
      <c r="T21" s="579">
        <v>0</v>
      </c>
      <c r="U21" s="579"/>
      <c r="V21" s="571"/>
    </row>
    <row r="22" spans="1:22" ht="15.75" customHeight="1">
      <c r="A22" s="392"/>
      <c r="B22" s="392"/>
      <c r="C22" s="693"/>
      <c r="D22" s="693"/>
      <c r="E22" s="571"/>
      <c r="F22" s="176"/>
      <c r="G22" s="176"/>
      <c r="H22" s="673"/>
      <c r="I22" s="571"/>
      <c r="J22" s="571"/>
      <c r="K22" s="672"/>
      <c r="L22" s="673"/>
      <c r="M22" s="616">
        <v>0</v>
      </c>
      <c r="N22" s="616">
        <v>0</v>
      </c>
      <c r="O22" s="616">
        <v>0</v>
      </c>
      <c r="P22" s="616">
        <v>0</v>
      </c>
      <c r="Q22" s="579">
        <v>0</v>
      </c>
      <c r="R22" s="579"/>
      <c r="S22" s="579"/>
      <c r="T22" s="579">
        <v>0</v>
      </c>
      <c r="U22" s="579"/>
      <c r="V22" s="571"/>
    </row>
    <row r="23" spans="1:22" ht="15.75" customHeight="1">
      <c r="A23" s="392"/>
      <c r="B23" s="392"/>
      <c r="C23" s="692"/>
      <c r="D23" s="692"/>
      <c r="E23" s="571"/>
      <c r="F23" s="176"/>
      <c r="G23" s="176"/>
      <c r="H23" s="673"/>
      <c r="I23" s="571"/>
      <c r="J23" s="571"/>
      <c r="K23" s="672"/>
      <c r="L23" s="673"/>
      <c r="M23" s="616">
        <v>0</v>
      </c>
      <c r="N23" s="616">
        <v>0</v>
      </c>
      <c r="O23" s="616">
        <v>0</v>
      </c>
      <c r="P23" s="616">
        <v>0</v>
      </c>
      <c r="Q23" s="579">
        <v>0</v>
      </c>
      <c r="R23" s="579"/>
      <c r="S23" s="579"/>
      <c r="T23" s="579">
        <v>0</v>
      </c>
      <c r="U23" s="579"/>
      <c r="V23" s="571"/>
    </row>
    <row r="24" spans="1:22" ht="15.75" customHeight="1">
      <c r="A24" s="392"/>
      <c r="B24" s="392"/>
      <c r="C24" s="692"/>
      <c r="D24" s="692"/>
      <c r="E24" s="571"/>
      <c r="F24" s="176"/>
      <c r="G24" s="176"/>
      <c r="H24" s="673"/>
      <c r="I24" s="571"/>
      <c r="J24" s="571"/>
      <c r="K24" s="672"/>
      <c r="L24" s="673"/>
      <c r="M24" s="616">
        <v>0</v>
      </c>
      <c r="N24" s="616">
        <v>0</v>
      </c>
      <c r="O24" s="616">
        <v>0</v>
      </c>
      <c r="P24" s="616">
        <v>0</v>
      </c>
      <c r="Q24" s="579">
        <v>0</v>
      </c>
      <c r="R24" s="579"/>
      <c r="S24" s="579"/>
      <c r="T24" s="579">
        <v>0</v>
      </c>
      <c r="U24" s="579"/>
      <c r="V24" s="571"/>
    </row>
    <row r="25" spans="1:22" ht="15.75" customHeight="1">
      <c r="A25" s="392"/>
      <c r="B25" s="392"/>
      <c r="C25" s="693"/>
      <c r="D25" s="693"/>
      <c r="E25" s="571"/>
      <c r="F25" s="176"/>
      <c r="G25" s="176"/>
      <c r="H25" s="673"/>
      <c r="I25" s="571"/>
      <c r="J25" s="571"/>
      <c r="K25" s="672"/>
      <c r="L25" s="673"/>
      <c r="M25" s="616">
        <v>0</v>
      </c>
      <c r="N25" s="616">
        <v>0</v>
      </c>
      <c r="O25" s="616">
        <v>0</v>
      </c>
      <c r="P25" s="616">
        <v>0</v>
      </c>
      <c r="Q25" s="579">
        <v>0</v>
      </c>
      <c r="R25" s="579"/>
      <c r="S25" s="579"/>
      <c r="T25" s="579">
        <v>0</v>
      </c>
      <c r="U25" s="579"/>
      <c r="V25" s="571"/>
    </row>
    <row r="26" spans="1:22" ht="15.75" customHeight="1">
      <c r="A26" s="392"/>
      <c r="B26" s="392"/>
      <c r="C26" s="693"/>
      <c r="D26" s="693"/>
      <c r="E26" s="571"/>
      <c r="F26" s="176"/>
      <c r="G26" s="176"/>
      <c r="H26" s="673"/>
      <c r="I26" s="571"/>
      <c r="J26" s="571"/>
      <c r="K26" s="672"/>
      <c r="L26" s="673"/>
      <c r="M26" s="616">
        <v>0</v>
      </c>
      <c r="N26" s="616">
        <v>0</v>
      </c>
      <c r="O26" s="616">
        <v>0</v>
      </c>
      <c r="P26" s="616">
        <v>0</v>
      </c>
      <c r="Q26" s="579">
        <v>0</v>
      </c>
      <c r="R26" s="579"/>
      <c r="S26" s="579"/>
      <c r="T26" s="579">
        <v>0</v>
      </c>
      <c r="U26" s="579"/>
      <c r="V26" s="571"/>
    </row>
    <row r="27" spans="1:22" ht="15.75" customHeight="1">
      <c r="A27" s="392"/>
      <c r="B27" s="392"/>
      <c r="C27" s="693"/>
      <c r="D27" s="693"/>
      <c r="E27" s="571"/>
      <c r="F27" s="176"/>
      <c r="G27" s="176"/>
      <c r="H27" s="673"/>
      <c r="I27" s="571"/>
      <c r="J27" s="571"/>
      <c r="K27" s="672"/>
      <c r="L27" s="673"/>
      <c r="M27" s="616">
        <v>0</v>
      </c>
      <c r="N27" s="616">
        <v>0</v>
      </c>
      <c r="O27" s="616">
        <v>0</v>
      </c>
      <c r="P27" s="616">
        <v>0</v>
      </c>
      <c r="Q27" s="579">
        <v>0</v>
      </c>
      <c r="R27" s="579"/>
      <c r="S27" s="579"/>
      <c r="T27" s="579">
        <v>0</v>
      </c>
      <c r="U27" s="579"/>
      <c r="V27" s="571"/>
    </row>
    <row r="28" spans="1:22" s="81" customFormat="1" ht="15.75" customHeight="1">
      <c r="A28" s="1851" t="s">
        <v>2126</v>
      </c>
      <c r="B28" s="1852"/>
      <c r="C28" s="1853"/>
      <c r="D28" s="694"/>
      <c r="E28" s="571"/>
      <c r="F28" s="579"/>
      <c r="G28" s="579"/>
      <c r="H28" s="579">
        <v>0</v>
      </c>
      <c r="I28" s="579">
        <v>0</v>
      </c>
      <c r="J28" s="571">
        <v>0</v>
      </c>
      <c r="K28" s="562"/>
      <c r="L28" s="579"/>
      <c r="M28" s="579"/>
      <c r="N28" s="579"/>
      <c r="O28" s="579">
        <v>0</v>
      </c>
      <c r="P28" s="579">
        <v>0</v>
      </c>
      <c r="Q28" s="579">
        <v>0</v>
      </c>
      <c r="R28" s="579"/>
      <c r="S28" s="579"/>
      <c r="T28" s="579">
        <v>0</v>
      </c>
      <c r="U28" s="579"/>
      <c r="V28" s="571"/>
    </row>
    <row r="29" spans="1:22" s="81" customFormat="1" ht="15.75" customHeight="1">
      <c r="A29" s="1851" t="s">
        <v>2268</v>
      </c>
      <c r="B29" s="1852"/>
      <c r="C29" s="1853"/>
      <c r="D29" s="694"/>
      <c r="E29" s="562"/>
      <c r="F29" s="562"/>
      <c r="G29" s="562"/>
      <c r="H29" s="579">
        <v>0</v>
      </c>
      <c r="I29" s="571"/>
      <c r="J29" s="571"/>
      <c r="K29" s="562"/>
      <c r="L29" s="579"/>
      <c r="M29" s="579"/>
      <c r="N29" s="579"/>
      <c r="O29" s="579">
        <v>0</v>
      </c>
      <c r="P29" s="579"/>
      <c r="Q29" s="579"/>
      <c r="R29" s="579"/>
      <c r="S29" s="579"/>
      <c r="T29" s="579"/>
      <c r="U29" s="579"/>
      <c r="V29" s="579"/>
    </row>
    <row r="30" spans="1:22" s="81" customFormat="1" ht="15.75" customHeight="1">
      <c r="A30" s="1854" t="s">
        <v>2155</v>
      </c>
      <c r="B30" s="1852"/>
      <c r="C30" s="1853"/>
      <c r="D30" s="694"/>
      <c r="E30" s="571"/>
      <c r="F30" s="562"/>
      <c r="G30" s="571"/>
      <c r="H30" s="579">
        <v>0</v>
      </c>
      <c r="I30" s="571"/>
      <c r="J30" s="571"/>
      <c r="K30" s="562"/>
      <c r="L30" s="579"/>
      <c r="M30" s="579"/>
      <c r="N30" s="579"/>
      <c r="O30" s="579">
        <v>0</v>
      </c>
      <c r="P30" s="579"/>
      <c r="Q30" s="579"/>
      <c r="R30" s="579"/>
      <c r="S30" s="579"/>
      <c r="T30" s="579">
        <v>0</v>
      </c>
      <c r="U30" s="579"/>
      <c r="V30" s="579"/>
    </row>
    <row r="31" spans="1:22" ht="15.75" customHeight="1">
      <c r="A31" s="4" t="s">
        <v>2098</v>
      </c>
      <c r="D31" s="686"/>
      <c r="E31" s="388"/>
      <c r="F31" s="388"/>
      <c r="G31" s="388"/>
      <c r="H31" s="388"/>
      <c r="I31" s="388"/>
      <c r="J31" s="388"/>
      <c r="Q31" s="388" t="s">
        <v>2099</v>
      </c>
    </row>
    <row r="32" spans="1:22" ht="15.75" customHeight="1">
      <c r="A32" s="4" t="s">
        <v>2101</v>
      </c>
      <c r="D32" s="686"/>
      <c r="E32" s="686"/>
      <c r="F32" s="686"/>
      <c r="G32" s="686"/>
      <c r="H32" s="686"/>
      <c r="I32" s="686"/>
      <c r="J32" s="686"/>
    </row>
    <row r="33" spans="1:10" ht="15.75" customHeight="1">
      <c r="A33" s="3"/>
      <c r="B33" s="529"/>
      <c r="D33" s="686"/>
      <c r="E33" s="686"/>
      <c r="F33" s="686"/>
      <c r="G33" s="686"/>
      <c r="H33" s="686"/>
      <c r="I33" s="686"/>
      <c r="J33" s="686"/>
    </row>
    <row r="34" spans="1:10" ht="15.75" customHeight="1">
      <c r="A34" s="3"/>
      <c r="D34" s="686"/>
      <c r="E34" s="686"/>
      <c r="F34" s="686"/>
      <c r="G34" s="686"/>
      <c r="H34" s="686"/>
      <c r="I34" s="686"/>
      <c r="J34" s="686"/>
    </row>
  </sheetData>
  <sortState xmlns:xlrd2="http://schemas.microsoft.com/office/spreadsheetml/2017/richdata2" ref="A8:V27">
    <sortCondition ref="A8"/>
  </sortState>
  <mergeCells count="15">
    <mergeCell ref="A30:C30"/>
    <mergeCell ref="V5:V7"/>
    <mergeCell ref="R5:T6"/>
    <mergeCell ref="U5:U7"/>
    <mergeCell ref="F5:J6"/>
    <mergeCell ref="A28:C28"/>
    <mergeCell ref="A29:C29"/>
    <mergeCell ref="A2:V2"/>
    <mergeCell ref="K5:L6"/>
    <mergeCell ref="M5:Q6"/>
    <mergeCell ref="A5:A7"/>
    <mergeCell ref="B5:B7"/>
    <mergeCell ref="C5:C7"/>
    <mergeCell ref="D5:D7"/>
    <mergeCell ref="E5:E7"/>
  </mergeCells>
  <phoneticPr fontId="30" type="noConversion"/>
  <printOptions horizontalCentered="1"/>
  <pageMargins left="0.35433070866141736" right="0.35433070866141736" top="0.98425196850393704" bottom="0.78740157480314965" header="0.39370078740157477" footer="0.51181102362204722"/>
  <pageSetup paperSize="9" scale="48" fitToHeight="0" orientation="landscape" r:id="rId1"/>
  <headerFooter alignWithMargins="0">
    <oddHeader>&amp;R&amp;"宋体,常规"&amp;10共&amp;"Times New Roman,常规"&amp;N&amp;"宋体,常规"页第&amp;"Times New Roman,常规"&amp;P&amp;"宋体,常规"页</oddHeader>
  </headerFooter>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36F96D-1644-4C97-97C8-83E60CA21A09}">
  <sheetPr codeName="Sheet63">
    <tabColor theme="3" tint="0.39997558519241921"/>
    <pageSetUpPr fitToPage="1"/>
  </sheetPr>
  <dimension ref="A1:O37"/>
  <sheetViews>
    <sheetView topLeftCell="A6" zoomScale="70" zoomScaleNormal="70" workbookViewId="0">
      <selection activeCell="D43" sqref="D43"/>
    </sheetView>
  </sheetViews>
  <sheetFormatPr defaultColWidth="8.59765625" defaultRowHeight="15.6" outlineLevelRow="1"/>
  <cols>
    <col min="1" max="1" width="30.59765625" style="120" customWidth="1"/>
    <col min="2" max="2" width="12.59765625" style="120" customWidth="1"/>
    <col min="3" max="11" width="17.59765625" style="120" customWidth="1"/>
    <col min="12" max="12" width="8.59765625" style="120"/>
    <col min="13" max="13" width="9.59765625" style="120" hidden="1" customWidth="1"/>
    <col min="14" max="16384" width="8.59765625" style="120"/>
  </cols>
  <sheetData>
    <row r="1" spans="1:13" hidden="1"/>
    <row r="2" spans="1:13" hidden="1">
      <c r="C2" s="1872" t="s">
        <v>493</v>
      </c>
      <c r="D2" s="1873"/>
      <c r="E2" s="1874"/>
    </row>
    <row r="3" spans="1:13" hidden="1">
      <c r="C3" s="695" t="s">
        <v>494</v>
      </c>
      <c r="D3" s="696" t="s">
        <v>495</v>
      </c>
      <c r="E3" s="697" t="s">
        <v>496</v>
      </c>
    </row>
    <row r="4" spans="1:13" hidden="1">
      <c r="C4" s="698" t="s">
        <v>497</v>
      </c>
      <c r="D4" s="699" t="s">
        <v>497</v>
      </c>
      <c r="E4" s="700" t="s">
        <v>497</v>
      </c>
    </row>
    <row r="5" spans="1:13" ht="16.2" hidden="1" thickBot="1">
      <c r="C5" s="701" t="e">
        <f>IF(C4="企业实际数",售价倒算法!#REF!,IF(C4="行业平均数",售价倒算法!#REF!,""))</f>
        <v>#REF!</v>
      </c>
      <c r="D5" s="702" t="e">
        <f>IF(D4="企业实际数",售价倒算法!#REF!,IF(D4="行业平均数",售价倒算法!#REF!,""))</f>
        <v>#REF!</v>
      </c>
      <c r="E5" s="703" t="e">
        <f>IF(E4="企业实际数",售价倒算法!#REF!,IF(E4="行业平均数",售价倒算法!#REF!,""))</f>
        <v>#REF!</v>
      </c>
      <c r="G5" s="98"/>
    </row>
    <row r="6" spans="1:13">
      <c r="M6" s="120" t="str">
        <f>IF(MID(MID(资产负债表!A3,7,11),6,6)="12月31日",CONCATENATE((LEFT(MID(资产负债表!A3,7,11),5)))&amp;"度",CONCATENATE((LEFT(MID(资产负债表!A3,7,11),5)),"1-",MONTH(MID(资产负债表!A3,7,11)),"月"))</f>
        <v>2024年度</v>
      </c>
    </row>
    <row r="7" spans="1:13" ht="16.2" thickBot="1">
      <c r="M7" s="120" t="str">
        <f>CONCATENATE((LEFT(E19,4)-1),"年度")</f>
        <v>2023年度</v>
      </c>
    </row>
    <row r="8" spans="1:13" ht="22.2">
      <c r="A8" s="1879" t="s">
        <v>498</v>
      </c>
      <c r="B8" s="1880"/>
      <c r="C8" s="1880"/>
      <c r="D8" s="1880"/>
      <c r="E8" s="1880"/>
      <c r="F8" s="1880"/>
      <c r="G8" s="1881"/>
      <c r="M8" s="120" t="str">
        <f>CONCATENATE((LEFT(D19,4)-1),"年度")</f>
        <v>2022年度</v>
      </c>
    </row>
    <row r="9" spans="1:13">
      <c r="A9" s="1875" t="s">
        <v>501</v>
      </c>
      <c r="B9" s="1876"/>
      <c r="C9" s="704" t="s">
        <v>494</v>
      </c>
      <c r="D9" s="704" t="s">
        <v>495</v>
      </c>
      <c r="E9" s="704" t="s">
        <v>499</v>
      </c>
      <c r="F9" s="705" t="s">
        <v>500</v>
      </c>
      <c r="G9" s="706" t="s">
        <v>522</v>
      </c>
      <c r="M9" s="707" t="s">
        <v>534</v>
      </c>
    </row>
    <row r="10" spans="1:13" hidden="1" outlineLevel="1">
      <c r="A10" s="1877" t="str">
        <f>IF(MID(MID(资产负债表!A3,7,11),6,6)="12月31日",CONCATENATE((LEFT(MID(资产负债表!A3,7,11),5)))&amp;"度",CONCATENATE((LEFT(MID(资产负债表!A3,7,11),5)),"1-",MONTH(MID(资产负债表!A3,7,11)),"月"))</f>
        <v>2024年度</v>
      </c>
      <c r="B10" s="1878"/>
      <c r="C10" s="708" t="str">
        <f>K35</f>
        <v/>
      </c>
      <c r="D10" s="708" t="str">
        <f>K36</f>
        <v/>
      </c>
      <c r="E10" s="708" t="str">
        <f>K37</f>
        <v/>
      </c>
      <c r="F10" s="708"/>
      <c r="G10" s="709" t="str">
        <f>K34</f>
        <v/>
      </c>
      <c r="M10" s="707" t="s">
        <v>535</v>
      </c>
    </row>
    <row r="11" spans="1:13" hidden="1" outlineLevel="1">
      <c r="A11" s="1877" t="str">
        <f>CONCATENATE((LEFT(E19,4)-1),"年度")</f>
        <v>2023年度</v>
      </c>
      <c r="B11" s="1878"/>
      <c r="C11" s="708" t="str">
        <f>J35</f>
        <v/>
      </c>
      <c r="D11" s="708" t="str">
        <f>J36</f>
        <v/>
      </c>
      <c r="E11" s="708" t="str">
        <f>J37</f>
        <v/>
      </c>
      <c r="F11" s="708"/>
      <c r="G11" s="709" t="str">
        <f>J34</f>
        <v/>
      </c>
      <c r="M11" s="710" t="s">
        <v>455</v>
      </c>
    </row>
    <row r="12" spans="1:13" hidden="1" outlineLevel="1">
      <c r="A12" s="1877" t="str">
        <f>CONCATENATE((LEFT(D19,4)-1),"年度")</f>
        <v>2022年度</v>
      </c>
      <c r="B12" s="1878"/>
      <c r="C12" s="708" t="str">
        <f>I35</f>
        <v/>
      </c>
      <c r="D12" s="708" t="str">
        <f>I36</f>
        <v/>
      </c>
      <c r="E12" s="708" t="str">
        <f>I37</f>
        <v/>
      </c>
      <c r="F12" s="708"/>
      <c r="G12" s="709" t="str">
        <f>I34</f>
        <v/>
      </c>
      <c r="M12" s="707"/>
    </row>
    <row r="13" spans="1:13" hidden="1" outlineLevel="1">
      <c r="A13" s="1877" t="s">
        <v>534</v>
      </c>
      <c r="B13" s="1878"/>
      <c r="C13" s="711">
        <f>IFERROR(AVERAGE(J22:K22)/AVERAGE(J20:K20),0)</f>
        <v>0</v>
      </c>
      <c r="D13" s="711">
        <f>IFERROR(AVERAGE(J23:K23)/AVERAGE(J20:K20),0)</f>
        <v>0</v>
      </c>
      <c r="E13" s="711">
        <f>IFERROR(AVERAGE(J33:K33)/AVERAGE(J20:K20),0)</f>
        <v>0</v>
      </c>
      <c r="F13" s="711"/>
      <c r="G13" s="712">
        <f>IFERROR(AVERAGE(K20-K21,J20-J21)/AVERAGE(J20:K20),0)</f>
        <v>0</v>
      </c>
    </row>
    <row r="14" spans="1:13" hidden="1" outlineLevel="1">
      <c r="A14" s="1877" t="s">
        <v>535</v>
      </c>
      <c r="B14" s="1878"/>
      <c r="C14" s="711">
        <f>IFERROR(AVERAGE(I22:K22)/AVERAGE(I20:K20),0)</f>
        <v>0</v>
      </c>
      <c r="D14" s="711">
        <f>IFERROR(AVERAGE(I23:K23)/AVERAGE(I20:K20),0)</f>
        <v>0</v>
      </c>
      <c r="E14" s="711">
        <f>IFERROR(AVERAGE(I33:K33)/AVERAGE(I20:K20),0)</f>
        <v>0</v>
      </c>
      <c r="F14" s="711"/>
      <c r="G14" s="712">
        <f>IFERROR(AVERAGE(I20-I21,J20-J21,K20,K21)/AVERAGE(I20:K20),0)</f>
        <v>0</v>
      </c>
    </row>
    <row r="15" spans="1:13" hidden="1" outlineLevel="1">
      <c r="A15" s="1877" t="s">
        <v>455</v>
      </c>
      <c r="B15" s="1878"/>
      <c r="C15" s="711"/>
      <c r="D15" s="711"/>
      <c r="E15" s="711"/>
      <c r="F15" s="711"/>
      <c r="G15" s="713"/>
    </row>
    <row r="16" spans="1:13" ht="16.2" collapsed="1" thickBot="1">
      <c r="A16" s="714" t="s">
        <v>502</v>
      </c>
      <c r="B16" s="715"/>
      <c r="C16" s="174">
        <f ca="1">SUMIF($A$10:$B$14,$B$16,C10:C14)</f>
        <v>0</v>
      </c>
      <c r="D16" s="174">
        <f t="shared" ref="D16" ca="1" si="0">SUMIF($A$10:$B$14,$B$16,D10:D14)</f>
        <v>0</v>
      </c>
      <c r="E16" s="174">
        <f ca="1">SUMIF($A$10:$B$14,$B$16,E10:E14)</f>
        <v>0</v>
      </c>
      <c r="F16" s="174">
        <f ca="1">SUMIF($A$10:$B$14,$B$16,F10:F14)</f>
        <v>0</v>
      </c>
      <c r="G16" s="175">
        <f ca="1">SUMIF($A$10:$B$14,$B$16,G10:G14)</f>
        <v>0</v>
      </c>
    </row>
    <row r="17" spans="1:15" ht="16.2" thickBot="1">
      <c r="A17" s="171"/>
      <c r="B17" s="171"/>
      <c r="C17" s="171"/>
      <c r="D17" s="171"/>
      <c r="E17" s="171"/>
      <c r="F17" s="171"/>
    </row>
    <row r="18" spans="1:15" ht="21" customHeight="1">
      <c r="A18" s="1870" t="s">
        <v>256</v>
      </c>
      <c r="B18" s="1871"/>
      <c r="C18" s="1864" t="s">
        <v>536</v>
      </c>
      <c r="D18" s="1865"/>
      <c r="E18" s="1866"/>
      <c r="F18" s="1864" t="s">
        <v>537</v>
      </c>
      <c r="G18" s="1865"/>
      <c r="H18" s="1866"/>
      <c r="I18" s="1867" t="s">
        <v>538</v>
      </c>
      <c r="J18" s="1868"/>
      <c r="K18" s="1869"/>
    </row>
    <row r="19" spans="1:15">
      <c r="A19" s="716" t="s">
        <v>503</v>
      </c>
      <c r="B19" s="717" t="s">
        <v>504</v>
      </c>
      <c r="C19" s="718" t="str">
        <f>CONCATENATE((LEFT(D19,4)-1),"年度")</f>
        <v>2022年度</v>
      </c>
      <c r="D19" s="705" t="str">
        <f>CONCATENATE((LEFT(E19,4)-1),"年度")</f>
        <v>2023年度</v>
      </c>
      <c r="E19" s="706" t="str">
        <f>IF(MID(MID(资产负债表!A3,7,11),6,6)="12月31日",CONCATENATE((LEFT(MID(资产负债表!A3,7,11),5)))&amp;"度",CONCATENATE((LEFT(MID(资产负债表!A3,7,11),5)),"1-",MONTH(MID(资产负债表!A3,7,11)),"月"))</f>
        <v>2024年度</v>
      </c>
      <c r="F19" s="718" t="str">
        <f>CONCATENATE((LEFT(D19,4)-1),"年度")</f>
        <v>2022年度</v>
      </c>
      <c r="G19" s="705" t="str">
        <f>CONCATENATE((LEFT(E19,4)-1),"年度")</f>
        <v>2023年度</v>
      </c>
      <c r="H19" s="706" t="str">
        <f>IF(MID(MID(资产负债表!A3,7,11),6,6)="12月31日",CONCATENATE((LEFT(MID(资产负债表!A3,7,11),5)))&amp;"度",CONCATENATE((LEFT(MID(资产负债表!A3,7,11),5)),"1-",MONTH(MID(资产负债表!A3,7,11)),"月"))</f>
        <v>2024年度</v>
      </c>
      <c r="I19" s="718" t="str">
        <f>CONCATENATE((LEFT(D19,4)-1),"年度")</f>
        <v>2022年度</v>
      </c>
      <c r="J19" s="705" t="str">
        <f>CONCATENATE((LEFT(E19,4)-1),"年度")</f>
        <v>2023年度</v>
      </c>
      <c r="K19" s="706" t="str">
        <f>IF(MID(MID(资产负债表!A3,7,11),6,6)="12月31日",CONCATENATE((LEFT(MID(资产负债表!A3,7,11),5)))&amp;"度",CONCATENATE((LEFT(MID(资产负债表!A3,7,11),5)),"1-",MONTH(MID(资产负债表!A3,7,11)),"月"))</f>
        <v>2024年度</v>
      </c>
    </row>
    <row r="20" spans="1:15">
      <c r="A20" s="719" t="s">
        <v>505</v>
      </c>
      <c r="B20" s="720" t="s">
        <v>506</v>
      </c>
      <c r="C20" s="172"/>
      <c r="D20" s="170">
        <v>0</v>
      </c>
      <c r="E20" s="173"/>
      <c r="F20" s="172"/>
      <c r="G20" s="170"/>
      <c r="H20" s="173"/>
      <c r="I20" s="172">
        <f>C20+F20</f>
        <v>0</v>
      </c>
      <c r="J20" s="170">
        <f t="shared" ref="J20" si="1">D20+G20</f>
        <v>0</v>
      </c>
      <c r="K20" s="173">
        <f t="shared" ref="K20:K22" si="2">E20+H20</f>
        <v>0</v>
      </c>
    </row>
    <row r="21" spans="1:15">
      <c r="A21" s="719" t="s">
        <v>507</v>
      </c>
      <c r="B21" s="720" t="s">
        <v>508</v>
      </c>
      <c r="C21" s="172">
        <v>0</v>
      </c>
      <c r="D21" s="170">
        <v>0</v>
      </c>
      <c r="E21" s="173"/>
      <c r="F21" s="172"/>
      <c r="G21" s="170"/>
      <c r="H21" s="173"/>
      <c r="I21" s="172">
        <f t="shared" ref="I21:I22" si="3">C21+F21</f>
        <v>0</v>
      </c>
      <c r="J21" s="170">
        <f t="shared" ref="J21:J22" si="4">D21+G21</f>
        <v>0</v>
      </c>
      <c r="K21" s="173">
        <f t="shared" si="2"/>
        <v>0</v>
      </c>
    </row>
    <row r="22" spans="1:15">
      <c r="A22" s="719" t="s">
        <v>509</v>
      </c>
      <c r="B22" s="720" t="s">
        <v>510</v>
      </c>
      <c r="C22" s="172">
        <v>0</v>
      </c>
      <c r="D22" s="170">
        <v>0</v>
      </c>
      <c r="E22" s="173">
        <v>0</v>
      </c>
      <c r="F22" s="172"/>
      <c r="G22" s="170"/>
      <c r="H22" s="173"/>
      <c r="I22" s="172">
        <f t="shared" si="3"/>
        <v>0</v>
      </c>
      <c r="J22" s="170">
        <f t="shared" si="4"/>
        <v>0</v>
      </c>
      <c r="K22" s="173">
        <f t="shared" si="2"/>
        <v>0</v>
      </c>
    </row>
    <row r="23" spans="1:15">
      <c r="A23" s="719" t="s">
        <v>511</v>
      </c>
      <c r="B23" s="720" t="s">
        <v>512</v>
      </c>
      <c r="C23" s="172">
        <v>0</v>
      </c>
      <c r="D23" s="170">
        <v>0</v>
      </c>
      <c r="E23" s="173">
        <v>0</v>
      </c>
      <c r="F23" s="172"/>
      <c r="G23" s="170"/>
      <c r="H23" s="173"/>
      <c r="I23" s="172">
        <f t="shared" ref="I23:I32" si="5">C23+F23</f>
        <v>0</v>
      </c>
      <c r="J23" s="170">
        <f t="shared" ref="J23:J32" si="6">D23+G23</f>
        <v>0</v>
      </c>
      <c r="K23" s="173">
        <f t="shared" ref="K23:K32" si="7">E23+H23</f>
        <v>0</v>
      </c>
    </row>
    <row r="24" spans="1:15">
      <c r="A24" s="719" t="s">
        <v>86</v>
      </c>
      <c r="B24" s="720" t="s">
        <v>513</v>
      </c>
      <c r="C24" s="172">
        <v>0</v>
      </c>
      <c r="D24" s="170">
        <v>0</v>
      </c>
      <c r="E24" s="173">
        <v>0</v>
      </c>
      <c r="F24" s="172"/>
      <c r="G24" s="170"/>
      <c r="H24" s="173"/>
      <c r="I24" s="172">
        <f t="shared" si="5"/>
        <v>0</v>
      </c>
      <c r="J24" s="170">
        <f t="shared" si="6"/>
        <v>0</v>
      </c>
      <c r="K24" s="173">
        <f t="shared" si="7"/>
        <v>0</v>
      </c>
    </row>
    <row r="25" spans="1:15">
      <c r="A25" s="719" t="s">
        <v>87</v>
      </c>
      <c r="B25" s="720" t="s">
        <v>514</v>
      </c>
      <c r="C25" s="172">
        <v>0</v>
      </c>
      <c r="D25" s="170">
        <v>0</v>
      </c>
      <c r="E25" s="173">
        <v>0</v>
      </c>
      <c r="F25" s="172"/>
      <c r="G25" s="170"/>
      <c r="H25" s="173"/>
      <c r="I25" s="172">
        <f t="shared" si="5"/>
        <v>0</v>
      </c>
      <c r="J25" s="170">
        <f t="shared" si="6"/>
        <v>0</v>
      </c>
      <c r="K25" s="173">
        <f t="shared" si="7"/>
        <v>0</v>
      </c>
    </row>
    <row r="26" spans="1:15">
      <c r="A26" s="719" t="s">
        <v>88</v>
      </c>
      <c r="B26" s="720" t="s">
        <v>515</v>
      </c>
      <c r="C26" s="172">
        <v>0</v>
      </c>
      <c r="D26" s="170">
        <v>0</v>
      </c>
      <c r="E26" s="173">
        <v>0</v>
      </c>
      <c r="F26" s="172"/>
      <c r="G26" s="170"/>
      <c r="H26" s="173"/>
      <c r="I26" s="172">
        <f t="shared" si="5"/>
        <v>0</v>
      </c>
      <c r="J26" s="170">
        <f t="shared" si="6"/>
        <v>0</v>
      </c>
      <c r="K26" s="173">
        <f t="shared" si="7"/>
        <v>0</v>
      </c>
    </row>
    <row r="27" spans="1:15">
      <c r="A27" s="719" t="s">
        <v>89</v>
      </c>
      <c r="B27" s="720"/>
      <c r="C27" s="172">
        <v>0</v>
      </c>
      <c r="D27" s="170">
        <v>0</v>
      </c>
      <c r="E27" s="173">
        <v>0</v>
      </c>
      <c r="F27" s="172"/>
      <c r="G27" s="170"/>
      <c r="H27" s="173"/>
      <c r="I27" s="172">
        <f t="shared" si="5"/>
        <v>0</v>
      </c>
      <c r="J27" s="170">
        <f t="shared" si="6"/>
        <v>0</v>
      </c>
      <c r="K27" s="173">
        <f t="shared" si="7"/>
        <v>0</v>
      </c>
    </row>
    <row r="28" spans="1:15">
      <c r="A28" s="719" t="s">
        <v>516</v>
      </c>
      <c r="B28" s="720"/>
      <c r="C28" s="172">
        <v>0</v>
      </c>
      <c r="D28" s="170">
        <v>0</v>
      </c>
      <c r="E28" s="173">
        <v>0</v>
      </c>
      <c r="F28" s="172"/>
      <c r="G28" s="170"/>
      <c r="H28" s="173"/>
      <c r="I28" s="172">
        <f t="shared" si="5"/>
        <v>0</v>
      </c>
      <c r="J28" s="170">
        <f t="shared" si="6"/>
        <v>0</v>
      </c>
      <c r="K28" s="173">
        <f t="shared" si="7"/>
        <v>0</v>
      </c>
    </row>
    <row r="29" spans="1:15">
      <c r="A29" s="719" t="s">
        <v>517</v>
      </c>
      <c r="B29" s="720"/>
      <c r="C29" s="172">
        <v>0</v>
      </c>
      <c r="D29" s="170">
        <v>0</v>
      </c>
      <c r="E29" s="173">
        <v>0</v>
      </c>
      <c r="F29" s="172"/>
      <c r="G29" s="170"/>
      <c r="H29" s="173"/>
      <c r="I29" s="172">
        <f t="shared" si="5"/>
        <v>0</v>
      </c>
      <c r="J29" s="170">
        <f t="shared" si="6"/>
        <v>0</v>
      </c>
      <c r="K29" s="173">
        <f t="shared" si="7"/>
        <v>0</v>
      </c>
    </row>
    <row r="30" spans="1:15">
      <c r="A30" s="719" t="s">
        <v>518</v>
      </c>
      <c r="B30" s="720"/>
      <c r="C30" s="172">
        <v>0</v>
      </c>
      <c r="D30" s="170">
        <v>0</v>
      </c>
      <c r="E30" s="173">
        <v>0</v>
      </c>
      <c r="F30" s="172"/>
      <c r="G30" s="170"/>
      <c r="H30" s="173"/>
      <c r="I30" s="172">
        <f t="shared" si="5"/>
        <v>0</v>
      </c>
      <c r="J30" s="170">
        <f t="shared" si="6"/>
        <v>0</v>
      </c>
      <c r="K30" s="173">
        <f t="shared" si="7"/>
        <v>0</v>
      </c>
      <c r="O30" s="721"/>
    </row>
    <row r="31" spans="1:15">
      <c r="A31" s="719" t="s">
        <v>519</v>
      </c>
      <c r="B31" s="720"/>
      <c r="C31" s="172">
        <v>0</v>
      </c>
      <c r="D31" s="170">
        <v>0</v>
      </c>
      <c r="E31" s="173">
        <v>0</v>
      </c>
      <c r="F31" s="172"/>
      <c r="G31" s="170"/>
      <c r="H31" s="173"/>
      <c r="I31" s="172">
        <f t="shared" si="5"/>
        <v>0</v>
      </c>
      <c r="J31" s="170">
        <f t="shared" si="6"/>
        <v>0</v>
      </c>
      <c r="K31" s="173">
        <f t="shared" si="7"/>
        <v>0</v>
      </c>
    </row>
    <row r="32" spans="1:15">
      <c r="A32" s="719" t="s">
        <v>520</v>
      </c>
      <c r="B32" s="720"/>
      <c r="C32" s="172">
        <v>0</v>
      </c>
      <c r="D32" s="170">
        <v>0</v>
      </c>
      <c r="E32" s="173">
        <v>0</v>
      </c>
      <c r="F32" s="172"/>
      <c r="G32" s="170"/>
      <c r="H32" s="173"/>
      <c r="I32" s="172">
        <f t="shared" si="5"/>
        <v>0</v>
      </c>
      <c r="J32" s="170">
        <f t="shared" si="6"/>
        <v>0</v>
      </c>
      <c r="K32" s="173">
        <f t="shared" si="7"/>
        <v>0</v>
      </c>
    </row>
    <row r="33" spans="1:11">
      <c r="A33" s="722" t="s">
        <v>533</v>
      </c>
      <c r="B33" s="723" t="s">
        <v>521</v>
      </c>
      <c r="C33" s="172">
        <f>C20-C21-C22-C23-C24-C25-C26</f>
        <v>0</v>
      </c>
      <c r="D33" s="170">
        <f t="shared" ref="D33" si="8">D20-D21-D22-D23-D24-D25-D26</f>
        <v>0</v>
      </c>
      <c r="E33" s="173">
        <f>E20-E21-E22-E23-E24-E25-E26</f>
        <v>0</v>
      </c>
      <c r="F33" s="172">
        <f t="shared" ref="F33:K33" si="9">F20-F21-F22-F23-F24-F25-F26</f>
        <v>0</v>
      </c>
      <c r="G33" s="170">
        <f>G20-G21-G22-G23-G24-G25-G26</f>
        <v>0</v>
      </c>
      <c r="H33" s="173">
        <f t="shared" si="9"/>
        <v>0</v>
      </c>
      <c r="I33" s="172">
        <f t="shared" si="9"/>
        <v>0</v>
      </c>
      <c r="J33" s="170">
        <f t="shared" si="9"/>
        <v>0</v>
      </c>
      <c r="K33" s="173">
        <f t="shared" si="9"/>
        <v>0</v>
      </c>
    </row>
    <row r="34" spans="1:11">
      <c r="A34" s="724" t="s">
        <v>522</v>
      </c>
      <c r="B34" s="725"/>
      <c r="C34" s="726" t="str">
        <f>IFERROR((C20-C21)/C21,"")</f>
        <v/>
      </c>
      <c r="D34" s="641" t="str">
        <f>IFERROR((D20-D21)/D21,"")</f>
        <v/>
      </c>
      <c r="E34" s="727" t="str">
        <f>IFERROR((E20-E21)/E21,"")</f>
        <v/>
      </c>
      <c r="F34" s="726"/>
      <c r="G34" s="641"/>
      <c r="H34" s="727"/>
      <c r="I34" s="726" t="str">
        <f>IFERROR((I20-I21)/I21,"")</f>
        <v/>
      </c>
      <c r="J34" s="641" t="str">
        <f>IFERROR((J20-J21)/J21,"")</f>
        <v/>
      </c>
      <c r="K34" s="727" t="str">
        <f>IFERROR((K20-K21)/K21,"")</f>
        <v/>
      </c>
    </row>
    <row r="35" spans="1:11">
      <c r="A35" s="724" t="s">
        <v>494</v>
      </c>
      <c r="B35" s="713"/>
      <c r="C35" s="726" t="str">
        <f>IFERROR(C22/C20,"")</f>
        <v/>
      </c>
      <c r="D35" s="641" t="str">
        <f>IFERROR(D22/D20,"")</f>
        <v/>
      </c>
      <c r="E35" s="727" t="str">
        <f>IFERROR(E22/E20,"")</f>
        <v/>
      </c>
      <c r="F35" s="726"/>
      <c r="G35" s="641"/>
      <c r="H35" s="727"/>
      <c r="I35" s="726" t="str">
        <f>IFERROR(I22/I20,"")</f>
        <v/>
      </c>
      <c r="J35" s="641" t="str">
        <f>IFERROR(J22/J20,"")</f>
        <v/>
      </c>
      <c r="K35" s="727" t="str">
        <f>IFERROR(K22/K20,"")</f>
        <v/>
      </c>
    </row>
    <row r="36" spans="1:11">
      <c r="A36" s="724" t="s">
        <v>539</v>
      </c>
      <c r="B36" s="713"/>
      <c r="C36" s="726" t="str">
        <f>IFERROR(C23/C20,"")</f>
        <v/>
      </c>
      <c r="D36" s="641" t="str">
        <f>IFERROR(D23/D20,"")</f>
        <v/>
      </c>
      <c r="E36" s="727" t="str">
        <f>IFERROR(E23/E20,"")</f>
        <v/>
      </c>
      <c r="F36" s="726"/>
      <c r="G36" s="641"/>
      <c r="H36" s="727"/>
      <c r="I36" s="726" t="str">
        <f>IFERROR(I23/I20,"")</f>
        <v/>
      </c>
      <c r="J36" s="641" t="str">
        <f>IFERROR(J23/J20,"")</f>
        <v/>
      </c>
      <c r="K36" s="727" t="str">
        <f>IFERROR(K23/K20,"")</f>
        <v/>
      </c>
    </row>
    <row r="37" spans="1:11" ht="16.2" thickBot="1">
      <c r="A37" s="728" t="s">
        <v>499</v>
      </c>
      <c r="B37" s="729"/>
      <c r="C37" s="730" t="str">
        <f>IFERROR(C33/C20,"")</f>
        <v/>
      </c>
      <c r="D37" s="731" t="str">
        <f>IFERROR(D33/D20,"")</f>
        <v/>
      </c>
      <c r="E37" s="732" t="str">
        <f>IFERROR(E33/E20,"")</f>
        <v/>
      </c>
      <c r="F37" s="730"/>
      <c r="G37" s="731"/>
      <c r="H37" s="732"/>
      <c r="I37" s="730" t="str">
        <f>IFERROR(I33/I20,"")</f>
        <v/>
      </c>
      <c r="J37" s="731" t="str">
        <f>IFERROR(J33/J20,"")</f>
        <v/>
      </c>
      <c r="K37" s="732" t="str">
        <f>IFERROR(K33/K20,"")</f>
        <v/>
      </c>
    </row>
  </sheetData>
  <mergeCells count="13">
    <mergeCell ref="C18:E18"/>
    <mergeCell ref="F18:H18"/>
    <mergeCell ref="I18:K18"/>
    <mergeCell ref="A18:B18"/>
    <mergeCell ref="C2:E2"/>
    <mergeCell ref="A9:B9"/>
    <mergeCell ref="A13:B13"/>
    <mergeCell ref="A11:B11"/>
    <mergeCell ref="A12:B12"/>
    <mergeCell ref="A10:B10"/>
    <mergeCell ref="A14:B14"/>
    <mergeCell ref="A15:B15"/>
    <mergeCell ref="A8:G8"/>
  </mergeCells>
  <phoneticPr fontId="30" type="noConversion"/>
  <conditionalFormatting sqref="E16">
    <cfRule type="cellIs" dxfId="4" priority="1" operator="lessThan">
      <formula>0</formula>
    </cfRule>
    <cfRule type="expression" dxfId="3" priority="2">
      <formula>"&lt;0"</formula>
    </cfRule>
  </conditionalFormatting>
  <dataValidations count="3">
    <dataValidation type="list" allowBlank="1" showInputMessage="1" showErrorMessage="1" sqref="C4:E4" xr:uid="{F053940A-755E-4082-8A8D-B4F5493549AC}">
      <formula1>"企业实际数,行业平均数"</formula1>
    </dataValidation>
    <dataValidation type="list" allowBlank="1" showInputMessage="1" showErrorMessage="1" sqref="B16" xr:uid="{E48B5A25-34F6-4807-A1BC-65AA2972CF02}">
      <formula1>$M$6:$M$11</formula1>
    </dataValidation>
    <dataValidation allowBlank="1" showInputMessage="1" showErrorMessage="1" prompt="营业利润率为负数，标红提示：请关注亏损企业的产成品销售价格的合理性。" sqref="E16" xr:uid="{B7DBEF03-B8AC-4879-8C50-89AE5CA00381}"/>
  </dataValidations>
  <printOptions horizontalCentered="1" verticalCentered="1"/>
  <pageMargins left="0.19685039370078741" right="0.19685039370078741" top="0.98425196850393704" bottom="0.55118110236220474" header="0.39370078740157477" footer="0.51181102362204722"/>
  <pageSetup paperSize="9" scale="67" fitToHeight="0" orientation="landscape" cellComments="asDisplayed" horizontalDpi="300" verticalDpi="300" r:id="rId1"/>
  <headerFooter alignWithMargins="0">
    <oddHeader>&amp;R&amp;"宋体,常规"&amp;10共&amp;"Times New Roman,常规"&amp;N&amp;"宋体,常规"页第&amp;"Times New Roman,常规"&amp;P&amp;"宋体,常规"页</oddHeader>
  </headerFooter>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208C6E-2573-41CC-BE09-006C3C90AD20}">
  <sheetPr codeName="Sheet147">
    <pageSetUpPr fitToPage="1"/>
  </sheetPr>
  <dimension ref="A1:BC33"/>
  <sheetViews>
    <sheetView zoomScaleNormal="100" workbookViewId="0"/>
  </sheetViews>
  <sheetFormatPr defaultColWidth="9" defaultRowHeight="13.2" outlineLevelCol="1"/>
  <cols>
    <col min="1" max="1" width="4.09765625" style="57" customWidth="1"/>
    <col min="2" max="2" width="10" style="57" customWidth="1"/>
    <col min="3" max="3" width="6.5" style="57" customWidth="1"/>
    <col min="4" max="4" width="6.09765625" style="57" hidden="1" customWidth="1" outlineLevel="1"/>
    <col min="5" max="5" width="7.59765625" style="57" hidden="1" customWidth="1" outlineLevel="1"/>
    <col min="6" max="6" width="11.09765625" style="57" customWidth="1" collapsed="1"/>
    <col min="7" max="7" width="7.5" style="57" customWidth="1"/>
    <col min="8" max="8" width="4.59765625" style="57" customWidth="1"/>
    <col min="9" max="9" width="5.5" style="57" customWidth="1"/>
    <col min="10" max="10" width="6.09765625" style="57" customWidth="1"/>
    <col min="11" max="11" width="6.59765625" style="57" customWidth="1"/>
    <col min="12" max="12" width="7.59765625" style="57" hidden="1" customWidth="1" outlineLevel="1"/>
    <col min="13" max="14" width="7.09765625" style="57" hidden="1" customWidth="1" outlineLevel="1"/>
    <col min="15" max="15" width="6.59765625" style="57" hidden="1" customWidth="1" outlineLevel="1"/>
    <col min="16" max="16" width="8.59765625" style="57" hidden="1" customWidth="1" outlineLevel="1"/>
    <col min="17" max="17" width="7.5" style="57" hidden="1" customWidth="1" outlineLevel="1"/>
    <col min="18" max="18" width="5.59765625" style="57" hidden="1" customWidth="1" outlineLevel="1"/>
    <col min="19" max="19" width="8.59765625" style="57" hidden="1" customWidth="1" outlineLevel="1"/>
    <col min="20" max="20" width="5.59765625" style="57" hidden="1" customWidth="1" outlineLevel="1"/>
    <col min="21" max="21" width="8.59765625" style="57" hidden="1" customWidth="1" outlineLevel="1"/>
    <col min="22" max="22" width="5.59765625" style="57" hidden="1" customWidth="1" outlineLevel="1"/>
    <col min="23" max="23" width="8.59765625" style="57" hidden="1" customWidth="1" outlineLevel="1"/>
    <col min="24" max="24" width="9.59765625" style="57" hidden="1" customWidth="1" outlineLevel="1"/>
    <col min="25" max="25" width="7.09765625" style="57" customWidth="1" collapsed="1"/>
    <col min="26" max="26" width="6.09765625" style="57" customWidth="1"/>
    <col min="27" max="27" width="12" style="57" hidden="1" customWidth="1" outlineLevel="1"/>
    <col min="28" max="28" width="5.09765625" style="57" hidden="1" customWidth="1" outlineLevel="1"/>
    <col min="29" max="34" width="7.09765625" style="57" hidden="1" customWidth="1" outlineLevel="1"/>
    <col min="35" max="35" width="9.09765625" style="57" hidden="1" customWidth="1" outlineLevel="1"/>
    <col min="36" max="36" width="7.5" style="57" hidden="1" customWidth="1" outlineLevel="1"/>
    <col min="37" max="37" width="4.59765625" style="57" hidden="1" customWidth="1" outlineLevel="1"/>
    <col min="38" max="38" width="7" style="57" hidden="1" customWidth="1" outlineLevel="1"/>
    <col min="39" max="39" width="7.09765625" style="57" hidden="1" customWidth="1" outlineLevel="1"/>
    <col min="40" max="40" width="7.5" style="57" hidden="1" customWidth="1" outlineLevel="1"/>
    <col min="41" max="41" width="4.59765625" style="57" hidden="1" customWidth="1" collapsed="1"/>
    <col min="42" max="42" width="4.59765625" style="57" hidden="1" customWidth="1"/>
    <col min="43" max="44" width="11" style="57" hidden="1" customWidth="1"/>
    <col min="45" max="45" width="4.59765625" style="57" bestFit="1" customWidth="1"/>
    <col min="46" max="46" width="4.796875" style="57" customWidth="1"/>
    <col min="47" max="47" width="11" style="59" bestFit="1" customWidth="1"/>
    <col min="48" max="48" width="8" style="57" bestFit="1" customWidth="1"/>
    <col min="49" max="49" width="4.796875" style="57" customWidth="1"/>
    <col min="50" max="50" width="11.19921875" style="57" customWidth="1"/>
    <col min="51" max="51" width="5.19921875" style="57" customWidth="1"/>
    <col min="52" max="52" width="17.5" style="57" customWidth="1"/>
    <col min="53" max="53" width="9" style="57"/>
    <col min="54" max="54" width="0" style="57" hidden="1" customWidth="1" outlineLevel="1"/>
    <col min="55" max="55" width="9" style="57" collapsed="1"/>
    <col min="56" max="16384" width="9" style="57"/>
  </cols>
  <sheetData>
    <row r="1" spans="1:53" ht="15.6">
      <c r="A1" s="104"/>
      <c r="B1" s="733"/>
      <c r="C1" s="61"/>
      <c r="D1" s="61"/>
      <c r="E1" s="61"/>
      <c r="F1" s="61"/>
      <c r="G1" s="61"/>
      <c r="H1" s="61"/>
      <c r="I1" s="61"/>
      <c r="J1" s="61"/>
      <c r="K1" s="61"/>
      <c r="L1" s="61"/>
      <c r="M1" s="61"/>
      <c r="N1" s="61"/>
      <c r="O1" s="61"/>
      <c r="P1" s="61"/>
      <c r="Q1" s="61"/>
      <c r="R1" s="61"/>
      <c r="S1" s="61"/>
      <c r="T1" s="61"/>
      <c r="U1" s="61"/>
      <c r="V1" s="61"/>
      <c r="W1" s="61"/>
      <c r="X1" s="61"/>
      <c r="Y1" s="61"/>
      <c r="Z1" s="61"/>
      <c r="AA1" s="61"/>
      <c r="AB1" s="61"/>
      <c r="AC1" s="61"/>
      <c r="AD1" s="61"/>
      <c r="AE1" s="61"/>
      <c r="AF1" s="61"/>
      <c r="AG1" s="61"/>
      <c r="AH1" s="61"/>
      <c r="AI1" s="61"/>
      <c r="AJ1" s="61"/>
      <c r="AK1" s="61"/>
      <c r="AL1" s="61"/>
      <c r="AM1" s="61"/>
      <c r="AN1" s="56"/>
      <c r="AO1" s="56"/>
      <c r="AP1" s="56"/>
      <c r="AQ1" s="56"/>
      <c r="AR1" s="56"/>
      <c r="AS1" s="56"/>
      <c r="AT1" s="56"/>
      <c r="AU1" s="56"/>
      <c r="AV1" s="56"/>
      <c r="AW1" s="56"/>
      <c r="AX1" s="56"/>
      <c r="AY1" s="56"/>
      <c r="AZ1" s="56"/>
    </row>
    <row r="2" spans="1:53" s="58" customFormat="1" ht="22.8">
      <c r="A2" s="1888" t="s">
        <v>2278</v>
      </c>
      <c r="B2" s="1889"/>
      <c r="C2" s="1889"/>
      <c r="D2" s="1889"/>
      <c r="E2" s="1889"/>
      <c r="F2" s="1889"/>
      <c r="G2" s="1889"/>
      <c r="H2" s="1889"/>
      <c r="I2" s="1889"/>
      <c r="J2" s="1889"/>
      <c r="K2" s="1889"/>
      <c r="L2" s="1889"/>
      <c r="M2" s="1889"/>
      <c r="N2" s="1889"/>
      <c r="O2" s="1889"/>
      <c r="P2" s="1889"/>
      <c r="Q2" s="1889"/>
      <c r="R2" s="1889"/>
      <c r="S2" s="1889"/>
      <c r="T2" s="1889"/>
      <c r="U2" s="1889"/>
      <c r="V2" s="1889"/>
      <c r="W2" s="1889"/>
      <c r="X2" s="1889"/>
      <c r="Y2" s="1889"/>
      <c r="Z2" s="1889"/>
      <c r="AA2" s="1889"/>
      <c r="AB2" s="1889"/>
      <c r="AC2" s="1889"/>
      <c r="AD2" s="1889"/>
      <c r="AE2" s="1889"/>
      <c r="AF2" s="1889"/>
      <c r="AG2" s="1889"/>
      <c r="AH2" s="1889"/>
      <c r="AI2" s="1889"/>
      <c r="AJ2" s="1889"/>
      <c r="AK2" s="1889"/>
      <c r="AL2" s="1889"/>
      <c r="AM2" s="1889"/>
      <c r="AN2" s="1889"/>
      <c r="AO2" s="1889"/>
      <c r="AP2" s="1889"/>
      <c r="AQ2" s="1889"/>
      <c r="AR2" s="1889"/>
      <c r="AS2" s="1889"/>
      <c r="AT2" s="1889"/>
      <c r="AU2" s="1889"/>
      <c r="AV2" s="1889"/>
      <c r="AW2" s="1889"/>
      <c r="AX2" s="1889"/>
      <c r="AY2" s="1889"/>
      <c r="AZ2" s="1889"/>
    </row>
    <row r="3" spans="1:53">
      <c r="A3" s="734" t="s">
        <v>1967</v>
      </c>
      <c r="B3" s="735"/>
      <c r="C3" s="735"/>
      <c r="D3" s="735"/>
      <c r="E3" s="735"/>
      <c r="F3" s="735"/>
      <c r="G3" s="735"/>
      <c r="H3" s="735"/>
      <c r="I3" s="735"/>
      <c r="J3" s="735"/>
      <c r="K3" s="735"/>
      <c r="L3" s="735"/>
      <c r="M3" s="735"/>
      <c r="N3" s="735"/>
      <c r="O3" s="735"/>
      <c r="P3" s="735"/>
      <c r="Q3" s="735"/>
      <c r="R3" s="735"/>
      <c r="S3" s="735"/>
      <c r="T3" s="735"/>
      <c r="U3" s="735"/>
      <c r="V3" s="735"/>
      <c r="W3" s="735"/>
      <c r="X3" s="735"/>
      <c r="Y3" s="735"/>
      <c r="Z3" s="735"/>
      <c r="AA3" s="735"/>
      <c r="AB3" s="735"/>
      <c r="AC3" s="735"/>
      <c r="AD3" s="735"/>
      <c r="AE3" s="735"/>
      <c r="AF3" s="735"/>
      <c r="AG3" s="735"/>
      <c r="AH3" s="735"/>
      <c r="AI3" s="735"/>
      <c r="AJ3" s="735"/>
      <c r="AK3" s="735"/>
      <c r="AL3" s="735"/>
      <c r="AM3" s="735"/>
      <c r="AN3" s="735"/>
      <c r="AO3" s="735"/>
      <c r="AP3" s="735"/>
      <c r="AQ3" s="735"/>
      <c r="AR3" s="735"/>
      <c r="AS3" s="735"/>
      <c r="AT3" s="735"/>
      <c r="AU3" s="736"/>
      <c r="AV3" s="736"/>
      <c r="AW3" s="736"/>
      <c r="AX3" s="736"/>
      <c r="AY3" s="736"/>
      <c r="AZ3" s="736"/>
    </row>
    <row r="4" spans="1:53">
      <c r="A4" s="735" t="s">
        <v>2085</v>
      </c>
      <c r="AZ4" s="737" t="s">
        <v>67</v>
      </c>
    </row>
    <row r="5" spans="1:53" s="56" customFormat="1" ht="31.35" customHeight="1">
      <c r="A5" s="1882" t="s">
        <v>73</v>
      </c>
      <c r="B5" s="1884" t="s">
        <v>2279</v>
      </c>
      <c r="C5" s="1884" t="s">
        <v>2280</v>
      </c>
      <c r="D5" s="1884" t="s">
        <v>2281</v>
      </c>
      <c r="E5" s="1884" t="s">
        <v>2282</v>
      </c>
      <c r="F5" s="1884" t="s">
        <v>2283</v>
      </c>
      <c r="G5" s="1884" t="s">
        <v>2284</v>
      </c>
      <c r="H5" s="1884" t="s">
        <v>200</v>
      </c>
      <c r="I5" s="1884" t="s">
        <v>2285</v>
      </c>
      <c r="J5" s="1884" t="s">
        <v>2286</v>
      </c>
      <c r="K5" s="1884" t="s">
        <v>2287</v>
      </c>
      <c r="L5" s="1884" t="s">
        <v>2288</v>
      </c>
      <c r="M5" s="1884" t="s">
        <v>2289</v>
      </c>
      <c r="N5" s="1884" t="s">
        <v>2290</v>
      </c>
      <c r="O5" s="1884" t="s">
        <v>2291</v>
      </c>
      <c r="P5" s="1884" t="s">
        <v>2292</v>
      </c>
      <c r="Q5" s="1884" t="s">
        <v>2293</v>
      </c>
      <c r="R5" s="1884" t="s">
        <v>2294</v>
      </c>
      <c r="S5" s="1884" t="s">
        <v>2295</v>
      </c>
      <c r="T5" s="1884" t="s">
        <v>2296</v>
      </c>
      <c r="U5" s="1884" t="s">
        <v>2297</v>
      </c>
      <c r="V5" s="1884" t="s">
        <v>2298</v>
      </c>
      <c r="W5" s="1884" t="s">
        <v>2299</v>
      </c>
      <c r="X5" s="1884" t="s">
        <v>2300</v>
      </c>
      <c r="Y5" s="1884" t="s">
        <v>2301</v>
      </c>
      <c r="Z5" s="1884" t="s">
        <v>2302</v>
      </c>
      <c r="AA5" s="1884" t="s">
        <v>2303</v>
      </c>
      <c r="AB5" s="1884" t="s">
        <v>2304</v>
      </c>
      <c r="AC5" s="1884" t="s">
        <v>2305</v>
      </c>
      <c r="AD5" s="1884" t="s">
        <v>2306</v>
      </c>
      <c r="AE5" s="1884" t="s">
        <v>2307</v>
      </c>
      <c r="AF5" s="1884" t="s">
        <v>2308</v>
      </c>
      <c r="AG5" s="1884" t="s">
        <v>2309</v>
      </c>
      <c r="AH5" s="1884" t="s">
        <v>2310</v>
      </c>
      <c r="AI5" s="1884" t="s">
        <v>2311</v>
      </c>
      <c r="AJ5" s="1884" t="s">
        <v>2312</v>
      </c>
      <c r="AK5" s="1884" t="s">
        <v>2313</v>
      </c>
      <c r="AL5" s="1884" t="s">
        <v>2314</v>
      </c>
      <c r="AM5" s="1884" t="s">
        <v>2315</v>
      </c>
      <c r="AN5" s="1884" t="s">
        <v>2316</v>
      </c>
      <c r="AO5" s="1882" t="s">
        <v>91</v>
      </c>
      <c r="AP5" s="1883"/>
      <c r="AQ5" s="1883"/>
      <c r="AR5" s="1700" t="s">
        <v>154</v>
      </c>
      <c r="AS5" s="1886" t="s">
        <v>92</v>
      </c>
      <c r="AT5" s="1886"/>
      <c r="AU5" s="1887"/>
      <c r="AV5" s="1882" t="s">
        <v>182</v>
      </c>
      <c r="AW5" s="1882" t="s">
        <v>93</v>
      </c>
      <c r="AX5" s="1883"/>
      <c r="AY5" s="1882" t="s">
        <v>156</v>
      </c>
      <c r="AZ5" s="1882" t="s">
        <v>74</v>
      </c>
      <c r="BA5" s="1701" t="s">
        <v>2092</v>
      </c>
    </row>
    <row r="6" spans="1:53" s="56" customFormat="1" ht="31.35" customHeight="1">
      <c r="A6" s="1883"/>
      <c r="B6" s="1885"/>
      <c r="C6" s="1885"/>
      <c r="D6" s="1885"/>
      <c r="E6" s="1885"/>
      <c r="F6" s="1885"/>
      <c r="G6" s="1885"/>
      <c r="H6" s="1885"/>
      <c r="I6" s="1885"/>
      <c r="J6" s="1885"/>
      <c r="K6" s="1885"/>
      <c r="L6" s="1885"/>
      <c r="M6" s="1885"/>
      <c r="N6" s="1885"/>
      <c r="O6" s="1885"/>
      <c r="P6" s="1885"/>
      <c r="Q6" s="1885"/>
      <c r="R6" s="1885"/>
      <c r="S6" s="1885"/>
      <c r="T6" s="1885"/>
      <c r="U6" s="1885"/>
      <c r="V6" s="1885"/>
      <c r="W6" s="1885"/>
      <c r="X6" s="1885"/>
      <c r="Y6" s="1885"/>
      <c r="Z6" s="1885"/>
      <c r="AA6" s="1885"/>
      <c r="AB6" s="1885"/>
      <c r="AC6" s="1885"/>
      <c r="AD6" s="1885"/>
      <c r="AE6" s="1885"/>
      <c r="AF6" s="1885"/>
      <c r="AG6" s="1885"/>
      <c r="AH6" s="1885"/>
      <c r="AI6" s="1885"/>
      <c r="AJ6" s="1885"/>
      <c r="AK6" s="1885"/>
      <c r="AL6" s="1885"/>
      <c r="AM6" s="1885"/>
      <c r="AN6" s="1885"/>
      <c r="AO6" s="738" t="s">
        <v>180</v>
      </c>
      <c r="AP6" s="738" t="s">
        <v>181</v>
      </c>
      <c r="AQ6" s="738" t="s">
        <v>71</v>
      </c>
      <c r="AR6" s="1700"/>
      <c r="AS6" s="739" t="s">
        <v>180</v>
      </c>
      <c r="AT6" s="738" t="s">
        <v>181</v>
      </c>
      <c r="AU6" s="738" t="s">
        <v>71</v>
      </c>
      <c r="AV6" s="1883"/>
      <c r="AW6" s="738" t="s">
        <v>181</v>
      </c>
      <c r="AX6" s="738" t="s">
        <v>71</v>
      </c>
      <c r="AY6" s="1883"/>
      <c r="AZ6" s="1883"/>
      <c r="BA6" s="1701"/>
    </row>
    <row r="7" spans="1:53" s="60" customFormat="1">
      <c r="A7" s="740"/>
      <c r="B7" s="741"/>
      <c r="C7" s="742"/>
      <c r="D7" s="742"/>
      <c r="E7" s="742"/>
      <c r="F7" s="742"/>
      <c r="G7" s="742"/>
      <c r="H7" s="742"/>
      <c r="I7" s="742"/>
      <c r="J7" s="742"/>
      <c r="K7" s="742"/>
      <c r="L7" s="742"/>
      <c r="M7" s="742"/>
      <c r="N7" s="742"/>
      <c r="O7" s="742"/>
      <c r="P7" s="742"/>
      <c r="Q7" s="742"/>
      <c r="R7" s="742"/>
      <c r="S7" s="742"/>
      <c r="T7" s="742"/>
      <c r="U7" s="742"/>
      <c r="V7" s="742"/>
      <c r="W7" s="742"/>
      <c r="X7" s="742"/>
      <c r="Y7" s="742"/>
      <c r="Z7" s="742"/>
      <c r="AA7" s="742"/>
      <c r="AB7" s="742"/>
      <c r="AC7" s="742"/>
      <c r="AD7" s="742"/>
      <c r="AE7" s="742"/>
      <c r="AF7" s="742"/>
      <c r="AG7" s="742"/>
      <c r="AH7" s="742"/>
      <c r="AI7" s="742"/>
      <c r="AJ7" s="742"/>
      <c r="AK7" s="742"/>
      <c r="AL7" s="742"/>
      <c r="AM7" s="742"/>
      <c r="AN7" s="743"/>
      <c r="AO7" s="744"/>
      <c r="AP7" s="745"/>
      <c r="AQ7" s="746"/>
      <c r="AR7" s="745"/>
      <c r="AS7" s="747"/>
      <c r="AT7" s="745"/>
      <c r="AU7" s="747"/>
      <c r="AV7" s="744"/>
      <c r="AW7" s="745"/>
      <c r="AX7" s="745"/>
      <c r="AY7" s="745"/>
      <c r="AZ7" s="748"/>
      <c r="BA7" s="749"/>
    </row>
    <row r="8" spans="1:53" s="60" customFormat="1">
      <c r="A8" s="740"/>
      <c r="B8" s="750"/>
      <c r="C8" s="751"/>
      <c r="D8" s="751"/>
      <c r="E8" s="751"/>
      <c r="F8" s="751"/>
      <c r="G8" s="751"/>
      <c r="H8" s="751"/>
      <c r="I8" s="751"/>
      <c r="J8" s="751"/>
      <c r="K8" s="751"/>
      <c r="L8" s="751"/>
      <c r="M8" s="751"/>
      <c r="N8" s="751"/>
      <c r="O8" s="751"/>
      <c r="P8" s="751"/>
      <c r="Q8" s="751"/>
      <c r="R8" s="751"/>
      <c r="S8" s="751"/>
      <c r="T8" s="751"/>
      <c r="U8" s="751"/>
      <c r="V8" s="751"/>
      <c r="W8" s="751"/>
      <c r="X8" s="751"/>
      <c r="Y8" s="751"/>
      <c r="Z8" s="751"/>
      <c r="AA8" s="751"/>
      <c r="AB8" s="751"/>
      <c r="AC8" s="751"/>
      <c r="AD8" s="751"/>
      <c r="AE8" s="751"/>
      <c r="AF8" s="751"/>
      <c r="AG8" s="751"/>
      <c r="AH8" s="751"/>
      <c r="AI8" s="751"/>
      <c r="AJ8" s="751"/>
      <c r="AK8" s="751"/>
      <c r="AL8" s="751"/>
      <c r="AM8" s="751"/>
      <c r="AN8" s="752"/>
      <c r="AO8" s="744"/>
      <c r="AP8" s="745"/>
      <c r="AQ8" s="746"/>
      <c r="AR8" s="745"/>
      <c r="AS8" s="747"/>
      <c r="AT8" s="745"/>
      <c r="AU8" s="747"/>
      <c r="AV8" s="744"/>
      <c r="AW8" s="745"/>
      <c r="AX8" s="745"/>
      <c r="AY8" s="745"/>
      <c r="AZ8" s="748"/>
      <c r="BA8" s="749"/>
    </row>
    <row r="9" spans="1:53" s="60" customFormat="1">
      <c r="A9" s="740"/>
      <c r="B9" s="741"/>
      <c r="C9" s="742"/>
      <c r="D9" s="742"/>
      <c r="E9" s="742"/>
      <c r="F9" s="742"/>
      <c r="G9" s="742"/>
      <c r="H9" s="742"/>
      <c r="I9" s="742"/>
      <c r="J9" s="742"/>
      <c r="K9" s="742"/>
      <c r="L9" s="742"/>
      <c r="M9" s="742"/>
      <c r="N9" s="742"/>
      <c r="O9" s="742"/>
      <c r="P9" s="742"/>
      <c r="Q9" s="742"/>
      <c r="R9" s="742"/>
      <c r="S9" s="742"/>
      <c r="T9" s="742"/>
      <c r="U9" s="742"/>
      <c r="V9" s="742"/>
      <c r="W9" s="742"/>
      <c r="X9" s="742"/>
      <c r="Y9" s="742"/>
      <c r="Z9" s="742"/>
      <c r="AA9" s="742"/>
      <c r="AB9" s="742"/>
      <c r="AC9" s="742"/>
      <c r="AD9" s="742"/>
      <c r="AE9" s="742"/>
      <c r="AF9" s="742"/>
      <c r="AG9" s="742"/>
      <c r="AH9" s="742"/>
      <c r="AI9" s="742"/>
      <c r="AJ9" s="742"/>
      <c r="AK9" s="742"/>
      <c r="AL9" s="742"/>
      <c r="AM9" s="742"/>
      <c r="AN9" s="743"/>
      <c r="AO9" s="744"/>
      <c r="AP9" s="745"/>
      <c r="AQ9" s="746"/>
      <c r="AR9" s="745"/>
      <c r="AS9" s="747"/>
      <c r="AT9" s="745"/>
      <c r="AU9" s="747"/>
      <c r="AV9" s="744"/>
      <c r="AW9" s="745"/>
      <c r="AX9" s="745"/>
      <c r="AY9" s="745"/>
      <c r="AZ9" s="748"/>
      <c r="BA9" s="496"/>
    </row>
    <row r="10" spans="1:53" s="60" customFormat="1">
      <c r="A10" s="740"/>
      <c r="B10" s="741"/>
      <c r="C10" s="742"/>
      <c r="D10" s="742"/>
      <c r="E10" s="742"/>
      <c r="F10" s="742"/>
      <c r="G10" s="742"/>
      <c r="H10" s="742"/>
      <c r="I10" s="742"/>
      <c r="J10" s="742"/>
      <c r="K10" s="742"/>
      <c r="L10" s="742"/>
      <c r="M10" s="742"/>
      <c r="N10" s="742"/>
      <c r="O10" s="742"/>
      <c r="P10" s="742"/>
      <c r="Q10" s="742"/>
      <c r="R10" s="742"/>
      <c r="S10" s="742"/>
      <c r="T10" s="742"/>
      <c r="U10" s="742"/>
      <c r="V10" s="742"/>
      <c r="W10" s="742"/>
      <c r="X10" s="742"/>
      <c r="Y10" s="742"/>
      <c r="Z10" s="742"/>
      <c r="AA10" s="742"/>
      <c r="AB10" s="742"/>
      <c r="AC10" s="742"/>
      <c r="AD10" s="742"/>
      <c r="AE10" s="742"/>
      <c r="AF10" s="742"/>
      <c r="AG10" s="742"/>
      <c r="AH10" s="742"/>
      <c r="AI10" s="742"/>
      <c r="AJ10" s="742"/>
      <c r="AK10" s="742"/>
      <c r="AL10" s="742"/>
      <c r="AM10" s="742"/>
      <c r="AN10" s="743"/>
      <c r="AO10" s="744"/>
      <c r="AP10" s="745"/>
      <c r="AQ10" s="746"/>
      <c r="AR10" s="745"/>
      <c r="AS10" s="747"/>
      <c r="AT10" s="745"/>
      <c r="AU10" s="747"/>
      <c r="AV10" s="744"/>
      <c r="AW10" s="745"/>
      <c r="AX10" s="745"/>
      <c r="AY10" s="745"/>
      <c r="AZ10" s="748"/>
      <c r="BA10" s="496"/>
    </row>
    <row r="11" spans="1:53" s="60" customFormat="1">
      <c r="A11" s="740"/>
      <c r="B11" s="741"/>
      <c r="C11" s="742"/>
      <c r="D11" s="742"/>
      <c r="E11" s="742"/>
      <c r="F11" s="742"/>
      <c r="G11" s="742"/>
      <c r="H11" s="742"/>
      <c r="I11" s="742"/>
      <c r="J11" s="742"/>
      <c r="K11" s="742"/>
      <c r="L11" s="742"/>
      <c r="M11" s="742"/>
      <c r="N11" s="742"/>
      <c r="O11" s="742"/>
      <c r="P11" s="742"/>
      <c r="Q11" s="742"/>
      <c r="R11" s="742"/>
      <c r="S11" s="742"/>
      <c r="T11" s="742"/>
      <c r="U11" s="742"/>
      <c r="V11" s="742"/>
      <c r="W11" s="742"/>
      <c r="X11" s="742"/>
      <c r="Y11" s="742"/>
      <c r="Z11" s="742"/>
      <c r="AA11" s="742"/>
      <c r="AB11" s="742"/>
      <c r="AC11" s="742"/>
      <c r="AD11" s="742"/>
      <c r="AE11" s="742"/>
      <c r="AF11" s="742"/>
      <c r="AG11" s="742"/>
      <c r="AH11" s="742"/>
      <c r="AI11" s="742"/>
      <c r="AJ11" s="742"/>
      <c r="AK11" s="742"/>
      <c r="AL11" s="742"/>
      <c r="AM11" s="742"/>
      <c r="AN11" s="743"/>
      <c r="AO11" s="744"/>
      <c r="AP11" s="745"/>
      <c r="AQ11" s="746"/>
      <c r="AR11" s="745"/>
      <c r="AS11" s="747"/>
      <c r="AT11" s="745"/>
      <c r="AU11" s="753"/>
      <c r="AV11" s="744"/>
      <c r="AW11" s="745"/>
      <c r="AX11" s="745"/>
      <c r="AY11" s="745"/>
      <c r="AZ11" s="748"/>
      <c r="BA11" s="754"/>
    </row>
    <row r="12" spans="1:53" s="60" customFormat="1">
      <c r="A12" s="740"/>
      <c r="B12" s="741"/>
      <c r="C12" s="742"/>
      <c r="D12" s="742"/>
      <c r="E12" s="742"/>
      <c r="F12" s="742"/>
      <c r="G12" s="742"/>
      <c r="H12" s="742"/>
      <c r="I12" s="742"/>
      <c r="J12" s="742"/>
      <c r="K12" s="742"/>
      <c r="L12" s="742"/>
      <c r="M12" s="742"/>
      <c r="N12" s="742"/>
      <c r="O12" s="742"/>
      <c r="P12" s="742"/>
      <c r="Q12" s="742"/>
      <c r="R12" s="742"/>
      <c r="S12" s="742"/>
      <c r="T12" s="742"/>
      <c r="U12" s="742"/>
      <c r="V12" s="742"/>
      <c r="W12" s="742"/>
      <c r="X12" s="742"/>
      <c r="Y12" s="742"/>
      <c r="Z12" s="742"/>
      <c r="AA12" s="742"/>
      <c r="AB12" s="742"/>
      <c r="AC12" s="742"/>
      <c r="AD12" s="742"/>
      <c r="AE12" s="742"/>
      <c r="AF12" s="742"/>
      <c r="AG12" s="742"/>
      <c r="AH12" s="742"/>
      <c r="AI12" s="742"/>
      <c r="AJ12" s="742"/>
      <c r="AK12" s="742"/>
      <c r="AL12" s="742"/>
      <c r="AM12" s="742"/>
      <c r="AN12" s="743"/>
      <c r="AO12" s="744"/>
      <c r="AP12" s="745"/>
      <c r="AQ12" s="746"/>
      <c r="AR12" s="745"/>
      <c r="AS12" s="747"/>
      <c r="AT12" s="745"/>
      <c r="AU12" s="747"/>
      <c r="AV12" s="744"/>
      <c r="AW12" s="745"/>
      <c r="AX12" s="745"/>
      <c r="AY12" s="745"/>
      <c r="AZ12" s="748"/>
      <c r="BA12" s="754"/>
    </row>
    <row r="13" spans="1:53" s="60" customFormat="1">
      <c r="A13" s="740"/>
      <c r="B13" s="741"/>
      <c r="C13" s="742"/>
      <c r="D13" s="742"/>
      <c r="E13" s="742"/>
      <c r="F13" s="742"/>
      <c r="G13" s="742"/>
      <c r="H13" s="742"/>
      <c r="I13" s="742"/>
      <c r="J13" s="742"/>
      <c r="K13" s="742"/>
      <c r="L13" s="742"/>
      <c r="M13" s="742"/>
      <c r="N13" s="742"/>
      <c r="O13" s="742"/>
      <c r="P13" s="742"/>
      <c r="Q13" s="742"/>
      <c r="R13" s="742"/>
      <c r="S13" s="742"/>
      <c r="T13" s="742"/>
      <c r="U13" s="742"/>
      <c r="V13" s="742"/>
      <c r="W13" s="742"/>
      <c r="X13" s="742"/>
      <c r="Y13" s="742"/>
      <c r="Z13" s="742"/>
      <c r="AA13" s="742"/>
      <c r="AB13" s="742"/>
      <c r="AC13" s="742"/>
      <c r="AD13" s="742"/>
      <c r="AE13" s="742"/>
      <c r="AF13" s="742"/>
      <c r="AG13" s="742"/>
      <c r="AH13" s="742"/>
      <c r="AI13" s="742"/>
      <c r="AJ13" s="742"/>
      <c r="AK13" s="742"/>
      <c r="AL13" s="742"/>
      <c r="AM13" s="742"/>
      <c r="AN13" s="743"/>
      <c r="AO13" s="744"/>
      <c r="AP13" s="745"/>
      <c r="AQ13" s="746"/>
      <c r="AR13" s="745"/>
      <c r="AS13" s="747"/>
      <c r="AT13" s="745"/>
      <c r="AU13" s="747"/>
      <c r="AV13" s="744"/>
      <c r="AW13" s="745"/>
      <c r="AX13" s="745"/>
      <c r="AY13" s="745"/>
      <c r="AZ13" s="748"/>
      <c r="BA13" s="754"/>
    </row>
    <row r="14" spans="1:53" s="60" customFormat="1">
      <c r="A14" s="740"/>
      <c r="B14" s="741"/>
      <c r="C14" s="742"/>
      <c r="D14" s="742"/>
      <c r="E14" s="742"/>
      <c r="F14" s="742"/>
      <c r="G14" s="742"/>
      <c r="H14" s="742"/>
      <c r="I14" s="742"/>
      <c r="J14" s="742"/>
      <c r="K14" s="742"/>
      <c r="L14" s="742"/>
      <c r="M14" s="742"/>
      <c r="N14" s="742"/>
      <c r="O14" s="742"/>
      <c r="P14" s="742"/>
      <c r="Q14" s="742"/>
      <c r="R14" s="742"/>
      <c r="S14" s="742"/>
      <c r="T14" s="742"/>
      <c r="U14" s="742"/>
      <c r="V14" s="742"/>
      <c r="W14" s="742"/>
      <c r="X14" s="742"/>
      <c r="Y14" s="742"/>
      <c r="Z14" s="742"/>
      <c r="AA14" s="742"/>
      <c r="AB14" s="742"/>
      <c r="AC14" s="742"/>
      <c r="AD14" s="742"/>
      <c r="AE14" s="742"/>
      <c r="AF14" s="742"/>
      <c r="AG14" s="742"/>
      <c r="AH14" s="742"/>
      <c r="AI14" s="742"/>
      <c r="AJ14" s="742"/>
      <c r="AK14" s="742"/>
      <c r="AL14" s="742"/>
      <c r="AM14" s="742"/>
      <c r="AN14" s="743"/>
      <c r="AO14" s="744"/>
      <c r="AP14" s="745"/>
      <c r="AQ14" s="746"/>
      <c r="AR14" s="745"/>
      <c r="AS14" s="747"/>
      <c r="AT14" s="745"/>
      <c r="AU14" s="747"/>
      <c r="AV14" s="744"/>
      <c r="AW14" s="745"/>
      <c r="AX14" s="745"/>
      <c r="AY14" s="745"/>
      <c r="AZ14" s="748"/>
      <c r="BA14" s="496"/>
    </row>
    <row r="15" spans="1:53" s="60" customFormat="1">
      <c r="A15" s="740"/>
      <c r="B15" s="741"/>
      <c r="C15" s="742"/>
      <c r="D15" s="742"/>
      <c r="E15" s="742"/>
      <c r="F15" s="742"/>
      <c r="G15" s="742"/>
      <c r="H15" s="742"/>
      <c r="I15" s="742"/>
      <c r="J15" s="742"/>
      <c r="K15" s="742"/>
      <c r="L15" s="742"/>
      <c r="M15" s="742"/>
      <c r="N15" s="742"/>
      <c r="O15" s="742"/>
      <c r="P15" s="742"/>
      <c r="Q15" s="742"/>
      <c r="R15" s="742"/>
      <c r="S15" s="742"/>
      <c r="T15" s="742"/>
      <c r="U15" s="742"/>
      <c r="V15" s="742"/>
      <c r="W15" s="742"/>
      <c r="X15" s="742"/>
      <c r="Y15" s="742"/>
      <c r="Z15" s="742"/>
      <c r="AA15" s="742"/>
      <c r="AB15" s="742"/>
      <c r="AC15" s="742"/>
      <c r="AD15" s="742"/>
      <c r="AE15" s="742"/>
      <c r="AF15" s="742"/>
      <c r="AG15" s="742"/>
      <c r="AH15" s="742"/>
      <c r="AI15" s="742"/>
      <c r="AJ15" s="742"/>
      <c r="AK15" s="742"/>
      <c r="AL15" s="742"/>
      <c r="AM15" s="742"/>
      <c r="AN15" s="743"/>
      <c r="AO15" s="744"/>
      <c r="AP15" s="745"/>
      <c r="AQ15" s="746"/>
      <c r="AR15" s="745"/>
      <c r="AS15" s="747"/>
      <c r="AT15" s="745"/>
      <c r="AU15" s="747"/>
      <c r="AV15" s="744"/>
      <c r="AW15" s="745"/>
      <c r="AX15" s="745"/>
      <c r="AY15" s="745"/>
      <c r="AZ15" s="748"/>
      <c r="BA15" s="496"/>
    </row>
    <row r="16" spans="1:53" s="60" customFormat="1">
      <c r="A16" s="740"/>
      <c r="B16" s="741"/>
      <c r="C16" s="742"/>
      <c r="D16" s="742"/>
      <c r="E16" s="742"/>
      <c r="F16" s="742"/>
      <c r="G16" s="742"/>
      <c r="H16" s="742"/>
      <c r="I16" s="742"/>
      <c r="J16" s="742"/>
      <c r="K16" s="742"/>
      <c r="L16" s="742"/>
      <c r="M16" s="742"/>
      <c r="N16" s="742"/>
      <c r="O16" s="742"/>
      <c r="P16" s="742"/>
      <c r="Q16" s="742"/>
      <c r="R16" s="742"/>
      <c r="S16" s="742"/>
      <c r="T16" s="742"/>
      <c r="U16" s="742"/>
      <c r="V16" s="742"/>
      <c r="W16" s="742"/>
      <c r="X16" s="742"/>
      <c r="Y16" s="742"/>
      <c r="Z16" s="742"/>
      <c r="AA16" s="742"/>
      <c r="AB16" s="742"/>
      <c r="AC16" s="742"/>
      <c r="AD16" s="742"/>
      <c r="AE16" s="742"/>
      <c r="AF16" s="742"/>
      <c r="AG16" s="742"/>
      <c r="AH16" s="742"/>
      <c r="AI16" s="742"/>
      <c r="AJ16" s="742"/>
      <c r="AK16" s="742"/>
      <c r="AL16" s="742"/>
      <c r="AM16" s="742"/>
      <c r="AN16" s="743"/>
      <c r="AO16" s="744"/>
      <c r="AP16" s="745"/>
      <c r="AQ16" s="746"/>
      <c r="AR16" s="745"/>
      <c r="AS16" s="747"/>
      <c r="AT16" s="745"/>
      <c r="AU16" s="747"/>
      <c r="AV16" s="744"/>
      <c r="AW16" s="745"/>
      <c r="AX16" s="745"/>
      <c r="AY16" s="745"/>
      <c r="AZ16" s="748"/>
      <c r="BA16" s="496"/>
    </row>
    <row r="17" spans="1:53" s="60" customFormat="1">
      <c r="A17" s="740"/>
      <c r="B17" s="741"/>
      <c r="C17" s="742"/>
      <c r="D17" s="742"/>
      <c r="E17" s="742"/>
      <c r="F17" s="742"/>
      <c r="G17" s="742"/>
      <c r="H17" s="742"/>
      <c r="I17" s="742"/>
      <c r="J17" s="742"/>
      <c r="K17" s="742"/>
      <c r="L17" s="742"/>
      <c r="M17" s="742"/>
      <c r="N17" s="742"/>
      <c r="O17" s="742"/>
      <c r="P17" s="742"/>
      <c r="Q17" s="742"/>
      <c r="R17" s="742"/>
      <c r="S17" s="742"/>
      <c r="T17" s="742"/>
      <c r="U17" s="742"/>
      <c r="V17" s="742"/>
      <c r="W17" s="742"/>
      <c r="X17" s="742"/>
      <c r="Y17" s="742"/>
      <c r="Z17" s="742"/>
      <c r="AA17" s="742"/>
      <c r="AB17" s="742"/>
      <c r="AC17" s="742"/>
      <c r="AD17" s="742"/>
      <c r="AE17" s="742"/>
      <c r="AF17" s="742"/>
      <c r="AG17" s="742"/>
      <c r="AH17" s="742"/>
      <c r="AI17" s="742"/>
      <c r="AJ17" s="742"/>
      <c r="AK17" s="742"/>
      <c r="AL17" s="742"/>
      <c r="AM17" s="742"/>
      <c r="AN17" s="743"/>
      <c r="AO17" s="744"/>
      <c r="AP17" s="745"/>
      <c r="AQ17" s="746"/>
      <c r="AR17" s="745"/>
      <c r="AS17" s="747"/>
      <c r="AT17" s="745"/>
      <c r="AU17" s="747"/>
      <c r="AV17" s="744"/>
      <c r="AW17" s="745"/>
      <c r="AX17" s="745"/>
      <c r="AY17" s="745"/>
      <c r="AZ17" s="748"/>
      <c r="BA17" s="496"/>
    </row>
    <row r="18" spans="1:53" s="60" customFormat="1">
      <c r="A18" s="740"/>
      <c r="B18" s="741"/>
      <c r="C18" s="742"/>
      <c r="D18" s="742"/>
      <c r="E18" s="742"/>
      <c r="F18" s="742"/>
      <c r="G18" s="742"/>
      <c r="H18" s="742"/>
      <c r="I18" s="742"/>
      <c r="J18" s="742"/>
      <c r="K18" s="742"/>
      <c r="L18" s="742"/>
      <c r="M18" s="742"/>
      <c r="N18" s="742"/>
      <c r="O18" s="742"/>
      <c r="P18" s="742"/>
      <c r="Q18" s="742"/>
      <c r="R18" s="742"/>
      <c r="S18" s="742"/>
      <c r="T18" s="742"/>
      <c r="U18" s="742"/>
      <c r="V18" s="742"/>
      <c r="W18" s="742"/>
      <c r="X18" s="742"/>
      <c r="Y18" s="742"/>
      <c r="Z18" s="742"/>
      <c r="AA18" s="742"/>
      <c r="AB18" s="742"/>
      <c r="AC18" s="742"/>
      <c r="AD18" s="742"/>
      <c r="AE18" s="742"/>
      <c r="AF18" s="742"/>
      <c r="AG18" s="742"/>
      <c r="AH18" s="742"/>
      <c r="AI18" s="742"/>
      <c r="AJ18" s="742"/>
      <c r="AK18" s="742"/>
      <c r="AL18" s="742"/>
      <c r="AM18" s="742"/>
      <c r="AN18" s="743"/>
      <c r="AO18" s="744"/>
      <c r="AP18" s="745"/>
      <c r="AQ18" s="746"/>
      <c r="AR18" s="745"/>
      <c r="AS18" s="747"/>
      <c r="AT18" s="745"/>
      <c r="AU18" s="747"/>
      <c r="AV18" s="744"/>
      <c r="AW18" s="745"/>
      <c r="AX18" s="745"/>
      <c r="AY18" s="745"/>
      <c r="AZ18" s="748"/>
      <c r="BA18" s="496"/>
    </row>
    <row r="19" spans="1:53" s="60" customFormat="1">
      <c r="A19" s="740"/>
      <c r="B19" s="741"/>
      <c r="C19" s="742"/>
      <c r="D19" s="742"/>
      <c r="E19" s="742"/>
      <c r="F19" s="742"/>
      <c r="G19" s="742"/>
      <c r="H19" s="742"/>
      <c r="I19" s="742"/>
      <c r="J19" s="742"/>
      <c r="K19" s="742"/>
      <c r="L19" s="742"/>
      <c r="M19" s="742"/>
      <c r="N19" s="742"/>
      <c r="O19" s="742"/>
      <c r="P19" s="742"/>
      <c r="Q19" s="742"/>
      <c r="R19" s="742"/>
      <c r="S19" s="742"/>
      <c r="T19" s="742"/>
      <c r="U19" s="742"/>
      <c r="V19" s="742"/>
      <c r="W19" s="742"/>
      <c r="X19" s="742"/>
      <c r="Y19" s="742"/>
      <c r="Z19" s="742"/>
      <c r="AA19" s="742"/>
      <c r="AB19" s="742"/>
      <c r="AC19" s="742"/>
      <c r="AD19" s="742"/>
      <c r="AE19" s="742"/>
      <c r="AF19" s="742"/>
      <c r="AG19" s="742"/>
      <c r="AH19" s="742"/>
      <c r="AI19" s="742"/>
      <c r="AJ19" s="742"/>
      <c r="AK19" s="742"/>
      <c r="AL19" s="742"/>
      <c r="AM19" s="742"/>
      <c r="AN19" s="743"/>
      <c r="AO19" s="744"/>
      <c r="AP19" s="745"/>
      <c r="AQ19" s="746"/>
      <c r="AR19" s="745"/>
      <c r="AS19" s="747"/>
      <c r="AT19" s="745"/>
      <c r="AU19" s="747"/>
      <c r="AV19" s="744"/>
      <c r="AW19" s="745"/>
      <c r="AX19" s="745"/>
      <c r="AY19" s="745"/>
      <c r="AZ19" s="748"/>
      <c r="BA19" s="496"/>
    </row>
    <row r="20" spans="1:53" s="60" customFormat="1">
      <c r="A20" s="740"/>
      <c r="B20" s="741"/>
      <c r="C20" s="742"/>
      <c r="D20" s="742"/>
      <c r="E20" s="742"/>
      <c r="F20" s="742"/>
      <c r="G20" s="742"/>
      <c r="H20" s="742"/>
      <c r="I20" s="742"/>
      <c r="J20" s="742"/>
      <c r="K20" s="742"/>
      <c r="L20" s="742"/>
      <c r="M20" s="742"/>
      <c r="N20" s="742"/>
      <c r="O20" s="742"/>
      <c r="P20" s="742"/>
      <c r="Q20" s="742"/>
      <c r="R20" s="742"/>
      <c r="S20" s="742"/>
      <c r="T20" s="742"/>
      <c r="U20" s="742"/>
      <c r="V20" s="742"/>
      <c r="W20" s="742"/>
      <c r="X20" s="742"/>
      <c r="Y20" s="742"/>
      <c r="Z20" s="742"/>
      <c r="AA20" s="742"/>
      <c r="AB20" s="742"/>
      <c r="AC20" s="742"/>
      <c r="AD20" s="742"/>
      <c r="AE20" s="742"/>
      <c r="AF20" s="742"/>
      <c r="AG20" s="742"/>
      <c r="AH20" s="742"/>
      <c r="AI20" s="742"/>
      <c r="AJ20" s="742"/>
      <c r="AK20" s="742"/>
      <c r="AL20" s="742"/>
      <c r="AM20" s="742"/>
      <c r="AN20" s="743"/>
      <c r="AO20" s="744"/>
      <c r="AP20" s="745"/>
      <c r="AQ20" s="746"/>
      <c r="AR20" s="745"/>
      <c r="AS20" s="747"/>
      <c r="AT20" s="745"/>
      <c r="AU20" s="747"/>
      <c r="AV20" s="744"/>
      <c r="AW20" s="745"/>
      <c r="AX20" s="745"/>
      <c r="AY20" s="745"/>
      <c r="AZ20" s="748"/>
      <c r="BA20" s="496"/>
    </row>
    <row r="21" spans="1:53" s="60" customFormat="1">
      <c r="A21" s="740"/>
      <c r="B21" s="741"/>
      <c r="C21" s="742"/>
      <c r="D21" s="742"/>
      <c r="E21" s="742"/>
      <c r="F21" s="742"/>
      <c r="G21" s="742"/>
      <c r="H21" s="742"/>
      <c r="I21" s="742"/>
      <c r="J21" s="742"/>
      <c r="K21" s="742"/>
      <c r="L21" s="742"/>
      <c r="M21" s="742"/>
      <c r="N21" s="742"/>
      <c r="O21" s="742"/>
      <c r="P21" s="742"/>
      <c r="Q21" s="742"/>
      <c r="R21" s="742"/>
      <c r="S21" s="742"/>
      <c r="T21" s="742"/>
      <c r="U21" s="742"/>
      <c r="V21" s="742"/>
      <c r="W21" s="742"/>
      <c r="X21" s="742"/>
      <c r="Y21" s="742"/>
      <c r="Z21" s="742"/>
      <c r="AA21" s="742"/>
      <c r="AB21" s="742"/>
      <c r="AC21" s="742"/>
      <c r="AD21" s="742"/>
      <c r="AE21" s="742"/>
      <c r="AF21" s="742"/>
      <c r="AG21" s="742"/>
      <c r="AH21" s="742"/>
      <c r="AI21" s="742"/>
      <c r="AJ21" s="742"/>
      <c r="AK21" s="742"/>
      <c r="AL21" s="742"/>
      <c r="AM21" s="742"/>
      <c r="AN21" s="743"/>
      <c r="AO21" s="744"/>
      <c r="AP21" s="745"/>
      <c r="AQ21" s="746"/>
      <c r="AR21" s="745"/>
      <c r="AS21" s="747"/>
      <c r="AT21" s="745"/>
      <c r="AU21" s="747"/>
      <c r="AV21" s="744"/>
      <c r="AW21" s="745"/>
      <c r="AX21" s="745"/>
      <c r="AY21" s="745"/>
      <c r="AZ21" s="748"/>
      <c r="BA21" s="496"/>
    </row>
    <row r="22" spans="1:53" s="60" customFormat="1">
      <c r="A22" s="740"/>
      <c r="B22" s="741"/>
      <c r="C22" s="742"/>
      <c r="D22" s="742"/>
      <c r="E22" s="742"/>
      <c r="F22" s="742"/>
      <c r="G22" s="742"/>
      <c r="H22" s="742"/>
      <c r="I22" s="742"/>
      <c r="J22" s="742"/>
      <c r="K22" s="742"/>
      <c r="L22" s="742"/>
      <c r="M22" s="742"/>
      <c r="N22" s="742"/>
      <c r="O22" s="742"/>
      <c r="P22" s="742"/>
      <c r="Q22" s="742"/>
      <c r="R22" s="742"/>
      <c r="S22" s="742"/>
      <c r="T22" s="742"/>
      <c r="U22" s="742"/>
      <c r="V22" s="742"/>
      <c r="W22" s="742"/>
      <c r="X22" s="742"/>
      <c r="Y22" s="742"/>
      <c r="Z22" s="742"/>
      <c r="AA22" s="742"/>
      <c r="AB22" s="742"/>
      <c r="AC22" s="742"/>
      <c r="AD22" s="742"/>
      <c r="AE22" s="742"/>
      <c r="AF22" s="742"/>
      <c r="AG22" s="742"/>
      <c r="AH22" s="742"/>
      <c r="AI22" s="742"/>
      <c r="AJ22" s="742"/>
      <c r="AK22" s="742"/>
      <c r="AL22" s="742"/>
      <c r="AM22" s="742"/>
      <c r="AN22" s="743"/>
      <c r="AO22" s="744"/>
      <c r="AP22" s="745"/>
      <c r="AQ22" s="746"/>
      <c r="AR22" s="745"/>
      <c r="AS22" s="747"/>
      <c r="AT22" s="745"/>
      <c r="AU22" s="747"/>
      <c r="AV22" s="744"/>
      <c r="AW22" s="745"/>
      <c r="AX22" s="745"/>
      <c r="AY22" s="745"/>
      <c r="AZ22" s="748"/>
      <c r="BA22" s="496"/>
    </row>
    <row r="23" spans="1:53" s="60" customFormat="1">
      <c r="A23" s="740"/>
      <c r="B23" s="741"/>
      <c r="C23" s="742"/>
      <c r="D23" s="742"/>
      <c r="E23" s="742"/>
      <c r="F23" s="742"/>
      <c r="G23" s="742"/>
      <c r="H23" s="742"/>
      <c r="I23" s="742"/>
      <c r="J23" s="742"/>
      <c r="K23" s="742"/>
      <c r="L23" s="742"/>
      <c r="M23" s="742"/>
      <c r="N23" s="742"/>
      <c r="O23" s="742"/>
      <c r="P23" s="742"/>
      <c r="Q23" s="742"/>
      <c r="R23" s="742"/>
      <c r="S23" s="742"/>
      <c r="T23" s="742"/>
      <c r="U23" s="742"/>
      <c r="V23" s="742"/>
      <c r="W23" s="742"/>
      <c r="X23" s="742"/>
      <c r="Y23" s="742"/>
      <c r="Z23" s="742"/>
      <c r="AA23" s="742"/>
      <c r="AB23" s="742"/>
      <c r="AC23" s="742"/>
      <c r="AD23" s="742"/>
      <c r="AE23" s="742"/>
      <c r="AF23" s="742"/>
      <c r="AG23" s="742"/>
      <c r="AH23" s="742"/>
      <c r="AI23" s="742"/>
      <c r="AJ23" s="742"/>
      <c r="AK23" s="742"/>
      <c r="AL23" s="742"/>
      <c r="AM23" s="742"/>
      <c r="AN23" s="743"/>
      <c r="AO23" s="744"/>
      <c r="AP23" s="745"/>
      <c r="AQ23" s="746"/>
      <c r="AR23" s="745"/>
      <c r="AS23" s="747"/>
      <c r="AT23" s="745"/>
      <c r="AU23" s="747"/>
      <c r="AV23" s="744"/>
      <c r="AW23" s="745"/>
      <c r="AX23" s="745"/>
      <c r="AY23" s="745"/>
      <c r="AZ23" s="748"/>
      <c r="BA23" s="496"/>
    </row>
    <row r="24" spans="1:53" s="60" customFormat="1">
      <c r="A24" s="740"/>
      <c r="B24" s="741"/>
      <c r="C24" s="742"/>
      <c r="D24" s="742"/>
      <c r="E24" s="742"/>
      <c r="F24" s="742"/>
      <c r="G24" s="742"/>
      <c r="H24" s="742"/>
      <c r="I24" s="742"/>
      <c r="J24" s="742"/>
      <c r="K24" s="742"/>
      <c r="L24" s="742"/>
      <c r="M24" s="742"/>
      <c r="N24" s="742"/>
      <c r="O24" s="742"/>
      <c r="P24" s="742"/>
      <c r="Q24" s="742"/>
      <c r="R24" s="742"/>
      <c r="S24" s="742"/>
      <c r="T24" s="742"/>
      <c r="U24" s="742"/>
      <c r="V24" s="742"/>
      <c r="W24" s="742"/>
      <c r="X24" s="742"/>
      <c r="Y24" s="742"/>
      <c r="Z24" s="742"/>
      <c r="AA24" s="742"/>
      <c r="AB24" s="742"/>
      <c r="AC24" s="742"/>
      <c r="AD24" s="742"/>
      <c r="AE24" s="742"/>
      <c r="AF24" s="742"/>
      <c r="AG24" s="742"/>
      <c r="AH24" s="742"/>
      <c r="AI24" s="742"/>
      <c r="AJ24" s="742"/>
      <c r="AK24" s="742"/>
      <c r="AL24" s="742"/>
      <c r="AM24" s="742"/>
      <c r="AN24" s="743"/>
      <c r="AO24" s="744"/>
      <c r="AP24" s="745"/>
      <c r="AQ24" s="746"/>
      <c r="AR24" s="745"/>
      <c r="AS24" s="747"/>
      <c r="AT24" s="745"/>
      <c r="AU24" s="747"/>
      <c r="AV24" s="744"/>
      <c r="AW24" s="745"/>
      <c r="AX24" s="745"/>
      <c r="AY24" s="745"/>
      <c r="AZ24" s="748"/>
      <c r="BA24" s="496"/>
    </row>
    <row r="25" spans="1:53">
      <c r="A25" s="755"/>
      <c r="B25" s="756"/>
      <c r="C25" s="756"/>
      <c r="D25" s="756"/>
      <c r="E25" s="756"/>
      <c r="F25" s="756"/>
      <c r="G25" s="756"/>
      <c r="H25" s="756"/>
      <c r="I25" s="756"/>
      <c r="J25" s="756"/>
      <c r="K25" s="756"/>
      <c r="L25" s="756"/>
      <c r="M25" s="756"/>
      <c r="N25" s="756"/>
      <c r="O25" s="756"/>
      <c r="P25" s="756"/>
      <c r="Q25" s="756"/>
      <c r="R25" s="756"/>
      <c r="S25" s="756"/>
      <c r="T25" s="756"/>
      <c r="U25" s="756"/>
      <c r="V25" s="756"/>
      <c r="W25" s="756"/>
      <c r="X25" s="756"/>
      <c r="Y25" s="756"/>
      <c r="Z25" s="756"/>
      <c r="AA25" s="756"/>
      <c r="AB25" s="756"/>
      <c r="AC25" s="756"/>
      <c r="AD25" s="756"/>
      <c r="AE25" s="756"/>
      <c r="AF25" s="756"/>
      <c r="AG25" s="756"/>
      <c r="AH25" s="756"/>
      <c r="AI25" s="756"/>
      <c r="AJ25" s="756"/>
      <c r="AK25" s="756"/>
      <c r="AL25" s="756"/>
      <c r="AM25" s="756"/>
      <c r="AN25" s="748"/>
      <c r="AO25" s="744"/>
      <c r="AP25" s="745"/>
      <c r="AQ25" s="746"/>
      <c r="AR25" s="745"/>
      <c r="AS25" s="747"/>
      <c r="AT25" s="745"/>
      <c r="AU25" s="747"/>
      <c r="AV25" s="744"/>
      <c r="AW25" s="745"/>
      <c r="AX25" s="745"/>
      <c r="AY25" s="745"/>
      <c r="AZ25" s="748"/>
      <c r="BA25" s="496"/>
    </row>
    <row r="26" spans="1:53">
      <c r="A26" s="755"/>
      <c r="B26" s="756"/>
      <c r="C26" s="756"/>
      <c r="D26" s="756"/>
      <c r="E26" s="756"/>
      <c r="F26" s="756"/>
      <c r="G26" s="756"/>
      <c r="H26" s="756"/>
      <c r="I26" s="756"/>
      <c r="J26" s="756"/>
      <c r="K26" s="756"/>
      <c r="L26" s="756"/>
      <c r="M26" s="756"/>
      <c r="N26" s="756"/>
      <c r="O26" s="756"/>
      <c r="P26" s="756"/>
      <c r="Q26" s="756"/>
      <c r="R26" s="756"/>
      <c r="S26" s="756"/>
      <c r="T26" s="756"/>
      <c r="U26" s="756"/>
      <c r="V26" s="756"/>
      <c r="W26" s="756"/>
      <c r="X26" s="756"/>
      <c r="Y26" s="756"/>
      <c r="Z26" s="756"/>
      <c r="AA26" s="756"/>
      <c r="AB26" s="756"/>
      <c r="AC26" s="756"/>
      <c r="AD26" s="756"/>
      <c r="AE26" s="756"/>
      <c r="AF26" s="756"/>
      <c r="AG26" s="756"/>
      <c r="AH26" s="756"/>
      <c r="AI26" s="756"/>
      <c r="AJ26" s="756"/>
      <c r="AK26" s="756"/>
      <c r="AL26" s="756"/>
      <c r="AM26" s="756"/>
      <c r="AN26" s="748"/>
      <c r="AO26" s="744"/>
      <c r="AP26" s="757"/>
      <c r="AQ26" s="746"/>
      <c r="AR26" s="745"/>
      <c r="AS26" s="757"/>
      <c r="AT26" s="757"/>
      <c r="AU26" s="757"/>
      <c r="AV26" s="744"/>
      <c r="AW26" s="745"/>
      <c r="AX26" s="745"/>
      <c r="AY26" s="745"/>
      <c r="AZ26" s="748"/>
      <c r="BA26" s="496"/>
    </row>
    <row r="27" spans="1:53">
      <c r="A27" s="1890" t="s">
        <v>184</v>
      </c>
      <c r="B27" s="1891"/>
      <c r="C27" s="758"/>
      <c r="D27" s="758"/>
      <c r="E27" s="758"/>
      <c r="F27" s="758"/>
      <c r="G27" s="758"/>
      <c r="H27" s="758"/>
      <c r="I27" s="758"/>
      <c r="J27" s="758"/>
      <c r="K27" s="758"/>
      <c r="L27" s="758"/>
      <c r="M27" s="758"/>
      <c r="N27" s="758"/>
      <c r="O27" s="758"/>
      <c r="P27" s="758"/>
      <c r="Q27" s="758"/>
      <c r="R27" s="758"/>
      <c r="S27" s="758"/>
      <c r="T27" s="758"/>
      <c r="U27" s="758"/>
      <c r="V27" s="758"/>
      <c r="W27" s="758"/>
      <c r="X27" s="758"/>
      <c r="Y27" s="758"/>
      <c r="Z27" s="758"/>
      <c r="AA27" s="758"/>
      <c r="AB27" s="758"/>
      <c r="AC27" s="758"/>
      <c r="AD27" s="758"/>
      <c r="AE27" s="758"/>
      <c r="AF27" s="758"/>
      <c r="AG27" s="758"/>
      <c r="AH27" s="758"/>
      <c r="AI27" s="758"/>
      <c r="AJ27" s="758"/>
      <c r="AK27" s="758"/>
      <c r="AL27" s="758"/>
      <c r="AM27" s="758"/>
      <c r="AN27" s="748"/>
      <c r="AO27" s="744"/>
      <c r="AP27" s="745"/>
      <c r="AQ27" s="579">
        <v>0</v>
      </c>
      <c r="AR27" s="745"/>
      <c r="AS27" s="744"/>
      <c r="AT27" s="745"/>
      <c r="AU27" s="579">
        <v>0</v>
      </c>
      <c r="AV27" s="744"/>
      <c r="AW27" s="745"/>
      <c r="AX27" s="579">
        <v>0</v>
      </c>
      <c r="AY27" s="745"/>
      <c r="AZ27" s="748"/>
      <c r="BA27" s="496"/>
    </row>
    <row r="28" spans="1:53">
      <c r="A28" s="1591" t="s">
        <v>179</v>
      </c>
      <c r="B28" s="1591"/>
      <c r="C28" s="283"/>
      <c r="D28" s="283"/>
      <c r="E28" s="283"/>
      <c r="F28" s="283"/>
      <c r="G28" s="283"/>
      <c r="H28" s="283"/>
      <c r="I28" s="283"/>
      <c r="J28" s="283"/>
      <c r="K28" s="283"/>
      <c r="L28" s="283"/>
      <c r="M28" s="283"/>
      <c r="N28" s="283"/>
      <c r="O28" s="283"/>
      <c r="P28" s="283"/>
      <c r="Q28" s="283"/>
      <c r="R28" s="283"/>
      <c r="S28" s="283"/>
      <c r="T28" s="283"/>
      <c r="U28" s="283"/>
      <c r="V28" s="283"/>
      <c r="W28" s="283"/>
      <c r="X28" s="283"/>
      <c r="Y28" s="283"/>
      <c r="Z28" s="283"/>
      <c r="AA28" s="283"/>
      <c r="AB28" s="283"/>
      <c r="AC28" s="283"/>
      <c r="AD28" s="283"/>
      <c r="AE28" s="283"/>
      <c r="AF28" s="283"/>
      <c r="AG28" s="283"/>
      <c r="AH28" s="283"/>
      <c r="AI28" s="283"/>
      <c r="AJ28" s="283"/>
      <c r="AK28" s="283"/>
      <c r="AL28" s="283"/>
      <c r="AM28" s="283"/>
      <c r="AN28" s="748"/>
      <c r="AO28" s="744"/>
      <c r="AP28" s="745"/>
      <c r="AQ28" s="579"/>
      <c r="AR28" s="745"/>
      <c r="AS28" s="744"/>
      <c r="AT28" s="745"/>
      <c r="AU28" s="579"/>
      <c r="AV28" s="744"/>
      <c r="AW28" s="745"/>
      <c r="AX28" s="579"/>
      <c r="AY28" s="745"/>
      <c r="AZ28" s="748"/>
      <c r="BA28" s="496"/>
    </row>
    <row r="29" spans="1:53">
      <c r="A29" s="1591" t="s">
        <v>2317</v>
      </c>
      <c r="B29" s="1591"/>
      <c r="C29" s="283"/>
      <c r="D29" s="283"/>
      <c r="E29" s="283"/>
      <c r="F29" s="283"/>
      <c r="G29" s="283"/>
      <c r="H29" s="283"/>
      <c r="I29" s="283"/>
      <c r="J29" s="283"/>
      <c r="K29" s="283"/>
      <c r="L29" s="283"/>
      <c r="M29" s="283"/>
      <c r="N29" s="283"/>
      <c r="O29" s="283"/>
      <c r="P29" s="283"/>
      <c r="Q29" s="283"/>
      <c r="R29" s="283"/>
      <c r="S29" s="283"/>
      <c r="T29" s="283"/>
      <c r="U29" s="283"/>
      <c r="V29" s="283"/>
      <c r="W29" s="283"/>
      <c r="X29" s="283"/>
      <c r="Y29" s="283"/>
      <c r="Z29" s="283"/>
      <c r="AA29" s="283"/>
      <c r="AB29" s="283"/>
      <c r="AC29" s="283"/>
      <c r="AD29" s="283"/>
      <c r="AE29" s="283"/>
      <c r="AF29" s="283"/>
      <c r="AG29" s="283"/>
      <c r="AH29" s="283"/>
      <c r="AI29" s="283"/>
      <c r="AJ29" s="283"/>
      <c r="AK29" s="283"/>
      <c r="AL29" s="283"/>
      <c r="AM29" s="283"/>
      <c r="AN29" s="748"/>
      <c r="AO29" s="744"/>
      <c r="AP29" s="745"/>
      <c r="AQ29" s="579">
        <v>0</v>
      </c>
      <c r="AR29" s="745"/>
      <c r="AS29" s="744"/>
      <c r="AT29" s="745"/>
      <c r="AU29" s="579">
        <v>0</v>
      </c>
      <c r="AV29" s="744"/>
      <c r="AW29" s="745"/>
      <c r="AX29" s="579">
        <v>0</v>
      </c>
      <c r="AY29" s="745"/>
      <c r="AZ29" s="748"/>
      <c r="BA29" s="496"/>
    </row>
    <row r="30" spans="1:53">
      <c r="A30" s="759" t="s">
        <v>2097</v>
      </c>
      <c r="AS30" s="59"/>
      <c r="AT30" s="735"/>
      <c r="AU30" s="735" t="s">
        <v>246</v>
      </c>
    </row>
    <row r="31" spans="1:53">
      <c r="A31" s="759" t="s">
        <v>2100</v>
      </c>
      <c r="AS31" s="59"/>
      <c r="AT31" s="59"/>
    </row>
    <row r="32" spans="1:53">
      <c r="A32" s="760"/>
      <c r="B32" s="737"/>
      <c r="C32" s="737"/>
      <c r="D32" s="737"/>
      <c r="E32" s="737"/>
      <c r="F32" s="737"/>
      <c r="G32" s="737"/>
      <c r="H32" s="737"/>
      <c r="I32" s="737"/>
      <c r="J32" s="737"/>
      <c r="K32" s="737"/>
      <c r="L32" s="737"/>
      <c r="M32" s="737"/>
      <c r="N32" s="737"/>
      <c r="O32" s="737"/>
      <c r="P32" s="737"/>
      <c r="Q32" s="737"/>
      <c r="R32" s="737"/>
      <c r="S32" s="737"/>
      <c r="T32" s="737"/>
      <c r="U32" s="737"/>
      <c r="V32" s="737"/>
      <c r="W32" s="737"/>
      <c r="X32" s="737"/>
      <c r="Y32" s="737"/>
      <c r="Z32" s="737"/>
      <c r="AA32" s="737"/>
      <c r="AB32" s="737"/>
      <c r="AC32" s="737"/>
      <c r="AD32" s="737"/>
      <c r="AE32" s="737"/>
      <c r="AF32" s="737"/>
      <c r="AG32" s="737"/>
      <c r="AH32" s="737"/>
      <c r="AI32" s="737"/>
      <c r="AJ32" s="737"/>
      <c r="AK32" s="737"/>
      <c r="AL32" s="737"/>
      <c r="AM32" s="737"/>
      <c r="AS32" s="59"/>
      <c r="AT32" s="59"/>
    </row>
    <row r="33" spans="1:46">
      <c r="A33" s="760"/>
      <c r="AS33" s="59"/>
      <c r="AT33" s="59"/>
    </row>
  </sheetData>
  <sortState xmlns:xlrd2="http://schemas.microsoft.com/office/spreadsheetml/2017/richdata2" ref="A7:BA26">
    <sortCondition ref="A7"/>
  </sortState>
  <mergeCells count="52">
    <mergeCell ref="L5:L6"/>
    <mergeCell ref="A28:B28"/>
    <mergeCell ref="A29:B29"/>
    <mergeCell ref="M5:M6"/>
    <mergeCell ref="X5:X6"/>
    <mergeCell ref="N5:N6"/>
    <mergeCell ref="V5:V6"/>
    <mergeCell ref="W5:W6"/>
    <mergeCell ref="A27:B27"/>
    <mergeCell ref="AR5:AR6"/>
    <mergeCell ref="A2:AZ2"/>
    <mergeCell ref="A5:A6"/>
    <mergeCell ref="B5:B6"/>
    <mergeCell ref="C5:C6"/>
    <mergeCell ref="D5:D6"/>
    <mergeCell ref="E5:E6"/>
    <mergeCell ref="F5:F6"/>
    <mergeCell ref="G5:G6"/>
    <mergeCell ref="H5:H6"/>
    <mergeCell ref="I5:I6"/>
    <mergeCell ref="J5:J6"/>
    <mergeCell ref="K5:K6"/>
    <mergeCell ref="S5:S6"/>
    <mergeCell ref="T5:T6"/>
    <mergeCell ref="U5:U6"/>
    <mergeCell ref="AA5:AA6"/>
    <mergeCell ref="AB5:AB6"/>
    <mergeCell ref="AC5:AC6"/>
    <mergeCell ref="AD5:AD6"/>
    <mergeCell ref="AE5:AE6"/>
    <mergeCell ref="Z5:Z6"/>
    <mergeCell ref="O5:O6"/>
    <mergeCell ref="P5:P6"/>
    <mergeCell ref="Q5:Q6"/>
    <mergeCell ref="R5:R6"/>
    <mergeCell ref="Y5:Y6"/>
    <mergeCell ref="BA5:BA6"/>
    <mergeCell ref="AW5:AX5"/>
    <mergeCell ref="AY5:AY6"/>
    <mergeCell ref="AZ5:AZ6"/>
    <mergeCell ref="AF5:AF6"/>
    <mergeCell ref="AS5:AU5"/>
    <mergeCell ref="AV5:AV6"/>
    <mergeCell ref="AG5:AG6"/>
    <mergeCell ref="AH5:AH6"/>
    <mergeCell ref="AI5:AI6"/>
    <mergeCell ref="AJ5:AJ6"/>
    <mergeCell ref="AK5:AK6"/>
    <mergeCell ref="AL5:AL6"/>
    <mergeCell ref="AM5:AM6"/>
    <mergeCell ref="AN5:AN6"/>
    <mergeCell ref="AO5:AQ5"/>
  </mergeCells>
  <phoneticPr fontId="30" type="noConversion"/>
  <printOptions horizontalCentered="1"/>
  <pageMargins left="0.7" right="0.7" top="0.98425196850393704" bottom="0.75" header="0.39370078740157477" footer="0.3"/>
  <pageSetup paperSize="9" scale="32" fitToHeight="0" orientation="landscape" r:id="rId1"/>
  <headerFooter>
    <oddHeader>&amp;R&amp;"宋体,常规"&amp;10共&amp;"Times New Roman,常规"&amp;N&amp;"宋体,常规"页第&amp;"Times New Roman,常规"&amp;P&amp;"宋体,常规"页</oddHeader>
  </headerFooter>
  <legacy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6F8898-C310-40C0-BF90-D99F0D6A73F5}">
  <sheetPr codeName="Sheet31">
    <pageSetUpPr fitToPage="1"/>
  </sheetPr>
  <dimension ref="A1:AF92"/>
  <sheetViews>
    <sheetView zoomScaleNormal="100" zoomScaleSheetLayoutView="70" workbookViewId="0">
      <pane ySplit="6" topLeftCell="A7" activePane="bottomLeft" state="frozen"/>
      <selection pane="bottomLeft"/>
    </sheetView>
  </sheetViews>
  <sheetFormatPr defaultColWidth="9" defaultRowHeight="15.75" customHeight="1" outlineLevelCol="1"/>
  <cols>
    <col min="1" max="1" width="5.59765625" style="4" customWidth="1"/>
    <col min="2" max="2" width="10.59765625" style="37" hidden="1" customWidth="1" outlineLevel="1"/>
    <col min="3" max="3" width="10.59765625" style="4" customWidth="1" collapsed="1"/>
    <col min="4" max="4" width="10.59765625" style="4" customWidth="1"/>
    <col min="5" max="5" width="5.59765625" style="4" customWidth="1"/>
    <col min="6" max="7" width="10.59765625" style="4" hidden="1" customWidth="1"/>
    <col min="8" max="8" width="12.59765625" style="4" hidden="1" customWidth="1"/>
    <col min="9" max="9" width="10.59765625" style="4" hidden="1" customWidth="1"/>
    <col min="10" max="10" width="12.59765625" style="4" hidden="1" customWidth="1"/>
    <col min="11" max="22" width="10.59765625" style="4" hidden="1" customWidth="1"/>
    <col min="23" max="24" width="10.796875" style="4" customWidth="1"/>
    <col min="25" max="25" width="12.796875" style="4" customWidth="1"/>
    <col min="26" max="26" width="10.796875" style="4" customWidth="1"/>
    <col min="27" max="27" width="12.796875" style="4" customWidth="1"/>
    <col min="28" max="29" width="10.796875" style="4" customWidth="1"/>
    <col min="30" max="30" width="12.796875" style="4" customWidth="1"/>
    <col min="31" max="31" width="9.3984375" style="4" customWidth="1"/>
    <col min="32" max="32" width="17.5" style="4" customWidth="1"/>
    <col min="33" max="16384" width="9" style="4"/>
  </cols>
  <sheetData>
    <row r="1" spans="1:32" ht="15.75" customHeight="1">
      <c r="A1" s="506"/>
      <c r="B1" s="484"/>
      <c r="C1" s="5"/>
      <c r="D1" s="387"/>
      <c r="E1" s="387"/>
      <c r="F1" s="387"/>
      <c r="G1" s="387"/>
      <c r="H1" s="387"/>
      <c r="I1" s="387"/>
      <c r="J1" s="387"/>
      <c r="K1" s="387"/>
      <c r="L1" s="387"/>
      <c r="M1" s="387"/>
      <c r="N1" s="387"/>
      <c r="O1" s="5"/>
      <c r="P1" s="5"/>
      <c r="Q1" s="5"/>
      <c r="R1" s="5"/>
      <c r="S1" s="5"/>
    </row>
    <row r="2" spans="1:32" s="2" customFormat="1" ht="30" customHeight="1">
      <c r="A2" s="761" t="s">
        <v>2318</v>
      </c>
      <c r="B2" s="762"/>
      <c r="C2" s="762"/>
      <c r="D2" s="762"/>
      <c r="E2" s="762"/>
      <c r="F2" s="762"/>
      <c r="G2" s="762"/>
      <c r="H2" s="762"/>
      <c r="I2" s="762"/>
      <c r="J2" s="762"/>
      <c r="K2" s="762"/>
      <c r="L2" s="762"/>
      <c r="M2" s="762"/>
      <c r="N2" s="762"/>
      <c r="O2" s="762"/>
      <c r="P2" s="762"/>
      <c r="Q2" s="762"/>
      <c r="R2" s="762"/>
      <c r="S2" s="762"/>
      <c r="T2" s="763"/>
      <c r="U2" s="763"/>
      <c r="V2" s="763"/>
      <c r="W2" s="763"/>
      <c r="X2" s="763"/>
      <c r="Y2" s="763"/>
      <c r="Z2" s="763"/>
      <c r="AA2" s="763"/>
      <c r="AF2" s="763"/>
    </row>
    <row r="3" spans="1:32" ht="14.25" customHeight="1">
      <c r="A3" s="4" t="s">
        <v>1968</v>
      </c>
      <c r="B3" s="4"/>
      <c r="Q3" s="3"/>
      <c r="R3" s="3"/>
      <c r="S3" s="3"/>
    </row>
    <row r="4" spans="1:32" ht="15.75" customHeight="1">
      <c r="A4" s="441" t="s">
        <v>2086</v>
      </c>
      <c r="D4" s="388"/>
      <c r="E4" s="388"/>
      <c r="F4" s="388"/>
      <c r="G4" s="388"/>
      <c r="H4" s="388"/>
      <c r="I4" s="388"/>
      <c r="J4" s="388"/>
      <c r="K4" s="388"/>
      <c r="L4" s="388"/>
      <c r="M4" s="388"/>
      <c r="N4" s="388"/>
      <c r="Q4" s="458"/>
      <c r="R4" s="458"/>
      <c r="S4" s="458"/>
      <c r="AF4" s="458" t="s">
        <v>1970</v>
      </c>
    </row>
    <row r="5" spans="1:32" s="3" customFormat="1" ht="15.75" customHeight="1">
      <c r="A5" s="1700" t="s">
        <v>1101</v>
      </c>
      <c r="B5" s="1858" t="s">
        <v>2256</v>
      </c>
      <c r="C5" s="1831" t="s">
        <v>2257</v>
      </c>
      <c r="D5" s="1755" t="s">
        <v>2258</v>
      </c>
      <c r="E5" s="1895" t="s">
        <v>2234</v>
      </c>
      <c r="F5" s="1761" t="s">
        <v>2088</v>
      </c>
      <c r="G5" s="1761"/>
      <c r="H5" s="1761"/>
      <c r="I5" s="1761"/>
      <c r="J5" s="1761"/>
      <c r="K5" s="1896" t="s">
        <v>2319</v>
      </c>
      <c r="L5" s="1761" t="s">
        <v>2259</v>
      </c>
      <c r="M5" s="1896" t="s">
        <v>2260</v>
      </c>
      <c r="N5" s="1767" t="s">
        <v>2320</v>
      </c>
      <c r="O5" s="1768"/>
      <c r="P5" s="1768"/>
      <c r="Q5" s="1769"/>
      <c r="R5" s="1861" t="s">
        <v>2321</v>
      </c>
      <c r="S5" s="1861" t="s">
        <v>2322</v>
      </c>
      <c r="T5" s="1861" t="s">
        <v>2323</v>
      </c>
      <c r="U5" s="1767" t="s">
        <v>2089</v>
      </c>
      <c r="V5" s="1769"/>
      <c r="W5" s="1767" t="s">
        <v>2262</v>
      </c>
      <c r="X5" s="1768"/>
      <c r="Y5" s="1768"/>
      <c r="Z5" s="1768"/>
      <c r="AA5" s="1769"/>
      <c r="AB5" s="1898" t="s">
        <v>2150</v>
      </c>
      <c r="AC5" s="1899"/>
      <c r="AD5" s="1900"/>
      <c r="AE5" s="1761" t="s">
        <v>2091</v>
      </c>
      <c r="AF5" s="1761" t="s">
        <v>1100</v>
      </c>
    </row>
    <row r="6" spans="1:32" s="3" customFormat="1" ht="15.75" customHeight="1">
      <c r="A6" s="1700"/>
      <c r="B6" s="1860"/>
      <c r="C6" s="1831"/>
      <c r="D6" s="1757"/>
      <c r="E6" s="1895"/>
      <c r="F6" s="573" t="s">
        <v>2263</v>
      </c>
      <c r="G6" s="573" t="s">
        <v>2264</v>
      </c>
      <c r="H6" s="573" t="s">
        <v>2265</v>
      </c>
      <c r="I6" s="573" t="s">
        <v>2266</v>
      </c>
      <c r="J6" s="573" t="s">
        <v>1647</v>
      </c>
      <c r="K6" s="1897"/>
      <c r="L6" s="1761"/>
      <c r="M6" s="1897"/>
      <c r="N6" s="573" t="s">
        <v>2324</v>
      </c>
      <c r="O6" s="573" t="s">
        <v>2325</v>
      </c>
      <c r="P6" s="573" t="s">
        <v>2326</v>
      </c>
      <c r="Q6" s="573" t="s">
        <v>2327</v>
      </c>
      <c r="R6" s="1892"/>
      <c r="S6" s="1892"/>
      <c r="T6" s="1892"/>
      <c r="U6" s="573" t="s">
        <v>2262</v>
      </c>
      <c r="V6" s="573" t="s">
        <v>2271</v>
      </c>
      <c r="W6" s="611" t="s">
        <v>2263</v>
      </c>
      <c r="X6" s="611" t="s">
        <v>2264</v>
      </c>
      <c r="Y6" s="611" t="s">
        <v>2265</v>
      </c>
      <c r="Z6" s="611" t="s">
        <v>2266</v>
      </c>
      <c r="AA6" s="611" t="s">
        <v>1647</v>
      </c>
      <c r="AB6" s="764" t="s">
        <v>2267</v>
      </c>
      <c r="AC6" s="573" t="s">
        <v>2264</v>
      </c>
      <c r="AD6" s="573" t="s">
        <v>2006</v>
      </c>
      <c r="AE6" s="1761"/>
      <c r="AF6" s="1761"/>
    </row>
    <row r="7" spans="1:32" s="3" customFormat="1" ht="15.75" customHeight="1">
      <c r="A7" s="392"/>
      <c r="B7" s="688"/>
      <c r="C7" s="689"/>
      <c r="D7" s="689"/>
      <c r="E7" s="690"/>
      <c r="F7" s="176"/>
      <c r="G7" s="176"/>
      <c r="H7" s="176"/>
      <c r="I7" s="571"/>
      <c r="J7" s="571"/>
      <c r="K7" s="571"/>
      <c r="L7" s="562"/>
      <c r="M7" s="562"/>
      <c r="N7" s="562"/>
      <c r="O7" s="562"/>
      <c r="P7" s="562"/>
      <c r="Q7" s="562"/>
      <c r="R7" s="562"/>
      <c r="S7" s="562"/>
      <c r="T7" s="562"/>
      <c r="U7" s="616"/>
      <c r="V7" s="616"/>
      <c r="W7" s="616">
        <v>0</v>
      </c>
      <c r="X7" s="616">
        <v>0</v>
      </c>
      <c r="Y7" s="616">
        <v>0</v>
      </c>
      <c r="Z7" s="616">
        <v>0</v>
      </c>
      <c r="AA7" s="579">
        <v>0</v>
      </c>
      <c r="AB7" s="579"/>
      <c r="AC7" s="579"/>
      <c r="AD7" s="579"/>
      <c r="AE7" s="579"/>
      <c r="AF7" s="571"/>
    </row>
    <row r="8" spans="1:32" ht="15.75" customHeight="1">
      <c r="A8" s="392"/>
      <c r="B8" s="688"/>
      <c r="C8" s="689"/>
      <c r="D8" s="689"/>
      <c r="E8" s="690"/>
      <c r="F8" s="176"/>
      <c r="G8" s="176"/>
      <c r="H8" s="176"/>
      <c r="I8" s="571"/>
      <c r="J8" s="571"/>
      <c r="K8" s="571"/>
      <c r="L8" s="562"/>
      <c r="M8" s="562"/>
      <c r="N8" s="562"/>
      <c r="O8" s="562"/>
      <c r="P8" s="562"/>
      <c r="Q8" s="562"/>
      <c r="R8" s="562"/>
      <c r="S8" s="562"/>
      <c r="T8" s="562"/>
      <c r="U8" s="616"/>
      <c r="V8" s="616"/>
      <c r="W8" s="616">
        <v>0</v>
      </c>
      <c r="X8" s="616">
        <v>0</v>
      </c>
      <c r="Y8" s="616">
        <v>0</v>
      </c>
      <c r="Z8" s="616">
        <v>0</v>
      </c>
      <c r="AA8" s="579">
        <v>0</v>
      </c>
      <c r="AB8" s="579"/>
      <c r="AC8" s="579"/>
      <c r="AD8" s="579"/>
      <c r="AE8" s="579"/>
      <c r="AF8" s="571"/>
    </row>
    <row r="9" spans="1:32" ht="15.75" customHeight="1">
      <c r="A9" s="392"/>
      <c r="B9" s="688"/>
      <c r="C9" s="689"/>
      <c r="D9" s="689"/>
      <c r="E9" s="690"/>
      <c r="F9" s="176"/>
      <c r="G9" s="176"/>
      <c r="H9" s="176"/>
      <c r="I9" s="571"/>
      <c r="J9" s="571"/>
      <c r="K9" s="571"/>
      <c r="L9" s="562"/>
      <c r="M9" s="562"/>
      <c r="N9" s="562"/>
      <c r="O9" s="562"/>
      <c r="P9" s="562"/>
      <c r="Q9" s="562"/>
      <c r="R9" s="562"/>
      <c r="S9" s="562"/>
      <c r="T9" s="562"/>
      <c r="U9" s="673"/>
      <c r="V9" s="673"/>
      <c r="W9" s="616">
        <v>0</v>
      </c>
      <c r="X9" s="616">
        <v>0</v>
      </c>
      <c r="Y9" s="616">
        <v>0</v>
      </c>
      <c r="Z9" s="616">
        <v>0</v>
      </c>
      <c r="AA9" s="579">
        <v>0</v>
      </c>
      <c r="AB9" s="579"/>
      <c r="AC9" s="579"/>
      <c r="AD9" s="579"/>
      <c r="AE9" s="579"/>
      <c r="AF9" s="571"/>
    </row>
    <row r="10" spans="1:32" ht="15.75" customHeight="1">
      <c r="A10" s="392"/>
      <c r="B10" s="688"/>
      <c r="C10" s="689"/>
      <c r="D10" s="689"/>
      <c r="E10" s="690"/>
      <c r="F10" s="176"/>
      <c r="G10" s="176"/>
      <c r="H10" s="176"/>
      <c r="I10" s="571"/>
      <c r="J10" s="571"/>
      <c r="K10" s="571"/>
      <c r="L10" s="562"/>
      <c r="M10" s="562"/>
      <c r="N10" s="562"/>
      <c r="O10" s="562"/>
      <c r="P10" s="562"/>
      <c r="Q10" s="562"/>
      <c r="R10" s="562"/>
      <c r="S10" s="562"/>
      <c r="T10" s="562"/>
      <c r="U10" s="673"/>
      <c r="V10" s="673"/>
      <c r="W10" s="616">
        <v>0</v>
      </c>
      <c r="X10" s="616">
        <v>0</v>
      </c>
      <c r="Y10" s="616">
        <v>0</v>
      </c>
      <c r="Z10" s="616">
        <v>0</v>
      </c>
      <c r="AA10" s="579">
        <v>0</v>
      </c>
      <c r="AB10" s="579"/>
      <c r="AC10" s="579"/>
      <c r="AD10" s="579"/>
      <c r="AE10" s="579"/>
      <c r="AF10" s="571"/>
    </row>
    <row r="11" spans="1:32" ht="15.75" customHeight="1">
      <c r="A11" s="392"/>
      <c r="B11" s="688"/>
      <c r="C11" s="689"/>
      <c r="D11" s="689"/>
      <c r="E11" s="690"/>
      <c r="F11" s="176"/>
      <c r="G11" s="176"/>
      <c r="H11" s="176"/>
      <c r="I11" s="571"/>
      <c r="J11" s="571"/>
      <c r="K11" s="571"/>
      <c r="L11" s="562"/>
      <c r="M11" s="562"/>
      <c r="N11" s="562"/>
      <c r="O11" s="562"/>
      <c r="P11" s="562"/>
      <c r="Q11" s="562"/>
      <c r="R11" s="562"/>
      <c r="S11" s="562"/>
      <c r="T11" s="562"/>
      <c r="U11" s="673"/>
      <c r="V11" s="673"/>
      <c r="W11" s="616">
        <v>0</v>
      </c>
      <c r="X11" s="616">
        <v>0</v>
      </c>
      <c r="Y11" s="616">
        <v>0</v>
      </c>
      <c r="Z11" s="616">
        <v>0</v>
      </c>
      <c r="AA11" s="579">
        <v>0</v>
      </c>
      <c r="AB11" s="579"/>
      <c r="AC11" s="579"/>
      <c r="AD11" s="579"/>
      <c r="AE11" s="579"/>
      <c r="AF11" s="571"/>
    </row>
    <row r="12" spans="1:32" ht="15.75" customHeight="1">
      <c r="A12" s="392"/>
      <c r="B12" s="688"/>
      <c r="C12" s="689"/>
      <c r="D12" s="689"/>
      <c r="E12" s="690"/>
      <c r="F12" s="176"/>
      <c r="G12" s="176"/>
      <c r="H12" s="176"/>
      <c r="I12" s="571"/>
      <c r="J12" s="571"/>
      <c r="K12" s="571"/>
      <c r="L12" s="562"/>
      <c r="M12" s="562"/>
      <c r="N12" s="562"/>
      <c r="O12" s="562"/>
      <c r="P12" s="562"/>
      <c r="Q12" s="562"/>
      <c r="R12" s="562"/>
      <c r="S12" s="562"/>
      <c r="T12" s="562"/>
      <c r="U12" s="673"/>
      <c r="V12" s="673"/>
      <c r="W12" s="616">
        <v>0</v>
      </c>
      <c r="X12" s="616">
        <v>0</v>
      </c>
      <c r="Y12" s="616">
        <v>0</v>
      </c>
      <c r="Z12" s="616">
        <v>0</v>
      </c>
      <c r="AA12" s="579">
        <v>0</v>
      </c>
      <c r="AB12" s="579"/>
      <c r="AC12" s="579"/>
      <c r="AD12" s="579"/>
      <c r="AE12" s="579"/>
      <c r="AF12" s="571"/>
    </row>
    <row r="13" spans="1:32" ht="15.75" customHeight="1">
      <c r="A13" s="392"/>
      <c r="B13" s="392"/>
      <c r="C13" s="693"/>
      <c r="D13" s="693"/>
      <c r="E13" s="571"/>
      <c r="F13" s="176"/>
      <c r="G13" s="176"/>
      <c r="H13" s="176"/>
      <c r="I13" s="176"/>
      <c r="J13" s="176"/>
      <c r="K13" s="571"/>
      <c r="L13" s="571"/>
      <c r="M13" s="562"/>
      <c r="N13" s="562"/>
      <c r="O13" s="562"/>
      <c r="P13" s="562"/>
      <c r="Q13" s="562"/>
      <c r="R13" s="562"/>
      <c r="S13" s="562"/>
      <c r="T13" s="562"/>
      <c r="U13" s="673"/>
      <c r="V13" s="673"/>
      <c r="W13" s="616">
        <v>0</v>
      </c>
      <c r="X13" s="616">
        <v>0</v>
      </c>
      <c r="Y13" s="616">
        <v>0</v>
      </c>
      <c r="Z13" s="616">
        <v>0</v>
      </c>
      <c r="AA13" s="579">
        <v>0</v>
      </c>
      <c r="AB13" s="579"/>
      <c r="AC13" s="579"/>
      <c r="AD13" s="579"/>
      <c r="AE13" s="579"/>
      <c r="AF13" s="571"/>
    </row>
    <row r="14" spans="1:32" ht="15.75" customHeight="1">
      <c r="A14" s="392"/>
      <c r="B14" s="392"/>
      <c r="C14" s="693"/>
      <c r="D14" s="693"/>
      <c r="E14" s="571"/>
      <c r="F14" s="176"/>
      <c r="G14" s="176"/>
      <c r="H14" s="176"/>
      <c r="I14" s="176"/>
      <c r="J14" s="176"/>
      <c r="K14" s="571"/>
      <c r="L14" s="571"/>
      <c r="M14" s="562"/>
      <c r="N14" s="562"/>
      <c r="O14" s="562"/>
      <c r="P14" s="562"/>
      <c r="Q14" s="562"/>
      <c r="R14" s="562"/>
      <c r="S14" s="562"/>
      <c r="T14" s="562"/>
      <c r="U14" s="673"/>
      <c r="V14" s="673"/>
      <c r="W14" s="616">
        <v>0</v>
      </c>
      <c r="X14" s="616">
        <v>0</v>
      </c>
      <c r="Y14" s="616">
        <v>0</v>
      </c>
      <c r="Z14" s="616">
        <v>0</v>
      </c>
      <c r="AA14" s="579">
        <v>0</v>
      </c>
      <c r="AB14" s="579"/>
      <c r="AC14" s="579"/>
      <c r="AD14" s="579"/>
      <c r="AE14" s="579"/>
      <c r="AF14" s="571"/>
    </row>
    <row r="15" spans="1:32" ht="15.75" customHeight="1">
      <c r="A15" s="392"/>
      <c r="B15" s="392"/>
      <c r="C15" s="693"/>
      <c r="D15" s="693"/>
      <c r="E15" s="571"/>
      <c r="F15" s="176"/>
      <c r="G15" s="176"/>
      <c r="H15" s="176"/>
      <c r="I15" s="176"/>
      <c r="J15" s="176"/>
      <c r="K15" s="571"/>
      <c r="L15" s="571"/>
      <c r="M15" s="562"/>
      <c r="N15" s="562"/>
      <c r="O15" s="562"/>
      <c r="P15" s="562"/>
      <c r="Q15" s="562"/>
      <c r="R15" s="562"/>
      <c r="S15" s="562"/>
      <c r="T15" s="562"/>
      <c r="U15" s="673"/>
      <c r="V15" s="673"/>
      <c r="W15" s="616">
        <v>0</v>
      </c>
      <c r="X15" s="616">
        <v>0</v>
      </c>
      <c r="Y15" s="616">
        <v>0</v>
      </c>
      <c r="Z15" s="616">
        <v>0</v>
      </c>
      <c r="AA15" s="579">
        <v>0</v>
      </c>
      <c r="AB15" s="579"/>
      <c r="AC15" s="579"/>
      <c r="AD15" s="579"/>
      <c r="AE15" s="579"/>
      <c r="AF15" s="571"/>
    </row>
    <row r="16" spans="1:32" ht="15.75" customHeight="1">
      <c r="A16" s="392"/>
      <c r="B16" s="392"/>
      <c r="C16" s="693"/>
      <c r="D16" s="693"/>
      <c r="E16" s="571"/>
      <c r="F16" s="176"/>
      <c r="G16" s="176"/>
      <c r="H16" s="176"/>
      <c r="I16" s="176"/>
      <c r="J16" s="176"/>
      <c r="K16" s="571"/>
      <c r="L16" s="571"/>
      <c r="M16" s="562"/>
      <c r="N16" s="562"/>
      <c r="O16" s="562"/>
      <c r="P16" s="562"/>
      <c r="Q16" s="562"/>
      <c r="R16" s="562"/>
      <c r="S16" s="562"/>
      <c r="T16" s="562"/>
      <c r="U16" s="673"/>
      <c r="V16" s="673"/>
      <c r="W16" s="616">
        <v>0</v>
      </c>
      <c r="X16" s="616">
        <v>0</v>
      </c>
      <c r="Y16" s="616">
        <v>0</v>
      </c>
      <c r="Z16" s="616">
        <v>0</v>
      </c>
      <c r="AA16" s="579">
        <v>0</v>
      </c>
      <c r="AB16" s="579"/>
      <c r="AC16" s="579"/>
      <c r="AD16" s="579"/>
      <c r="AE16" s="579"/>
      <c r="AF16" s="571"/>
    </row>
    <row r="17" spans="1:32" ht="15.75" customHeight="1">
      <c r="A17" s="392"/>
      <c r="B17" s="392"/>
      <c r="C17" s="693"/>
      <c r="D17" s="693"/>
      <c r="E17" s="571"/>
      <c r="F17" s="176"/>
      <c r="G17" s="176"/>
      <c r="H17" s="176"/>
      <c r="I17" s="176"/>
      <c r="J17" s="176"/>
      <c r="K17" s="571"/>
      <c r="L17" s="571"/>
      <c r="M17" s="562"/>
      <c r="N17" s="562"/>
      <c r="O17" s="562"/>
      <c r="P17" s="562"/>
      <c r="Q17" s="562"/>
      <c r="R17" s="562"/>
      <c r="S17" s="562"/>
      <c r="T17" s="562"/>
      <c r="U17" s="673"/>
      <c r="V17" s="673"/>
      <c r="W17" s="616">
        <v>0</v>
      </c>
      <c r="X17" s="616">
        <v>0</v>
      </c>
      <c r="Y17" s="616">
        <v>0</v>
      </c>
      <c r="Z17" s="616">
        <v>0</v>
      </c>
      <c r="AA17" s="579">
        <v>0</v>
      </c>
      <c r="AB17" s="579"/>
      <c r="AC17" s="579"/>
      <c r="AD17" s="579"/>
      <c r="AE17" s="579"/>
      <c r="AF17" s="571"/>
    </row>
    <row r="18" spans="1:32" ht="15.75" customHeight="1">
      <c r="A18" s="392"/>
      <c r="B18" s="392"/>
      <c r="C18" s="693"/>
      <c r="D18" s="693"/>
      <c r="E18" s="571"/>
      <c r="F18" s="176"/>
      <c r="G18" s="176"/>
      <c r="H18" s="176"/>
      <c r="I18" s="176"/>
      <c r="J18" s="176"/>
      <c r="K18" s="571"/>
      <c r="L18" s="571"/>
      <c r="M18" s="562"/>
      <c r="N18" s="562"/>
      <c r="O18" s="562"/>
      <c r="P18" s="562"/>
      <c r="Q18" s="562"/>
      <c r="R18" s="562"/>
      <c r="S18" s="562"/>
      <c r="T18" s="562"/>
      <c r="U18" s="673"/>
      <c r="V18" s="673"/>
      <c r="W18" s="616">
        <v>0</v>
      </c>
      <c r="X18" s="616">
        <v>0</v>
      </c>
      <c r="Y18" s="616">
        <v>0</v>
      </c>
      <c r="Z18" s="616">
        <v>0</v>
      </c>
      <c r="AA18" s="579">
        <v>0</v>
      </c>
      <c r="AB18" s="579"/>
      <c r="AC18" s="579"/>
      <c r="AD18" s="579"/>
      <c r="AE18" s="579"/>
      <c r="AF18" s="571"/>
    </row>
    <row r="19" spans="1:32" ht="15.75" customHeight="1">
      <c r="A19" s="392"/>
      <c r="B19" s="392"/>
      <c r="C19" s="692"/>
      <c r="D19" s="692"/>
      <c r="E19" s="571"/>
      <c r="F19" s="176"/>
      <c r="G19" s="176"/>
      <c r="H19" s="176"/>
      <c r="I19" s="176"/>
      <c r="J19" s="176"/>
      <c r="K19" s="571"/>
      <c r="L19" s="571"/>
      <c r="M19" s="562"/>
      <c r="N19" s="562"/>
      <c r="O19" s="562"/>
      <c r="P19" s="562"/>
      <c r="Q19" s="562"/>
      <c r="R19" s="562"/>
      <c r="S19" s="562"/>
      <c r="T19" s="562"/>
      <c r="U19" s="673"/>
      <c r="V19" s="673"/>
      <c r="W19" s="616">
        <v>0</v>
      </c>
      <c r="X19" s="616">
        <v>0</v>
      </c>
      <c r="Y19" s="616">
        <v>0</v>
      </c>
      <c r="Z19" s="616">
        <v>0</v>
      </c>
      <c r="AA19" s="579">
        <v>0</v>
      </c>
      <c r="AB19" s="579"/>
      <c r="AC19" s="579"/>
      <c r="AD19" s="579"/>
      <c r="AE19" s="579"/>
      <c r="AF19" s="571"/>
    </row>
    <row r="20" spans="1:32" ht="15.75" customHeight="1">
      <c r="A20" s="392"/>
      <c r="B20" s="392"/>
      <c r="C20" s="693"/>
      <c r="D20" s="693"/>
      <c r="E20" s="571"/>
      <c r="F20" s="176"/>
      <c r="G20" s="176"/>
      <c r="H20" s="176"/>
      <c r="I20" s="176"/>
      <c r="J20" s="176"/>
      <c r="K20" s="571"/>
      <c r="L20" s="571"/>
      <c r="M20" s="562"/>
      <c r="N20" s="562"/>
      <c r="O20" s="562"/>
      <c r="P20" s="562"/>
      <c r="Q20" s="562"/>
      <c r="R20" s="562"/>
      <c r="S20" s="562"/>
      <c r="T20" s="562"/>
      <c r="U20" s="673"/>
      <c r="V20" s="673"/>
      <c r="W20" s="616">
        <v>0</v>
      </c>
      <c r="X20" s="616">
        <v>0</v>
      </c>
      <c r="Y20" s="616">
        <v>0</v>
      </c>
      <c r="Z20" s="616">
        <v>0</v>
      </c>
      <c r="AA20" s="579">
        <v>0</v>
      </c>
      <c r="AB20" s="579"/>
      <c r="AC20" s="579"/>
      <c r="AD20" s="579"/>
      <c r="AE20" s="579"/>
      <c r="AF20" s="571"/>
    </row>
    <row r="21" spans="1:32" ht="15.75" customHeight="1">
      <c r="A21" s="392"/>
      <c r="B21" s="392"/>
      <c r="C21" s="693"/>
      <c r="D21" s="693"/>
      <c r="E21" s="571"/>
      <c r="F21" s="176"/>
      <c r="G21" s="176"/>
      <c r="H21" s="176"/>
      <c r="I21" s="176"/>
      <c r="J21" s="176"/>
      <c r="K21" s="571"/>
      <c r="L21" s="571"/>
      <c r="M21" s="562"/>
      <c r="N21" s="562"/>
      <c r="O21" s="562"/>
      <c r="P21" s="562"/>
      <c r="Q21" s="562"/>
      <c r="R21" s="562"/>
      <c r="S21" s="562"/>
      <c r="T21" s="562"/>
      <c r="U21" s="673"/>
      <c r="V21" s="673"/>
      <c r="W21" s="616">
        <v>0</v>
      </c>
      <c r="X21" s="616">
        <v>0</v>
      </c>
      <c r="Y21" s="616">
        <v>0</v>
      </c>
      <c r="Z21" s="616">
        <v>0</v>
      </c>
      <c r="AA21" s="579">
        <v>0</v>
      </c>
      <c r="AB21" s="579"/>
      <c r="AC21" s="579"/>
      <c r="AD21" s="579"/>
      <c r="AE21" s="579"/>
      <c r="AF21" s="571"/>
    </row>
    <row r="22" spans="1:32" ht="15.75" customHeight="1">
      <c r="A22" s="392"/>
      <c r="B22" s="392"/>
      <c r="C22" s="693"/>
      <c r="D22" s="693"/>
      <c r="E22" s="571"/>
      <c r="F22" s="176"/>
      <c r="G22" s="176"/>
      <c r="H22" s="176"/>
      <c r="I22" s="176"/>
      <c r="J22" s="176"/>
      <c r="K22" s="571"/>
      <c r="L22" s="571"/>
      <c r="M22" s="562"/>
      <c r="N22" s="562"/>
      <c r="O22" s="562"/>
      <c r="P22" s="562"/>
      <c r="Q22" s="562"/>
      <c r="R22" s="562"/>
      <c r="S22" s="562"/>
      <c r="T22" s="562"/>
      <c r="U22" s="673"/>
      <c r="V22" s="673"/>
      <c r="W22" s="616">
        <v>0</v>
      </c>
      <c r="X22" s="616">
        <v>0</v>
      </c>
      <c r="Y22" s="616">
        <v>0</v>
      </c>
      <c r="Z22" s="616">
        <v>0</v>
      </c>
      <c r="AA22" s="579">
        <v>0</v>
      </c>
      <c r="AB22" s="579"/>
      <c r="AC22" s="579"/>
      <c r="AD22" s="579"/>
      <c r="AE22" s="579"/>
      <c r="AF22" s="571"/>
    </row>
    <row r="23" spans="1:32" ht="15.75" customHeight="1">
      <c r="A23" s="392"/>
      <c r="B23" s="392"/>
      <c r="C23" s="693"/>
      <c r="D23" s="693"/>
      <c r="E23" s="571"/>
      <c r="F23" s="176"/>
      <c r="G23" s="176"/>
      <c r="H23" s="176"/>
      <c r="I23" s="176"/>
      <c r="J23" s="176"/>
      <c r="K23" s="571"/>
      <c r="L23" s="571"/>
      <c r="M23" s="562"/>
      <c r="N23" s="562"/>
      <c r="O23" s="562"/>
      <c r="P23" s="562"/>
      <c r="Q23" s="562"/>
      <c r="R23" s="562"/>
      <c r="S23" s="562"/>
      <c r="T23" s="562"/>
      <c r="U23" s="673"/>
      <c r="V23" s="673"/>
      <c r="W23" s="616">
        <v>0</v>
      </c>
      <c r="X23" s="616">
        <v>0</v>
      </c>
      <c r="Y23" s="616">
        <v>0</v>
      </c>
      <c r="Z23" s="616">
        <v>0</v>
      </c>
      <c r="AA23" s="579">
        <v>0</v>
      </c>
      <c r="AB23" s="579"/>
      <c r="AC23" s="579"/>
      <c r="AD23" s="579"/>
      <c r="AE23" s="579"/>
      <c r="AF23" s="571"/>
    </row>
    <row r="24" spans="1:32" ht="15.75" customHeight="1">
      <c r="A24" s="392"/>
      <c r="B24" s="392"/>
      <c r="C24" s="693"/>
      <c r="D24" s="693"/>
      <c r="E24" s="571"/>
      <c r="F24" s="176"/>
      <c r="G24" s="176"/>
      <c r="H24" s="176"/>
      <c r="I24" s="176"/>
      <c r="J24" s="176"/>
      <c r="K24" s="571"/>
      <c r="L24" s="571"/>
      <c r="M24" s="562"/>
      <c r="N24" s="562"/>
      <c r="O24" s="562"/>
      <c r="P24" s="562"/>
      <c r="Q24" s="562"/>
      <c r="R24" s="562"/>
      <c r="S24" s="562"/>
      <c r="T24" s="562"/>
      <c r="U24" s="673"/>
      <c r="V24" s="673"/>
      <c r="W24" s="616">
        <v>0</v>
      </c>
      <c r="X24" s="616">
        <v>0</v>
      </c>
      <c r="Y24" s="616">
        <v>0</v>
      </c>
      <c r="Z24" s="616">
        <v>0</v>
      </c>
      <c r="AA24" s="579">
        <v>0</v>
      </c>
      <c r="AB24" s="579"/>
      <c r="AC24" s="579"/>
      <c r="AD24" s="579"/>
      <c r="AE24" s="579"/>
      <c r="AF24" s="571"/>
    </row>
    <row r="25" spans="1:32" ht="15.75" customHeight="1">
      <c r="A25" s="392"/>
      <c r="B25" s="392"/>
      <c r="C25" s="693"/>
      <c r="D25" s="693"/>
      <c r="E25" s="571"/>
      <c r="F25" s="176"/>
      <c r="G25" s="176"/>
      <c r="H25" s="176"/>
      <c r="I25" s="176"/>
      <c r="J25" s="176"/>
      <c r="K25" s="571"/>
      <c r="L25" s="571"/>
      <c r="M25" s="562"/>
      <c r="N25" s="562"/>
      <c r="O25" s="562"/>
      <c r="P25" s="562"/>
      <c r="Q25" s="562"/>
      <c r="R25" s="562"/>
      <c r="S25" s="562"/>
      <c r="T25" s="562"/>
      <c r="U25" s="673"/>
      <c r="V25" s="673"/>
      <c r="W25" s="616">
        <v>0</v>
      </c>
      <c r="X25" s="616">
        <v>0</v>
      </c>
      <c r="Y25" s="616">
        <v>0</v>
      </c>
      <c r="Z25" s="616">
        <v>0</v>
      </c>
      <c r="AA25" s="579">
        <v>0</v>
      </c>
      <c r="AB25" s="579"/>
      <c r="AC25" s="579"/>
      <c r="AD25" s="579"/>
      <c r="AE25" s="579"/>
      <c r="AF25" s="571"/>
    </row>
    <row r="26" spans="1:32" ht="15.75" customHeight="1">
      <c r="A26" s="392"/>
      <c r="B26" s="392"/>
      <c r="C26" s="692"/>
      <c r="D26" s="692"/>
      <c r="E26" s="571"/>
      <c r="F26" s="176"/>
      <c r="G26" s="176"/>
      <c r="H26" s="176"/>
      <c r="I26" s="176"/>
      <c r="J26" s="176"/>
      <c r="K26" s="571"/>
      <c r="L26" s="571"/>
      <c r="M26" s="562"/>
      <c r="N26" s="562"/>
      <c r="O26" s="562"/>
      <c r="P26" s="562"/>
      <c r="Q26" s="562"/>
      <c r="R26" s="562"/>
      <c r="S26" s="562"/>
      <c r="T26" s="562"/>
      <c r="U26" s="673"/>
      <c r="V26" s="673"/>
      <c r="W26" s="616">
        <v>0</v>
      </c>
      <c r="X26" s="616">
        <v>0</v>
      </c>
      <c r="Y26" s="616">
        <v>0</v>
      </c>
      <c r="Z26" s="616">
        <v>0</v>
      </c>
      <c r="AA26" s="579">
        <v>0</v>
      </c>
      <c r="AB26" s="579"/>
      <c r="AC26" s="579"/>
      <c r="AD26" s="579"/>
      <c r="AE26" s="579"/>
      <c r="AF26" s="571"/>
    </row>
    <row r="27" spans="1:32" ht="15.75" customHeight="1">
      <c r="A27" s="392"/>
      <c r="B27" s="392"/>
      <c r="C27" s="692"/>
      <c r="D27" s="692"/>
      <c r="E27" s="571"/>
      <c r="F27" s="176"/>
      <c r="G27" s="176"/>
      <c r="H27" s="176"/>
      <c r="I27" s="176"/>
      <c r="J27" s="176"/>
      <c r="K27" s="571"/>
      <c r="L27" s="571"/>
      <c r="M27" s="562"/>
      <c r="N27" s="562"/>
      <c r="O27" s="562"/>
      <c r="P27" s="562"/>
      <c r="Q27" s="562"/>
      <c r="R27" s="562"/>
      <c r="S27" s="562"/>
      <c r="T27" s="562"/>
      <c r="U27" s="673"/>
      <c r="V27" s="673"/>
      <c r="W27" s="616">
        <v>0</v>
      </c>
      <c r="X27" s="616">
        <v>0</v>
      </c>
      <c r="Y27" s="616">
        <v>0</v>
      </c>
      <c r="Z27" s="616">
        <v>0</v>
      </c>
      <c r="AA27" s="579">
        <v>0</v>
      </c>
      <c r="AB27" s="579"/>
      <c r="AC27" s="579"/>
      <c r="AD27" s="579"/>
      <c r="AE27" s="579"/>
      <c r="AF27" s="571"/>
    </row>
    <row r="28" spans="1:32" ht="15.75" customHeight="1">
      <c r="A28" s="392"/>
      <c r="B28" s="392"/>
      <c r="C28" s="693"/>
      <c r="D28" s="693"/>
      <c r="E28" s="571"/>
      <c r="F28" s="176"/>
      <c r="G28" s="176"/>
      <c r="H28" s="176"/>
      <c r="I28" s="176"/>
      <c r="J28" s="176"/>
      <c r="K28" s="571"/>
      <c r="L28" s="571"/>
      <c r="M28" s="562"/>
      <c r="N28" s="562"/>
      <c r="O28" s="562"/>
      <c r="P28" s="562"/>
      <c r="Q28" s="562"/>
      <c r="R28" s="562"/>
      <c r="S28" s="562"/>
      <c r="T28" s="562"/>
      <c r="U28" s="673"/>
      <c r="V28" s="673"/>
      <c r="W28" s="616">
        <v>0</v>
      </c>
      <c r="X28" s="616">
        <v>0</v>
      </c>
      <c r="Y28" s="616">
        <v>0</v>
      </c>
      <c r="Z28" s="616">
        <v>0</v>
      </c>
      <c r="AA28" s="579">
        <v>0</v>
      </c>
      <c r="AB28" s="579"/>
      <c r="AC28" s="579"/>
      <c r="AD28" s="579"/>
      <c r="AE28" s="579"/>
      <c r="AF28" s="571"/>
    </row>
    <row r="29" spans="1:32" ht="15.75" customHeight="1">
      <c r="A29" s="392"/>
      <c r="B29" s="392"/>
      <c r="C29" s="693"/>
      <c r="D29" s="693"/>
      <c r="E29" s="571"/>
      <c r="F29" s="176"/>
      <c r="G29" s="176"/>
      <c r="H29" s="176"/>
      <c r="I29" s="176"/>
      <c r="J29" s="176"/>
      <c r="K29" s="571"/>
      <c r="L29" s="571"/>
      <c r="M29" s="562"/>
      <c r="N29" s="562"/>
      <c r="O29" s="562"/>
      <c r="P29" s="562"/>
      <c r="Q29" s="562"/>
      <c r="R29" s="562"/>
      <c r="S29" s="562"/>
      <c r="T29" s="562"/>
      <c r="U29" s="673"/>
      <c r="V29" s="673"/>
      <c r="W29" s="616">
        <v>0</v>
      </c>
      <c r="X29" s="616">
        <v>0</v>
      </c>
      <c r="Y29" s="616">
        <v>0</v>
      </c>
      <c r="Z29" s="616">
        <v>0</v>
      </c>
      <c r="AA29" s="579">
        <v>0</v>
      </c>
      <c r="AB29" s="579"/>
      <c r="AC29" s="579"/>
      <c r="AD29" s="579"/>
      <c r="AE29" s="579"/>
      <c r="AF29" s="571"/>
    </row>
    <row r="30" spans="1:32" ht="15.75" customHeight="1">
      <c r="A30" s="392"/>
      <c r="B30" s="392"/>
      <c r="C30" s="693"/>
      <c r="D30" s="693"/>
      <c r="E30" s="571"/>
      <c r="F30" s="176"/>
      <c r="G30" s="176"/>
      <c r="H30" s="176"/>
      <c r="I30" s="176"/>
      <c r="J30" s="176"/>
      <c r="K30" s="571"/>
      <c r="L30" s="571"/>
      <c r="M30" s="562"/>
      <c r="N30" s="562"/>
      <c r="O30" s="562"/>
      <c r="P30" s="562"/>
      <c r="Q30" s="562"/>
      <c r="R30" s="562"/>
      <c r="S30" s="562"/>
      <c r="T30" s="562"/>
      <c r="U30" s="673"/>
      <c r="V30" s="673"/>
      <c r="W30" s="616">
        <v>0</v>
      </c>
      <c r="X30" s="616">
        <v>0</v>
      </c>
      <c r="Y30" s="616">
        <v>0</v>
      </c>
      <c r="Z30" s="616">
        <v>0</v>
      </c>
      <c r="AA30" s="579">
        <v>0</v>
      </c>
      <c r="AB30" s="579"/>
      <c r="AC30" s="579"/>
      <c r="AD30" s="579"/>
      <c r="AE30" s="579"/>
      <c r="AF30" s="571"/>
    </row>
    <row r="31" spans="1:32" ht="15.75" customHeight="1">
      <c r="A31" s="1851" t="s">
        <v>2126</v>
      </c>
      <c r="B31" s="1852"/>
      <c r="C31" s="1853"/>
      <c r="D31" s="694"/>
      <c r="E31" s="571"/>
      <c r="F31" s="579"/>
      <c r="G31" s="579"/>
      <c r="H31" s="579">
        <v>0</v>
      </c>
      <c r="I31" s="579">
        <v>0</v>
      </c>
      <c r="J31" s="571">
        <v>0</v>
      </c>
      <c r="K31" s="571"/>
      <c r="L31" s="571"/>
      <c r="M31" s="571"/>
      <c r="N31" s="562"/>
      <c r="O31" s="562"/>
      <c r="P31" s="562"/>
      <c r="Q31" s="562"/>
      <c r="R31" s="562"/>
      <c r="S31" s="562"/>
      <c r="T31" s="562"/>
      <c r="U31" s="579"/>
      <c r="V31" s="579"/>
      <c r="W31" s="579"/>
      <c r="X31" s="579"/>
      <c r="Y31" s="579">
        <v>0</v>
      </c>
      <c r="Z31" s="579">
        <v>0</v>
      </c>
      <c r="AA31" s="579">
        <v>0</v>
      </c>
      <c r="AB31" s="579"/>
      <c r="AC31" s="579"/>
      <c r="AD31" s="579">
        <v>0</v>
      </c>
      <c r="AE31" s="579"/>
      <c r="AF31" s="571"/>
    </row>
    <row r="32" spans="1:32" ht="15.75" customHeight="1">
      <c r="A32" s="1851" t="s">
        <v>2268</v>
      </c>
      <c r="B32" s="1852"/>
      <c r="C32" s="1853"/>
      <c r="D32" s="694"/>
      <c r="E32" s="562"/>
      <c r="F32" s="562"/>
      <c r="G32" s="562"/>
      <c r="H32" s="579">
        <v>0</v>
      </c>
      <c r="I32" s="571"/>
      <c r="J32" s="571"/>
      <c r="K32" s="571"/>
      <c r="L32" s="579"/>
      <c r="M32" s="579"/>
      <c r="N32" s="562"/>
      <c r="O32" s="562"/>
      <c r="P32" s="562"/>
      <c r="Q32" s="562"/>
      <c r="R32" s="562"/>
      <c r="S32" s="562"/>
      <c r="T32" s="562"/>
      <c r="U32" s="579"/>
      <c r="V32" s="579"/>
      <c r="W32" s="579"/>
      <c r="X32" s="579"/>
      <c r="Y32" s="579">
        <v>0</v>
      </c>
      <c r="Z32" s="579"/>
      <c r="AA32" s="579"/>
      <c r="AB32" s="579"/>
      <c r="AC32" s="579"/>
      <c r="AD32" s="579"/>
      <c r="AE32" s="579"/>
      <c r="AF32" s="571"/>
    </row>
    <row r="33" spans="1:32" ht="15.75" customHeight="1">
      <c r="A33" s="1854" t="s">
        <v>2155</v>
      </c>
      <c r="B33" s="1893"/>
      <c r="C33" s="1894"/>
      <c r="D33" s="694"/>
      <c r="E33" s="571"/>
      <c r="F33" s="562"/>
      <c r="G33" s="571"/>
      <c r="H33" s="579">
        <v>0</v>
      </c>
      <c r="I33" s="571"/>
      <c r="J33" s="571"/>
      <c r="K33" s="571"/>
      <c r="L33" s="579"/>
      <c r="M33" s="579"/>
      <c r="N33" s="562"/>
      <c r="O33" s="562"/>
      <c r="P33" s="562"/>
      <c r="Q33" s="562"/>
      <c r="R33" s="562"/>
      <c r="S33" s="562"/>
      <c r="T33" s="562"/>
      <c r="U33" s="579"/>
      <c r="V33" s="579"/>
      <c r="W33" s="579"/>
      <c r="X33" s="579"/>
      <c r="Y33" s="579">
        <v>0</v>
      </c>
      <c r="Z33" s="579"/>
      <c r="AA33" s="579"/>
      <c r="AB33" s="579"/>
      <c r="AC33" s="579"/>
      <c r="AD33" s="579">
        <v>0</v>
      </c>
      <c r="AE33" s="579"/>
      <c r="AF33" s="571"/>
    </row>
    <row r="34" spans="1:32" ht="15.75" customHeight="1">
      <c r="A34" s="4" t="s">
        <v>2098</v>
      </c>
      <c r="D34" s="686"/>
      <c r="E34" s="388"/>
      <c r="F34" s="388"/>
      <c r="G34" s="388"/>
      <c r="H34" s="388"/>
      <c r="I34" s="388"/>
      <c r="J34" s="388"/>
      <c r="L34" s="388"/>
      <c r="M34" s="388"/>
      <c r="N34" s="388"/>
      <c r="AA34" s="388" t="s">
        <v>2099</v>
      </c>
    </row>
    <row r="35" spans="1:32" ht="15.75" customHeight="1">
      <c r="A35" s="4" t="s">
        <v>2101</v>
      </c>
      <c r="D35" s="686"/>
      <c r="E35" s="686"/>
      <c r="F35" s="686"/>
      <c r="G35" s="686"/>
      <c r="H35" s="686"/>
      <c r="I35" s="686"/>
      <c r="J35" s="686"/>
      <c r="K35" s="388"/>
      <c r="L35" s="388"/>
      <c r="M35" s="388"/>
      <c r="N35" s="388"/>
    </row>
    <row r="36" spans="1:32" ht="15.75" customHeight="1">
      <c r="D36" s="388"/>
      <c r="E36" s="388"/>
      <c r="F36" s="388"/>
      <c r="G36" s="388"/>
      <c r="H36" s="388"/>
      <c r="I36" s="388"/>
      <c r="J36" s="388"/>
      <c r="K36" s="388"/>
      <c r="L36" s="388"/>
      <c r="M36" s="388"/>
      <c r="N36" s="388"/>
    </row>
    <row r="37" spans="1:32" ht="15.75" customHeight="1">
      <c r="D37" s="388"/>
      <c r="E37" s="388"/>
      <c r="F37" s="388"/>
      <c r="G37" s="388"/>
      <c r="H37" s="388"/>
      <c r="I37" s="388"/>
      <c r="J37" s="388"/>
      <c r="K37" s="388"/>
      <c r="L37" s="388"/>
      <c r="M37" s="388"/>
      <c r="N37" s="388"/>
    </row>
    <row r="38" spans="1:32" ht="15.75" customHeight="1">
      <c r="D38" s="388"/>
      <c r="E38" s="388"/>
      <c r="F38" s="388"/>
      <c r="G38" s="388"/>
      <c r="H38" s="388"/>
      <c r="I38" s="388"/>
      <c r="J38" s="388"/>
      <c r="K38" s="388"/>
      <c r="L38" s="388"/>
      <c r="M38" s="388"/>
      <c r="N38" s="388"/>
    </row>
    <row r="39" spans="1:32" ht="15.75" customHeight="1">
      <c r="D39" s="388"/>
      <c r="E39" s="388"/>
      <c r="F39" s="388"/>
      <c r="G39" s="388"/>
      <c r="H39" s="388"/>
      <c r="I39" s="388"/>
      <c r="J39" s="388"/>
      <c r="K39" s="388"/>
      <c r="L39" s="388"/>
      <c r="M39" s="388"/>
      <c r="N39" s="388"/>
    </row>
    <row r="40" spans="1:32" ht="15.75" customHeight="1">
      <c r="D40" s="388"/>
      <c r="E40" s="388"/>
      <c r="F40" s="388"/>
      <c r="G40" s="388"/>
      <c r="H40" s="388"/>
      <c r="I40" s="388"/>
      <c r="J40" s="388"/>
      <c r="K40" s="388"/>
      <c r="L40" s="388"/>
      <c r="M40" s="388"/>
      <c r="N40" s="388"/>
    </row>
    <row r="41" spans="1:32" ht="15.75" customHeight="1">
      <c r="D41" s="388"/>
      <c r="E41" s="388"/>
      <c r="F41" s="388"/>
      <c r="G41" s="388"/>
      <c r="H41" s="388"/>
      <c r="I41" s="388"/>
      <c r="J41" s="388"/>
      <c r="K41" s="388"/>
      <c r="L41" s="388"/>
      <c r="M41" s="388"/>
      <c r="N41" s="388"/>
    </row>
    <row r="42" spans="1:32" ht="15.75" customHeight="1">
      <c r="D42" s="388"/>
      <c r="E42" s="388"/>
      <c r="F42" s="388"/>
      <c r="G42" s="388"/>
      <c r="H42" s="388"/>
      <c r="I42" s="388"/>
      <c r="J42" s="388"/>
      <c r="K42" s="388"/>
      <c r="L42" s="388"/>
      <c r="M42" s="388"/>
      <c r="N42" s="388"/>
    </row>
    <row r="43" spans="1:32" ht="15.75" customHeight="1">
      <c r="D43" s="388"/>
      <c r="E43" s="388"/>
      <c r="F43" s="388"/>
      <c r="G43" s="388"/>
      <c r="H43" s="388"/>
      <c r="I43" s="388"/>
      <c r="J43" s="388"/>
      <c r="K43" s="388"/>
      <c r="L43" s="388"/>
      <c r="M43" s="388"/>
      <c r="N43" s="388"/>
    </row>
    <row r="44" spans="1:32" ht="15.75" customHeight="1">
      <c r="D44" s="388"/>
      <c r="E44" s="388"/>
      <c r="F44" s="388"/>
      <c r="G44" s="388"/>
      <c r="H44" s="388"/>
      <c r="I44" s="388"/>
      <c r="J44" s="388"/>
      <c r="K44" s="388"/>
      <c r="L44" s="388"/>
      <c r="M44" s="388"/>
      <c r="N44" s="388"/>
    </row>
    <row r="45" spans="1:32" ht="15.75" customHeight="1">
      <c r="D45" s="388"/>
      <c r="E45" s="388"/>
      <c r="F45" s="388"/>
      <c r="G45" s="388"/>
      <c r="H45" s="388"/>
      <c r="I45" s="388"/>
      <c r="J45" s="388"/>
      <c r="K45" s="388"/>
      <c r="L45" s="388"/>
      <c r="M45" s="388"/>
      <c r="N45" s="388"/>
    </row>
    <row r="46" spans="1:32" ht="15.75" customHeight="1">
      <c r="D46" s="388"/>
      <c r="E46" s="388"/>
      <c r="F46" s="388"/>
      <c r="G46" s="388"/>
      <c r="H46" s="388"/>
      <c r="I46" s="388"/>
      <c r="J46" s="388"/>
      <c r="K46" s="388"/>
      <c r="L46" s="388"/>
      <c r="M46" s="388"/>
      <c r="N46" s="388"/>
    </row>
    <row r="47" spans="1:32" ht="15.75" customHeight="1">
      <c r="D47" s="388"/>
      <c r="E47" s="388"/>
      <c r="F47" s="388"/>
      <c r="G47" s="388"/>
      <c r="H47" s="388"/>
      <c r="I47" s="388"/>
      <c r="J47" s="388"/>
      <c r="K47" s="388"/>
      <c r="L47" s="388"/>
      <c r="M47" s="388"/>
      <c r="N47" s="388"/>
    </row>
    <row r="48" spans="1:32" ht="15.75" customHeight="1">
      <c r="D48" s="388"/>
      <c r="E48" s="388"/>
      <c r="F48" s="388"/>
      <c r="G48" s="388"/>
      <c r="H48" s="388"/>
      <c r="I48" s="388"/>
      <c r="J48" s="388"/>
      <c r="K48" s="388"/>
      <c r="L48" s="388"/>
      <c r="M48" s="388"/>
      <c r="N48" s="388"/>
    </row>
    <row r="49" spans="4:14" ht="15.75" customHeight="1">
      <c r="D49" s="388"/>
      <c r="E49" s="388"/>
      <c r="F49" s="388"/>
      <c r="G49" s="388"/>
      <c r="H49" s="388"/>
      <c r="I49" s="388"/>
      <c r="J49" s="388"/>
      <c r="K49" s="388"/>
      <c r="L49" s="388"/>
      <c r="M49" s="388"/>
      <c r="N49" s="388"/>
    </row>
    <row r="50" spans="4:14" ht="15.75" customHeight="1">
      <c r="D50" s="388"/>
      <c r="E50" s="388"/>
      <c r="F50" s="388"/>
      <c r="G50" s="388"/>
      <c r="H50" s="388"/>
      <c r="I50" s="388"/>
      <c r="J50" s="388"/>
      <c r="K50" s="388"/>
      <c r="L50" s="388"/>
      <c r="M50" s="388"/>
      <c r="N50" s="388"/>
    </row>
    <row r="51" spans="4:14" ht="15.75" customHeight="1">
      <c r="D51" s="388"/>
      <c r="E51" s="388"/>
      <c r="F51" s="388"/>
      <c r="G51" s="388"/>
      <c r="H51" s="388"/>
      <c r="I51" s="388"/>
      <c r="J51" s="388"/>
      <c r="K51" s="388"/>
      <c r="L51" s="388"/>
      <c r="M51" s="388"/>
      <c r="N51" s="388"/>
    </row>
    <row r="52" spans="4:14" ht="15.75" customHeight="1">
      <c r="D52" s="388"/>
      <c r="E52" s="388"/>
      <c r="F52" s="388"/>
      <c r="G52" s="388"/>
      <c r="H52" s="388"/>
      <c r="I52" s="388"/>
      <c r="J52" s="388"/>
      <c r="K52" s="388"/>
      <c r="L52" s="388"/>
      <c r="M52" s="388"/>
      <c r="N52" s="388"/>
    </row>
    <row r="53" spans="4:14" ht="15.75" customHeight="1">
      <c r="D53" s="388"/>
      <c r="E53" s="388"/>
      <c r="F53" s="388"/>
      <c r="G53" s="388"/>
      <c r="H53" s="388"/>
      <c r="I53" s="388"/>
      <c r="J53" s="388"/>
      <c r="K53" s="388"/>
      <c r="L53" s="388"/>
      <c r="M53" s="388"/>
      <c r="N53" s="388"/>
    </row>
    <row r="54" spans="4:14" ht="15.75" customHeight="1">
      <c r="D54" s="388"/>
      <c r="E54" s="388"/>
      <c r="F54" s="388"/>
      <c r="G54" s="388"/>
      <c r="H54" s="388"/>
      <c r="I54" s="388"/>
      <c r="J54" s="388"/>
      <c r="K54" s="388"/>
      <c r="L54" s="388"/>
      <c r="M54" s="388"/>
      <c r="N54" s="388"/>
    </row>
    <row r="55" spans="4:14" ht="15.75" customHeight="1">
      <c r="D55" s="388"/>
      <c r="E55" s="388"/>
      <c r="F55" s="388"/>
      <c r="G55" s="388"/>
      <c r="H55" s="388"/>
      <c r="I55" s="388"/>
      <c r="J55" s="388"/>
      <c r="K55" s="388"/>
      <c r="L55" s="388"/>
      <c r="M55" s="388"/>
      <c r="N55" s="388"/>
    </row>
    <row r="56" spans="4:14" ht="15.75" customHeight="1">
      <c r="D56" s="388"/>
      <c r="E56" s="388"/>
      <c r="F56" s="388"/>
      <c r="G56" s="388"/>
      <c r="H56" s="388"/>
      <c r="I56" s="388"/>
      <c r="J56" s="388"/>
      <c r="K56" s="388"/>
      <c r="L56" s="388"/>
      <c r="M56" s="388"/>
      <c r="N56" s="388"/>
    </row>
    <row r="57" spans="4:14" ht="15.75" customHeight="1">
      <c r="D57" s="388"/>
      <c r="E57" s="388"/>
      <c r="F57" s="388"/>
      <c r="G57" s="388"/>
      <c r="H57" s="388"/>
      <c r="I57" s="388"/>
      <c r="J57" s="388"/>
      <c r="K57" s="388"/>
      <c r="L57" s="388"/>
      <c r="M57" s="388"/>
      <c r="N57" s="388"/>
    </row>
    <row r="58" spans="4:14" ht="15.75" customHeight="1">
      <c r="D58" s="388"/>
      <c r="E58" s="388"/>
      <c r="F58" s="388"/>
      <c r="G58" s="388"/>
      <c r="H58" s="388"/>
      <c r="I58" s="388"/>
      <c r="J58" s="388"/>
      <c r="K58" s="388"/>
      <c r="L58" s="388"/>
      <c r="M58" s="388"/>
      <c r="N58" s="388"/>
    </row>
    <row r="59" spans="4:14" ht="15.75" customHeight="1">
      <c r="D59" s="388"/>
      <c r="E59" s="388"/>
      <c r="F59" s="388"/>
      <c r="G59" s="388"/>
      <c r="H59" s="388"/>
      <c r="I59" s="388"/>
      <c r="J59" s="388"/>
      <c r="K59" s="388"/>
      <c r="L59" s="388"/>
      <c r="M59" s="388"/>
      <c r="N59" s="388"/>
    </row>
    <row r="60" spans="4:14" ht="15.75" customHeight="1">
      <c r="D60" s="388"/>
      <c r="E60" s="388"/>
      <c r="F60" s="388"/>
      <c r="G60" s="388"/>
      <c r="H60" s="388"/>
      <c r="I60" s="388"/>
      <c r="J60" s="388"/>
      <c r="K60" s="388"/>
      <c r="L60" s="388"/>
      <c r="M60" s="388"/>
      <c r="N60" s="388"/>
    </row>
    <row r="61" spans="4:14" ht="15.75" customHeight="1">
      <c r="D61" s="388"/>
      <c r="E61" s="388"/>
      <c r="F61" s="388"/>
      <c r="G61" s="388"/>
      <c r="H61" s="388"/>
      <c r="I61" s="388"/>
      <c r="J61" s="388"/>
      <c r="K61" s="388"/>
      <c r="L61" s="388"/>
      <c r="M61" s="388"/>
      <c r="N61" s="388"/>
    </row>
    <row r="62" spans="4:14" ht="15.75" customHeight="1">
      <c r="D62" s="388"/>
      <c r="E62" s="388"/>
      <c r="F62" s="388"/>
      <c r="G62" s="388"/>
      <c r="H62" s="388"/>
      <c r="I62" s="388"/>
      <c r="J62" s="388"/>
      <c r="K62" s="388"/>
      <c r="L62" s="388"/>
      <c r="M62" s="388"/>
      <c r="N62" s="388"/>
    </row>
    <row r="63" spans="4:14" ht="15.75" customHeight="1">
      <c r="D63" s="388"/>
      <c r="E63" s="388"/>
      <c r="F63" s="388"/>
      <c r="G63" s="388"/>
      <c r="H63" s="388"/>
      <c r="I63" s="388"/>
      <c r="J63" s="388"/>
      <c r="K63" s="388"/>
      <c r="L63" s="388"/>
      <c r="M63" s="388"/>
      <c r="N63" s="388"/>
    </row>
    <row r="64" spans="4:14" ht="15.75" customHeight="1">
      <c r="D64" s="388"/>
      <c r="E64" s="388"/>
      <c r="F64" s="388"/>
      <c r="G64" s="388"/>
      <c r="H64" s="388"/>
      <c r="I64" s="388"/>
      <c r="J64" s="388"/>
      <c r="K64" s="388"/>
      <c r="L64" s="388"/>
      <c r="M64" s="388"/>
      <c r="N64" s="388"/>
    </row>
    <row r="65" spans="4:14" ht="15.75" customHeight="1">
      <c r="D65" s="388"/>
      <c r="E65" s="388"/>
      <c r="F65" s="388"/>
      <c r="G65" s="388"/>
      <c r="H65" s="388"/>
      <c r="I65" s="388"/>
      <c r="J65" s="388"/>
      <c r="K65" s="388"/>
      <c r="L65" s="388"/>
      <c r="M65" s="388"/>
      <c r="N65" s="388"/>
    </row>
    <row r="66" spans="4:14" ht="15.75" customHeight="1">
      <c r="D66" s="388"/>
      <c r="E66" s="388"/>
      <c r="F66" s="388"/>
      <c r="G66" s="388"/>
      <c r="H66" s="388"/>
      <c r="I66" s="388"/>
      <c r="J66" s="388"/>
      <c r="K66" s="388"/>
      <c r="L66" s="388"/>
      <c r="M66" s="388"/>
      <c r="N66" s="388"/>
    </row>
    <row r="67" spans="4:14" ht="15.75" customHeight="1">
      <c r="D67" s="388"/>
      <c r="E67" s="388"/>
      <c r="F67" s="388"/>
      <c r="G67" s="388"/>
      <c r="H67" s="388"/>
      <c r="I67" s="388"/>
      <c r="J67" s="388"/>
      <c r="K67" s="388"/>
      <c r="L67" s="388"/>
      <c r="M67" s="388"/>
      <c r="N67" s="388"/>
    </row>
    <row r="68" spans="4:14" ht="15.75" customHeight="1">
      <c r="D68" s="388"/>
      <c r="E68" s="388"/>
      <c r="F68" s="388"/>
      <c r="G68" s="388"/>
      <c r="H68" s="388"/>
      <c r="I68" s="388"/>
      <c r="J68" s="388"/>
      <c r="K68" s="388"/>
      <c r="L68" s="388"/>
      <c r="M68" s="388"/>
      <c r="N68" s="388"/>
    </row>
    <row r="69" spans="4:14" ht="15.75" customHeight="1">
      <c r="D69" s="388"/>
      <c r="E69" s="388"/>
      <c r="F69" s="388"/>
      <c r="G69" s="388"/>
      <c r="H69" s="388"/>
      <c r="I69" s="388"/>
      <c r="J69" s="388"/>
      <c r="K69" s="388"/>
      <c r="L69" s="388"/>
      <c r="M69" s="388"/>
      <c r="N69" s="388"/>
    </row>
    <row r="70" spans="4:14" ht="15.75" customHeight="1">
      <c r="D70" s="388"/>
      <c r="E70" s="388"/>
      <c r="F70" s="388"/>
      <c r="G70" s="388"/>
      <c r="H70" s="388"/>
      <c r="I70" s="388"/>
      <c r="J70" s="388"/>
      <c r="K70" s="388"/>
      <c r="L70" s="388"/>
      <c r="M70" s="388"/>
      <c r="N70" s="388"/>
    </row>
    <row r="71" spans="4:14" ht="15.75" customHeight="1">
      <c r="D71" s="388"/>
      <c r="E71" s="388"/>
      <c r="F71" s="388"/>
      <c r="G71" s="388"/>
      <c r="H71" s="388"/>
      <c r="I71" s="388"/>
      <c r="J71" s="388"/>
      <c r="K71" s="388"/>
      <c r="L71" s="388"/>
      <c r="M71" s="388"/>
      <c r="N71" s="388"/>
    </row>
    <row r="72" spans="4:14" ht="15.75" customHeight="1">
      <c r="D72" s="388"/>
      <c r="E72" s="388"/>
      <c r="F72" s="388"/>
      <c r="G72" s="388"/>
      <c r="H72" s="388"/>
      <c r="I72" s="388"/>
      <c r="J72" s="388"/>
      <c r="K72" s="388"/>
      <c r="L72" s="388"/>
      <c r="M72" s="388"/>
      <c r="N72" s="388"/>
    </row>
    <row r="73" spans="4:14" ht="15.75" customHeight="1">
      <c r="D73" s="388"/>
      <c r="E73" s="388"/>
      <c r="F73" s="388"/>
      <c r="G73" s="388"/>
      <c r="H73" s="388"/>
      <c r="I73" s="388"/>
      <c r="J73" s="388"/>
      <c r="K73" s="388"/>
      <c r="L73" s="388"/>
      <c r="M73" s="388"/>
      <c r="N73" s="388"/>
    </row>
    <row r="74" spans="4:14" ht="15.75" customHeight="1">
      <c r="D74" s="388"/>
      <c r="E74" s="388"/>
      <c r="F74" s="388"/>
      <c r="G74" s="388"/>
      <c r="H74" s="388"/>
      <c r="I74" s="388"/>
      <c r="J74" s="388"/>
      <c r="K74" s="388"/>
      <c r="L74" s="388"/>
      <c r="M74" s="388"/>
      <c r="N74" s="388"/>
    </row>
    <row r="75" spans="4:14" ht="15.75" customHeight="1">
      <c r="D75" s="388"/>
      <c r="E75" s="388"/>
      <c r="F75" s="388"/>
      <c r="G75" s="388"/>
      <c r="H75" s="388"/>
      <c r="I75" s="388"/>
      <c r="J75" s="388"/>
      <c r="K75" s="388"/>
      <c r="L75" s="388"/>
      <c r="M75" s="388"/>
      <c r="N75" s="388"/>
    </row>
    <row r="76" spans="4:14" ht="15.75" customHeight="1">
      <c r="D76" s="388"/>
      <c r="E76" s="388"/>
      <c r="F76" s="388"/>
      <c r="G76" s="388"/>
      <c r="H76" s="388"/>
      <c r="I76" s="388"/>
      <c r="J76" s="388"/>
      <c r="K76" s="388"/>
      <c r="L76" s="388"/>
      <c r="M76" s="388"/>
      <c r="N76" s="388"/>
    </row>
    <row r="77" spans="4:14" ht="15.75" customHeight="1">
      <c r="D77" s="388"/>
      <c r="E77" s="388"/>
      <c r="F77" s="388"/>
      <c r="G77" s="388"/>
      <c r="H77" s="388"/>
      <c r="I77" s="388"/>
      <c r="J77" s="388"/>
      <c r="K77" s="388"/>
      <c r="L77" s="388"/>
      <c r="M77" s="388"/>
      <c r="N77" s="388"/>
    </row>
    <row r="78" spans="4:14" ht="15.75" customHeight="1">
      <c r="D78" s="388"/>
      <c r="E78" s="388"/>
      <c r="F78" s="388"/>
      <c r="G78" s="388"/>
      <c r="H78" s="388"/>
      <c r="I78" s="388"/>
      <c r="J78" s="388"/>
      <c r="K78" s="388"/>
      <c r="L78" s="388"/>
      <c r="M78" s="388"/>
      <c r="N78" s="388"/>
    </row>
    <row r="79" spans="4:14" ht="15.75" customHeight="1">
      <c r="D79" s="388"/>
      <c r="E79" s="388"/>
      <c r="F79" s="388"/>
      <c r="G79" s="388"/>
      <c r="H79" s="388"/>
      <c r="I79" s="388"/>
      <c r="J79" s="388"/>
      <c r="K79" s="388"/>
      <c r="L79" s="388"/>
      <c r="M79" s="388"/>
      <c r="N79" s="388"/>
    </row>
    <row r="80" spans="4:14" ht="15.75" customHeight="1">
      <c r="D80" s="388"/>
      <c r="E80" s="388"/>
      <c r="F80" s="388"/>
      <c r="G80" s="388"/>
      <c r="H80" s="388"/>
      <c r="I80" s="388"/>
      <c r="J80" s="388"/>
      <c r="K80" s="388"/>
      <c r="L80" s="388"/>
      <c r="M80" s="388"/>
      <c r="N80" s="388"/>
    </row>
    <row r="81" spans="4:14" ht="15.75" customHeight="1">
      <c r="D81" s="388"/>
      <c r="E81" s="388"/>
      <c r="F81" s="388"/>
      <c r="G81" s="388"/>
      <c r="H81" s="388"/>
      <c r="I81" s="388"/>
      <c r="J81" s="388"/>
      <c r="K81" s="388"/>
      <c r="L81" s="388"/>
      <c r="M81" s="388"/>
      <c r="N81" s="388"/>
    </row>
    <row r="82" spans="4:14" ht="15.75" customHeight="1">
      <c r="D82" s="388"/>
      <c r="E82" s="388"/>
      <c r="F82" s="388"/>
      <c r="G82" s="388"/>
      <c r="H82" s="388"/>
      <c r="I82" s="388"/>
      <c r="J82" s="388"/>
      <c r="K82" s="388"/>
      <c r="L82" s="388"/>
      <c r="M82" s="388"/>
      <c r="N82" s="388"/>
    </row>
    <row r="83" spans="4:14" ht="15.75" customHeight="1">
      <c r="D83" s="388"/>
      <c r="E83" s="388"/>
      <c r="F83" s="388"/>
      <c r="G83" s="388"/>
      <c r="H83" s="388"/>
      <c r="I83" s="388"/>
      <c r="J83" s="388"/>
      <c r="K83" s="388"/>
      <c r="L83" s="388"/>
      <c r="M83" s="388"/>
      <c r="N83" s="388"/>
    </row>
    <row r="84" spans="4:14" ht="15.75" customHeight="1">
      <c r="D84" s="388"/>
      <c r="E84" s="388"/>
      <c r="F84" s="388"/>
      <c r="G84" s="388"/>
      <c r="H84" s="388"/>
      <c r="I84" s="388"/>
      <c r="J84" s="388"/>
      <c r="K84" s="388"/>
      <c r="L84" s="388"/>
      <c r="M84" s="388"/>
      <c r="N84" s="388"/>
    </row>
    <row r="85" spans="4:14" ht="15.75" customHeight="1">
      <c r="D85" s="388"/>
      <c r="E85" s="388"/>
      <c r="F85" s="388"/>
      <c r="G85" s="388"/>
      <c r="H85" s="388"/>
      <c r="I85" s="388"/>
      <c r="J85" s="388"/>
      <c r="K85" s="388"/>
      <c r="L85" s="388"/>
      <c r="M85" s="388"/>
      <c r="N85" s="388"/>
    </row>
    <row r="86" spans="4:14" ht="15.75" customHeight="1">
      <c r="D86" s="388"/>
      <c r="E86" s="388"/>
      <c r="F86" s="388"/>
      <c r="G86" s="388"/>
      <c r="H86" s="388"/>
      <c r="I86" s="388"/>
      <c r="J86" s="388"/>
      <c r="K86" s="388"/>
      <c r="L86" s="388"/>
      <c r="M86" s="388"/>
      <c r="N86" s="388"/>
    </row>
    <row r="87" spans="4:14" ht="15.75" customHeight="1">
      <c r="D87" s="388"/>
      <c r="E87" s="388"/>
      <c r="F87" s="388"/>
      <c r="G87" s="388"/>
      <c r="H87" s="388"/>
      <c r="I87" s="388"/>
      <c r="J87" s="388"/>
      <c r="K87" s="388"/>
      <c r="L87" s="388"/>
      <c r="M87" s="388"/>
      <c r="N87" s="388"/>
    </row>
    <row r="88" spans="4:14" ht="15.75" customHeight="1">
      <c r="D88" s="388"/>
      <c r="E88" s="388"/>
      <c r="F88" s="388"/>
      <c r="G88" s="388"/>
      <c r="H88" s="388"/>
      <c r="I88" s="388"/>
      <c r="J88" s="388"/>
      <c r="K88" s="388"/>
      <c r="L88" s="388"/>
      <c r="M88" s="388"/>
      <c r="N88" s="388"/>
    </row>
    <row r="89" spans="4:14" ht="15.75" customHeight="1">
      <c r="D89" s="388"/>
      <c r="E89" s="388"/>
      <c r="F89" s="388"/>
      <c r="G89" s="388"/>
      <c r="H89" s="388"/>
      <c r="I89" s="388"/>
      <c r="J89" s="388"/>
      <c r="K89" s="388"/>
      <c r="L89" s="388"/>
      <c r="M89" s="388"/>
      <c r="N89" s="388"/>
    </row>
    <row r="90" spans="4:14" ht="15.75" customHeight="1">
      <c r="D90" s="388"/>
      <c r="E90" s="388"/>
      <c r="F90" s="388"/>
      <c r="G90" s="388"/>
      <c r="H90" s="388"/>
      <c r="I90" s="388"/>
      <c r="J90" s="388"/>
      <c r="K90" s="388"/>
      <c r="L90" s="388"/>
      <c r="M90" s="388"/>
      <c r="N90" s="388"/>
    </row>
    <row r="91" spans="4:14" ht="15.75" customHeight="1">
      <c r="D91" s="388"/>
      <c r="E91" s="388"/>
      <c r="F91" s="388"/>
      <c r="G91" s="388"/>
      <c r="H91" s="388"/>
      <c r="I91" s="388"/>
      <c r="J91" s="388"/>
      <c r="K91" s="388"/>
      <c r="L91" s="388"/>
      <c r="M91" s="388"/>
      <c r="N91" s="388"/>
    </row>
    <row r="92" spans="4:14" ht="15.75" customHeight="1">
      <c r="D92" s="388"/>
      <c r="E92" s="388"/>
      <c r="F92" s="388"/>
      <c r="G92" s="388"/>
      <c r="H92" s="388"/>
      <c r="I92" s="388"/>
      <c r="J92" s="388"/>
      <c r="K92" s="388"/>
      <c r="L92" s="388"/>
      <c r="M92" s="388"/>
      <c r="N92" s="388"/>
    </row>
  </sheetData>
  <sortState xmlns:xlrd2="http://schemas.microsoft.com/office/spreadsheetml/2017/richdata2" ref="A7:AF30">
    <sortCondition ref="A7"/>
  </sortState>
  <dataConsolidate/>
  <mergeCells count="21">
    <mergeCell ref="A33:C33"/>
    <mergeCell ref="A5:A6"/>
    <mergeCell ref="B5:B6"/>
    <mergeCell ref="AF5:AF6"/>
    <mergeCell ref="C5:C6"/>
    <mergeCell ref="D5:D6"/>
    <mergeCell ref="E5:E6"/>
    <mergeCell ref="K5:K6"/>
    <mergeCell ref="L5:L6"/>
    <mergeCell ref="M5:M6"/>
    <mergeCell ref="N5:Q5"/>
    <mergeCell ref="S5:S6"/>
    <mergeCell ref="T5:T6"/>
    <mergeCell ref="A32:C32"/>
    <mergeCell ref="AB5:AD5"/>
    <mergeCell ref="AE5:AE6"/>
    <mergeCell ref="A31:C31"/>
    <mergeCell ref="U5:V5"/>
    <mergeCell ref="W5:AA5"/>
    <mergeCell ref="R5:R6"/>
    <mergeCell ref="F5:J5"/>
  </mergeCells>
  <phoneticPr fontId="30" type="noConversion"/>
  <dataValidations count="4">
    <dataValidation type="list" errorStyle="warning" allowBlank="1" showInputMessage="1" sqref="M7:M12" xr:uid="{C9FF3B07-1B7B-460A-B45F-F7ED0E913678}">
      <formula1>"1年以内,1-2年,2-3年,3年以上"</formula1>
    </dataValidation>
    <dataValidation errorStyle="warning" allowBlank="1" showInputMessage="1" prompt="请补充规格型号！" sqref="D7:D12" xr:uid="{8863AEBD-1E9F-4D31-9441-92C368EB9B54}"/>
    <dataValidation type="list" allowBlank="1" showInputMessage="1" showErrorMessage="1" sqref="P7:P33 N7:O30" xr:uid="{120275F6-6E30-48D0-B277-5359043C2A1E}">
      <formula1>"√"</formula1>
    </dataValidation>
    <dataValidation type="list" allowBlank="1" showInputMessage="1" showErrorMessage="1" sqref="M13:M30" xr:uid="{4808DF10-BE28-4FC6-A515-F2E29C1DB116}">
      <formula1>"1年以内,1~2年,2~3年,3年以上"</formula1>
    </dataValidation>
  </dataValidations>
  <printOptions horizontalCentered="1"/>
  <pageMargins left="0.35433070866141736" right="0.35433070866141736" top="0.98425196850393704" bottom="0.78740157480314965" header="0.39370078740157477" footer="0.51181102362204722"/>
  <pageSetup paperSize="9" scale="39" fitToHeight="0" orientation="landscape" r:id="rId1"/>
  <headerFooter alignWithMargins="0">
    <oddHeader>&amp;R&amp;"宋体,常规"&amp;10共&amp;"Times New Roman,常规"&amp;N&amp;"宋体,常规"页第&amp;"Times New Roman,常规"&amp;P&amp;"宋体,常规"页</oddHeader>
  </headerFooter>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0F7E13-F5F7-454B-B40B-408C0CA2DC10}">
  <sheetPr codeName="Sheet148">
    <pageSetUpPr fitToPage="1"/>
  </sheetPr>
  <dimension ref="A1:BB31"/>
  <sheetViews>
    <sheetView zoomScaleNormal="100" workbookViewId="0"/>
  </sheetViews>
  <sheetFormatPr defaultColWidth="8.59765625" defaultRowHeight="13.2" outlineLevelCol="1"/>
  <cols>
    <col min="1" max="1" width="4" style="36" customWidth="1"/>
    <col min="2" max="2" width="10" style="36" customWidth="1"/>
    <col min="3" max="4" width="7.09765625" style="36" customWidth="1"/>
    <col min="5" max="5" width="11.09765625" style="36" customWidth="1"/>
    <col min="6" max="7" width="7.09765625" style="36" customWidth="1"/>
    <col min="8" max="8" width="9.09765625" style="36" customWidth="1"/>
    <col min="9" max="10" width="7.09765625" style="36" customWidth="1"/>
    <col min="11" max="11" width="7.59765625" style="36" customWidth="1"/>
    <col min="12" max="12" width="11.59765625" style="36" hidden="1" customWidth="1" outlineLevel="1"/>
    <col min="13" max="13" width="4.59765625" style="36" hidden="1" customWidth="1" outlineLevel="1"/>
    <col min="14" max="14" width="7.5" style="36" hidden="1" customWidth="1" outlineLevel="1"/>
    <col min="15" max="15" width="10.09765625" style="36" hidden="1" customWidth="1" outlineLevel="1"/>
    <col min="16" max="16" width="5.59765625" style="36" hidden="1" customWidth="1" outlineLevel="1"/>
    <col min="17" max="17" width="8.5" style="36" hidden="1" customWidth="1" outlineLevel="1"/>
    <col min="18" max="18" width="5.09765625" style="36" customWidth="1" collapsed="1"/>
    <col min="19" max="19" width="12.59765625" style="36" customWidth="1"/>
    <col min="20" max="20" width="5.09765625" style="36" customWidth="1"/>
    <col min="21" max="21" width="9.09765625" style="36" customWidth="1"/>
    <col min="22" max="22" width="7.09765625" style="36" customWidth="1"/>
    <col min="23" max="27" width="8.09765625" style="36" hidden="1" customWidth="1" outlineLevel="1"/>
    <col min="28" max="28" width="13" style="36" hidden="1" customWidth="1" outlineLevel="1"/>
    <col min="29" max="29" width="11.5" style="36" hidden="1" customWidth="1" outlineLevel="1"/>
    <col min="30" max="30" width="4.59765625" style="36" hidden="1" customWidth="1" outlineLevel="1"/>
    <col min="31" max="31" width="9.59765625" style="36" hidden="1" customWidth="1" outlineLevel="1"/>
    <col min="32" max="32" width="5.09765625" style="36" hidden="1" customWidth="1" outlineLevel="1"/>
    <col min="33" max="33" width="5" style="36" hidden="1" customWidth="1" outlineLevel="1"/>
    <col min="34" max="34" width="8.59765625" style="36" hidden="1" customWidth="1" outlineLevel="1"/>
    <col min="35" max="35" width="8.5" style="36" hidden="1" customWidth="1" outlineLevel="1"/>
    <col min="36" max="36" width="8.09765625" style="36" hidden="1" customWidth="1" outlineLevel="1"/>
    <col min="37" max="37" width="8.5" style="36" hidden="1" customWidth="1" outlineLevel="1"/>
    <col min="38" max="38" width="7.5" style="36" hidden="1" customWidth="1" outlineLevel="1"/>
    <col min="39" max="39" width="8.5" style="36" hidden="1" customWidth="1" outlineLevel="1"/>
    <col min="40" max="40" width="4.59765625" style="36" hidden="1" customWidth="1" outlineLevel="1"/>
    <col min="41" max="41" width="8.59765625" style="36" hidden="1" customWidth="1" outlineLevel="1"/>
    <col min="42" max="42" width="8.09765625" style="36" hidden="1" customWidth="1" outlineLevel="1"/>
    <col min="43" max="43" width="4.59765625" style="36" hidden="1" customWidth="1" collapsed="1"/>
    <col min="44" max="44" width="4.59765625" style="64" hidden="1" customWidth="1"/>
    <col min="45" max="46" width="8.59765625" style="64" hidden="1" customWidth="1"/>
    <col min="47" max="47" width="4.59765625" style="64" hidden="1" customWidth="1" outlineLevel="1"/>
    <col min="48" max="48" width="4.59765625" style="64" bestFit="1" customWidth="1" collapsed="1"/>
    <col min="49" max="49" width="8.59765625" style="64" customWidth="1"/>
    <col min="50" max="50" width="8" style="36" bestFit="1" customWidth="1"/>
    <col min="51" max="51" width="4.59765625" style="64" bestFit="1" customWidth="1"/>
    <col min="52" max="52" width="8.59765625" style="64" customWidth="1"/>
    <col min="53" max="53" width="5.09765625" style="64" customWidth="1"/>
    <col min="54" max="54" width="8.09765625" style="36" customWidth="1"/>
    <col min="55" max="57" width="9" style="36" customWidth="1"/>
    <col min="58" max="16384" width="8.59765625" style="36"/>
  </cols>
  <sheetData>
    <row r="1" spans="1:54" ht="15.6">
      <c r="A1" s="104"/>
      <c r="B1" s="765"/>
      <c r="C1" s="61"/>
      <c r="D1" s="61"/>
      <c r="E1" s="61"/>
      <c r="F1" s="61"/>
      <c r="G1" s="61"/>
      <c r="H1" s="61"/>
      <c r="I1" s="61"/>
      <c r="J1" s="61"/>
      <c r="K1" s="61"/>
      <c r="L1" s="61"/>
      <c r="M1" s="61"/>
      <c r="N1" s="61"/>
      <c r="O1" s="61"/>
      <c r="P1" s="61"/>
      <c r="Q1" s="61"/>
      <c r="R1" s="61"/>
      <c r="S1" s="61"/>
      <c r="T1" s="61"/>
      <c r="U1" s="61"/>
      <c r="V1" s="61"/>
      <c r="W1" s="61"/>
      <c r="X1" s="61"/>
      <c r="Y1" s="61"/>
      <c r="Z1" s="61"/>
      <c r="AA1" s="61"/>
      <c r="AB1" s="61"/>
      <c r="AC1" s="61"/>
      <c r="AD1" s="61"/>
      <c r="AE1" s="61"/>
      <c r="AF1" s="61"/>
      <c r="AG1" s="61"/>
      <c r="AH1" s="61"/>
      <c r="AI1" s="61"/>
      <c r="AJ1" s="61"/>
      <c r="AK1" s="61"/>
      <c r="AL1" s="61"/>
      <c r="AM1" s="61"/>
      <c r="AN1" s="61"/>
      <c r="AO1" s="61"/>
      <c r="AP1" s="62"/>
      <c r="AQ1" s="62"/>
      <c r="AR1" s="62"/>
      <c r="AS1" s="62"/>
      <c r="AT1" s="62"/>
      <c r="AU1" s="62"/>
      <c r="AV1" s="62"/>
      <c r="AW1" s="62"/>
      <c r="AX1" s="62"/>
      <c r="AY1" s="62"/>
      <c r="AZ1" s="62"/>
      <c r="BA1" s="62"/>
      <c r="BB1" s="62"/>
    </row>
    <row r="2" spans="1:54" s="63" customFormat="1" ht="22.8">
      <c r="A2" s="1908" t="s">
        <v>2328</v>
      </c>
      <c r="B2" s="1909"/>
      <c r="C2" s="1909"/>
      <c r="D2" s="1909"/>
      <c r="E2" s="1909"/>
      <c r="F2" s="1909"/>
      <c r="G2" s="1909"/>
      <c r="H2" s="1909"/>
      <c r="I2" s="1909"/>
      <c r="J2" s="1909"/>
      <c r="K2" s="1909"/>
      <c r="L2" s="1909"/>
      <c r="M2" s="1909"/>
      <c r="N2" s="1909"/>
      <c r="O2" s="1909"/>
      <c r="P2" s="1909"/>
      <c r="Q2" s="1909"/>
      <c r="R2" s="1909"/>
      <c r="S2" s="1909"/>
      <c r="T2" s="1909"/>
      <c r="U2" s="1909"/>
      <c r="V2" s="1909"/>
      <c r="W2" s="1909"/>
      <c r="X2" s="1909"/>
      <c r="Y2" s="1909"/>
      <c r="Z2" s="1909"/>
      <c r="AA2" s="1909"/>
      <c r="AB2" s="1909"/>
      <c r="AC2" s="1909"/>
      <c r="AD2" s="1909"/>
      <c r="AE2" s="1909"/>
      <c r="AF2" s="1909"/>
      <c r="AG2" s="1909"/>
      <c r="AH2" s="1909"/>
      <c r="AI2" s="1909"/>
      <c r="AJ2" s="1909"/>
      <c r="AK2" s="1909"/>
      <c r="AL2" s="1909"/>
      <c r="AM2" s="1909"/>
      <c r="AN2" s="1909"/>
      <c r="AO2" s="1909"/>
      <c r="AP2" s="1909"/>
      <c r="AQ2" s="1909"/>
      <c r="AR2" s="1909"/>
      <c r="AS2" s="1909"/>
      <c r="AT2" s="1909"/>
      <c r="AU2" s="1909"/>
      <c r="AV2" s="1909"/>
      <c r="AW2" s="1909"/>
      <c r="AX2" s="1909"/>
      <c r="AY2" s="1909"/>
      <c r="AZ2" s="1909"/>
      <c r="BA2" s="1909"/>
      <c r="BB2" s="1909"/>
    </row>
    <row r="3" spans="1:54">
      <c r="A3" s="766" t="s">
        <v>1967</v>
      </c>
      <c r="B3" s="766"/>
      <c r="C3" s="766"/>
      <c r="D3" s="766"/>
      <c r="E3" s="766"/>
      <c r="F3" s="766"/>
      <c r="G3" s="766"/>
      <c r="H3" s="766"/>
      <c r="I3" s="766"/>
      <c r="J3" s="766"/>
      <c r="K3" s="766"/>
      <c r="L3" s="766"/>
      <c r="M3" s="766"/>
      <c r="N3" s="766"/>
      <c r="O3" s="766"/>
      <c r="P3" s="766"/>
      <c r="Q3" s="766"/>
      <c r="R3" s="766"/>
      <c r="S3" s="766"/>
      <c r="T3" s="766"/>
      <c r="U3" s="766"/>
      <c r="V3" s="766"/>
      <c r="W3" s="766"/>
      <c r="X3" s="766"/>
      <c r="Y3" s="766"/>
      <c r="Z3" s="766"/>
      <c r="AA3" s="766"/>
      <c r="AB3" s="766"/>
      <c r="AC3" s="766"/>
      <c r="AD3" s="766"/>
      <c r="AE3" s="766"/>
      <c r="AF3" s="766"/>
      <c r="AG3" s="766"/>
      <c r="AH3" s="766"/>
      <c r="AI3" s="766"/>
      <c r="AJ3" s="766"/>
      <c r="AK3" s="766"/>
      <c r="AL3" s="766"/>
      <c r="AM3" s="766"/>
      <c r="AN3" s="766"/>
      <c r="AO3" s="766"/>
      <c r="AP3" s="766"/>
      <c r="AQ3" s="766"/>
      <c r="AR3" s="766"/>
      <c r="AS3" s="766"/>
      <c r="AT3" s="766"/>
      <c r="AU3" s="766"/>
      <c r="AV3" s="766"/>
      <c r="AW3" s="766"/>
      <c r="AY3" s="36"/>
      <c r="AZ3" s="36"/>
      <c r="BA3" s="36"/>
    </row>
    <row r="4" spans="1:54">
      <c r="A4" s="766" t="s">
        <v>2085</v>
      </c>
      <c r="BB4" s="767" t="s">
        <v>67</v>
      </c>
    </row>
    <row r="5" spans="1:54" s="62" customFormat="1" ht="22.35" customHeight="1">
      <c r="A5" s="1910" t="s">
        <v>73</v>
      </c>
      <c r="B5" s="1907" t="s">
        <v>208</v>
      </c>
      <c r="C5" s="1913" t="s">
        <v>2329</v>
      </c>
      <c r="D5" s="1884" t="s">
        <v>2330</v>
      </c>
      <c r="E5" s="1884" t="s">
        <v>2283</v>
      </c>
      <c r="F5" s="1884" t="s">
        <v>185</v>
      </c>
      <c r="G5" s="1884" t="s">
        <v>186</v>
      </c>
      <c r="H5" s="1884" t="s">
        <v>2331</v>
      </c>
      <c r="I5" s="1884" t="s">
        <v>2332</v>
      </c>
      <c r="J5" s="1884" t="s">
        <v>2333</v>
      </c>
      <c r="K5" s="1884" t="s">
        <v>2334</v>
      </c>
      <c r="L5" s="1884" t="s">
        <v>2335</v>
      </c>
      <c r="M5" s="1884" t="s">
        <v>2336</v>
      </c>
      <c r="N5" s="1884" t="s">
        <v>2337</v>
      </c>
      <c r="O5" s="1884" t="s">
        <v>2338</v>
      </c>
      <c r="P5" s="1884" t="s">
        <v>2339</v>
      </c>
      <c r="Q5" s="1884" t="s">
        <v>2301</v>
      </c>
      <c r="R5" s="1884" t="s">
        <v>2302</v>
      </c>
      <c r="S5" s="1884" t="s">
        <v>2303</v>
      </c>
      <c r="T5" s="1884" t="s">
        <v>2304</v>
      </c>
      <c r="U5" s="1907" t="s">
        <v>251</v>
      </c>
      <c r="V5" s="1884" t="s">
        <v>2340</v>
      </c>
      <c r="W5" s="1884" t="s">
        <v>2306</v>
      </c>
      <c r="X5" s="1884" t="s">
        <v>2307</v>
      </c>
      <c r="Y5" s="1884" t="s">
        <v>2308</v>
      </c>
      <c r="Z5" s="1884" t="s">
        <v>2341</v>
      </c>
      <c r="AA5" s="1884" t="s">
        <v>2310</v>
      </c>
      <c r="AB5" s="1884" t="s">
        <v>2342</v>
      </c>
      <c r="AC5" s="1884" t="s">
        <v>2312</v>
      </c>
      <c r="AD5" s="1884" t="s">
        <v>2343</v>
      </c>
      <c r="AE5" s="1884" t="s">
        <v>2344</v>
      </c>
      <c r="AF5" s="1884" t="s">
        <v>2345</v>
      </c>
      <c r="AG5" s="1884" t="s">
        <v>2346</v>
      </c>
      <c r="AH5" s="1884" t="s">
        <v>2294</v>
      </c>
      <c r="AI5" s="1884" t="s">
        <v>2295</v>
      </c>
      <c r="AJ5" s="1884" t="s">
        <v>2296</v>
      </c>
      <c r="AK5" s="1884" t="s">
        <v>2297</v>
      </c>
      <c r="AL5" s="1884" t="s">
        <v>2298</v>
      </c>
      <c r="AM5" s="1884" t="s">
        <v>2299</v>
      </c>
      <c r="AN5" s="1884" t="s">
        <v>2313</v>
      </c>
      <c r="AO5" s="1884" t="s">
        <v>2314</v>
      </c>
      <c r="AP5" s="1884" t="s">
        <v>2316</v>
      </c>
      <c r="AQ5" s="1903" t="s">
        <v>91</v>
      </c>
      <c r="AR5" s="1904"/>
      <c r="AS5" s="1904"/>
      <c r="AT5" s="1700" t="s">
        <v>154</v>
      </c>
      <c r="AU5" s="1901" t="s">
        <v>92</v>
      </c>
      <c r="AV5" s="1901"/>
      <c r="AW5" s="1902"/>
      <c r="AX5" s="1903" t="s">
        <v>182</v>
      </c>
      <c r="AY5" s="1903" t="s">
        <v>93</v>
      </c>
      <c r="AZ5" s="1904"/>
      <c r="BA5" s="1903" t="s">
        <v>156</v>
      </c>
      <c r="BB5" s="1903" t="s">
        <v>74</v>
      </c>
    </row>
    <row r="6" spans="1:54" s="62" customFormat="1" ht="22.35" customHeight="1">
      <c r="A6" s="1911"/>
      <c r="B6" s="1912"/>
      <c r="C6" s="1914"/>
      <c r="D6" s="1885"/>
      <c r="E6" s="1885"/>
      <c r="F6" s="1885"/>
      <c r="G6" s="1885"/>
      <c r="H6" s="1885"/>
      <c r="I6" s="1885"/>
      <c r="J6" s="1885"/>
      <c r="K6" s="1885"/>
      <c r="L6" s="1885"/>
      <c r="M6" s="1885"/>
      <c r="N6" s="1885"/>
      <c r="O6" s="1885"/>
      <c r="P6" s="1885"/>
      <c r="Q6" s="1885"/>
      <c r="R6" s="1885"/>
      <c r="S6" s="1885"/>
      <c r="T6" s="1885"/>
      <c r="U6" s="1907"/>
      <c r="V6" s="1885"/>
      <c r="W6" s="1885"/>
      <c r="X6" s="1885"/>
      <c r="Y6" s="1885"/>
      <c r="Z6" s="1885"/>
      <c r="AA6" s="1885"/>
      <c r="AB6" s="1885"/>
      <c r="AC6" s="1885"/>
      <c r="AD6" s="1885"/>
      <c r="AE6" s="1885"/>
      <c r="AF6" s="1885"/>
      <c r="AG6" s="1885"/>
      <c r="AH6" s="1885"/>
      <c r="AI6" s="1885"/>
      <c r="AJ6" s="1885"/>
      <c r="AK6" s="1885"/>
      <c r="AL6" s="1885"/>
      <c r="AM6" s="1885"/>
      <c r="AN6" s="1885"/>
      <c r="AO6" s="1885"/>
      <c r="AP6" s="1885"/>
      <c r="AQ6" s="768" t="s">
        <v>180</v>
      </c>
      <c r="AR6" s="768" t="s">
        <v>181</v>
      </c>
      <c r="AS6" s="768" t="s">
        <v>71</v>
      </c>
      <c r="AT6" s="1700"/>
      <c r="AU6" s="769" t="s">
        <v>180</v>
      </c>
      <c r="AV6" s="768" t="s">
        <v>181</v>
      </c>
      <c r="AW6" s="768" t="s">
        <v>71</v>
      </c>
      <c r="AX6" s="1904"/>
      <c r="AY6" s="768" t="s">
        <v>181</v>
      </c>
      <c r="AZ6" s="768" t="s">
        <v>71</v>
      </c>
      <c r="BA6" s="1904"/>
      <c r="BB6" s="1904"/>
    </row>
    <row r="7" spans="1:54" s="65" customFormat="1">
      <c r="A7" s="770"/>
      <c r="B7" s="771"/>
      <c r="C7" s="772"/>
      <c r="D7" s="772"/>
      <c r="E7" s="772"/>
      <c r="F7" s="772"/>
      <c r="G7" s="772"/>
      <c r="H7" s="772"/>
      <c r="I7" s="772"/>
      <c r="J7" s="772"/>
      <c r="K7" s="772"/>
      <c r="L7" s="772"/>
      <c r="M7" s="772"/>
      <c r="N7" s="772"/>
      <c r="O7" s="772"/>
      <c r="P7" s="772"/>
      <c r="Q7" s="772"/>
      <c r="R7" s="772"/>
      <c r="S7" s="772"/>
      <c r="T7" s="772"/>
      <c r="U7" s="772"/>
      <c r="V7" s="772"/>
      <c r="W7" s="772"/>
      <c r="X7" s="772"/>
      <c r="Y7" s="772"/>
      <c r="Z7" s="772"/>
      <c r="AA7" s="772"/>
      <c r="AB7" s="772"/>
      <c r="AC7" s="772"/>
      <c r="AD7" s="772"/>
      <c r="AE7" s="772"/>
      <c r="AF7" s="772"/>
      <c r="AG7" s="772"/>
      <c r="AH7" s="772"/>
      <c r="AI7" s="772"/>
      <c r="AJ7" s="772"/>
      <c r="AK7" s="772"/>
      <c r="AL7" s="772"/>
      <c r="AM7" s="772"/>
      <c r="AN7" s="772"/>
      <c r="AO7" s="772"/>
      <c r="AP7" s="773"/>
      <c r="AQ7" s="774"/>
      <c r="AR7" s="774"/>
      <c r="AS7" s="774"/>
      <c r="AT7" s="774"/>
      <c r="AU7" s="775"/>
      <c r="AV7" s="774"/>
      <c r="AW7" s="747"/>
      <c r="AX7" s="774"/>
      <c r="AY7" s="774"/>
      <c r="AZ7" s="774"/>
      <c r="BA7" s="774"/>
      <c r="BB7" s="776"/>
    </row>
    <row r="8" spans="1:54" s="65" customFormat="1">
      <c r="A8" s="770"/>
      <c r="B8" s="771"/>
      <c r="C8" s="772"/>
      <c r="D8" s="772"/>
      <c r="E8" s="772"/>
      <c r="F8" s="772"/>
      <c r="G8" s="772"/>
      <c r="H8" s="772"/>
      <c r="I8" s="772"/>
      <c r="J8" s="772"/>
      <c r="K8" s="772"/>
      <c r="L8" s="772"/>
      <c r="M8" s="772"/>
      <c r="N8" s="772"/>
      <c r="O8" s="772"/>
      <c r="P8" s="772"/>
      <c r="Q8" s="772"/>
      <c r="R8" s="772"/>
      <c r="S8" s="772"/>
      <c r="T8" s="772"/>
      <c r="U8" s="772"/>
      <c r="V8" s="772"/>
      <c r="W8" s="772"/>
      <c r="X8" s="772"/>
      <c r="Y8" s="772"/>
      <c r="Z8" s="772"/>
      <c r="AA8" s="772"/>
      <c r="AB8" s="772"/>
      <c r="AC8" s="772"/>
      <c r="AD8" s="772"/>
      <c r="AE8" s="772"/>
      <c r="AF8" s="772"/>
      <c r="AG8" s="772"/>
      <c r="AH8" s="772"/>
      <c r="AI8" s="772"/>
      <c r="AJ8" s="772"/>
      <c r="AK8" s="772"/>
      <c r="AL8" s="772"/>
      <c r="AM8" s="772"/>
      <c r="AN8" s="772"/>
      <c r="AO8" s="772"/>
      <c r="AP8" s="773"/>
      <c r="AQ8" s="774"/>
      <c r="AR8" s="774"/>
      <c r="AS8" s="774"/>
      <c r="AT8" s="774"/>
      <c r="AU8" s="775"/>
      <c r="AV8" s="774"/>
      <c r="AW8" s="747"/>
      <c r="AX8" s="774"/>
      <c r="AY8" s="774"/>
      <c r="AZ8" s="774"/>
      <c r="BA8" s="774"/>
      <c r="BB8" s="776"/>
    </row>
    <row r="9" spans="1:54" s="65" customFormat="1">
      <c r="A9" s="770"/>
      <c r="B9" s="771"/>
      <c r="C9" s="772"/>
      <c r="D9" s="772"/>
      <c r="E9" s="772"/>
      <c r="F9" s="772"/>
      <c r="G9" s="772"/>
      <c r="H9" s="772"/>
      <c r="I9" s="772"/>
      <c r="J9" s="772"/>
      <c r="K9" s="772"/>
      <c r="L9" s="772"/>
      <c r="M9" s="772"/>
      <c r="N9" s="772"/>
      <c r="O9" s="772"/>
      <c r="P9" s="772"/>
      <c r="Q9" s="772"/>
      <c r="R9" s="772"/>
      <c r="S9" s="772"/>
      <c r="T9" s="772"/>
      <c r="U9" s="772"/>
      <c r="V9" s="772"/>
      <c r="W9" s="772"/>
      <c r="X9" s="772"/>
      <c r="Y9" s="772"/>
      <c r="Z9" s="772"/>
      <c r="AA9" s="772"/>
      <c r="AB9" s="772"/>
      <c r="AC9" s="772"/>
      <c r="AD9" s="772"/>
      <c r="AE9" s="772"/>
      <c r="AF9" s="772"/>
      <c r="AG9" s="772"/>
      <c r="AH9" s="772"/>
      <c r="AI9" s="772"/>
      <c r="AJ9" s="772"/>
      <c r="AK9" s="772"/>
      <c r="AL9" s="772"/>
      <c r="AM9" s="772"/>
      <c r="AN9" s="772"/>
      <c r="AO9" s="772"/>
      <c r="AP9" s="773"/>
      <c r="AQ9" s="774"/>
      <c r="AR9" s="774"/>
      <c r="AS9" s="774"/>
      <c r="AT9" s="774"/>
      <c r="AU9" s="775"/>
      <c r="AV9" s="774"/>
      <c r="AW9" s="747"/>
      <c r="AX9" s="774"/>
      <c r="AY9" s="774"/>
      <c r="AZ9" s="774"/>
      <c r="BA9" s="774"/>
      <c r="BB9" s="776"/>
    </row>
    <row r="10" spans="1:54" s="65" customFormat="1">
      <c r="A10" s="770"/>
      <c r="B10" s="771"/>
      <c r="C10" s="772"/>
      <c r="D10" s="772"/>
      <c r="E10" s="772"/>
      <c r="F10" s="772"/>
      <c r="G10" s="772"/>
      <c r="H10" s="772"/>
      <c r="I10" s="772"/>
      <c r="J10" s="772"/>
      <c r="K10" s="772"/>
      <c r="L10" s="772"/>
      <c r="M10" s="772"/>
      <c r="N10" s="772"/>
      <c r="O10" s="772"/>
      <c r="P10" s="772"/>
      <c r="Q10" s="772"/>
      <c r="R10" s="772"/>
      <c r="S10" s="772"/>
      <c r="T10" s="772"/>
      <c r="U10" s="772"/>
      <c r="V10" s="772"/>
      <c r="W10" s="772"/>
      <c r="X10" s="772"/>
      <c r="Y10" s="772"/>
      <c r="Z10" s="772"/>
      <c r="AA10" s="772"/>
      <c r="AB10" s="772"/>
      <c r="AC10" s="772"/>
      <c r="AD10" s="772"/>
      <c r="AE10" s="772"/>
      <c r="AF10" s="772"/>
      <c r="AG10" s="772"/>
      <c r="AH10" s="772"/>
      <c r="AI10" s="772"/>
      <c r="AJ10" s="772"/>
      <c r="AK10" s="772"/>
      <c r="AL10" s="772"/>
      <c r="AM10" s="772"/>
      <c r="AN10" s="772"/>
      <c r="AO10" s="772"/>
      <c r="AP10" s="773"/>
      <c r="AQ10" s="774"/>
      <c r="AR10" s="774"/>
      <c r="AS10" s="774"/>
      <c r="AT10" s="774"/>
      <c r="AU10" s="775"/>
      <c r="AV10" s="774"/>
      <c r="AW10" s="747"/>
      <c r="AX10" s="774"/>
      <c r="AY10" s="774"/>
      <c r="AZ10" s="774"/>
      <c r="BA10" s="774"/>
      <c r="BB10" s="776"/>
    </row>
    <row r="11" spans="1:54" s="65" customFormat="1">
      <c r="A11" s="770"/>
      <c r="B11" s="771"/>
      <c r="C11" s="772"/>
      <c r="D11" s="772"/>
      <c r="E11" s="772"/>
      <c r="F11" s="772"/>
      <c r="G11" s="772"/>
      <c r="H11" s="772"/>
      <c r="I11" s="772"/>
      <c r="J11" s="772"/>
      <c r="K11" s="772"/>
      <c r="L11" s="772"/>
      <c r="M11" s="772"/>
      <c r="N11" s="772"/>
      <c r="O11" s="772"/>
      <c r="P11" s="772"/>
      <c r="Q11" s="772"/>
      <c r="R11" s="772"/>
      <c r="S11" s="772"/>
      <c r="T11" s="772"/>
      <c r="U11" s="772"/>
      <c r="V11" s="772"/>
      <c r="W11" s="772"/>
      <c r="X11" s="772"/>
      <c r="Y11" s="772"/>
      <c r="Z11" s="772"/>
      <c r="AA11" s="772"/>
      <c r="AB11" s="772"/>
      <c r="AC11" s="772"/>
      <c r="AD11" s="772"/>
      <c r="AE11" s="772"/>
      <c r="AF11" s="772"/>
      <c r="AG11" s="772"/>
      <c r="AH11" s="772"/>
      <c r="AI11" s="772"/>
      <c r="AJ11" s="772"/>
      <c r="AK11" s="772"/>
      <c r="AL11" s="772"/>
      <c r="AM11" s="772"/>
      <c r="AN11" s="772"/>
      <c r="AO11" s="772"/>
      <c r="AP11" s="773"/>
      <c r="AQ11" s="774"/>
      <c r="AR11" s="774"/>
      <c r="AS11" s="774"/>
      <c r="AT11" s="774"/>
      <c r="AU11" s="775"/>
      <c r="AV11" s="774"/>
      <c r="AW11" s="747"/>
      <c r="AX11" s="774"/>
      <c r="AY11" s="774"/>
      <c r="AZ11" s="774"/>
      <c r="BA11" s="774"/>
      <c r="BB11" s="776"/>
    </row>
    <row r="12" spans="1:54" s="65" customFormat="1">
      <c r="A12" s="770"/>
      <c r="B12" s="771"/>
      <c r="C12" s="772"/>
      <c r="D12" s="772"/>
      <c r="E12" s="772"/>
      <c r="F12" s="772"/>
      <c r="G12" s="772"/>
      <c r="H12" s="772"/>
      <c r="I12" s="772"/>
      <c r="J12" s="772"/>
      <c r="K12" s="772"/>
      <c r="L12" s="772"/>
      <c r="M12" s="772"/>
      <c r="N12" s="772"/>
      <c r="O12" s="772"/>
      <c r="P12" s="772"/>
      <c r="Q12" s="772"/>
      <c r="R12" s="772"/>
      <c r="S12" s="772"/>
      <c r="T12" s="772"/>
      <c r="U12" s="772"/>
      <c r="V12" s="772"/>
      <c r="W12" s="772"/>
      <c r="X12" s="772"/>
      <c r="Y12" s="772"/>
      <c r="Z12" s="772"/>
      <c r="AA12" s="772"/>
      <c r="AB12" s="772"/>
      <c r="AC12" s="772"/>
      <c r="AD12" s="772"/>
      <c r="AE12" s="772"/>
      <c r="AF12" s="772"/>
      <c r="AG12" s="772"/>
      <c r="AH12" s="772"/>
      <c r="AI12" s="772"/>
      <c r="AJ12" s="772"/>
      <c r="AK12" s="772"/>
      <c r="AL12" s="772"/>
      <c r="AM12" s="772"/>
      <c r="AN12" s="772"/>
      <c r="AO12" s="772"/>
      <c r="AP12" s="773"/>
      <c r="AQ12" s="774"/>
      <c r="AR12" s="774"/>
      <c r="AS12" s="774"/>
      <c r="AT12" s="774"/>
      <c r="AU12" s="775"/>
      <c r="AV12" s="774"/>
      <c r="AW12" s="747"/>
      <c r="AX12" s="774"/>
      <c r="AY12" s="774"/>
      <c r="AZ12" s="774"/>
      <c r="BA12" s="774"/>
      <c r="BB12" s="776"/>
    </row>
    <row r="13" spans="1:54" s="65" customFormat="1">
      <c r="A13" s="770"/>
      <c r="B13" s="771"/>
      <c r="C13" s="772"/>
      <c r="D13" s="772"/>
      <c r="E13" s="772"/>
      <c r="F13" s="772"/>
      <c r="G13" s="772"/>
      <c r="H13" s="772"/>
      <c r="I13" s="772"/>
      <c r="J13" s="772"/>
      <c r="K13" s="772"/>
      <c r="L13" s="772"/>
      <c r="M13" s="772"/>
      <c r="N13" s="772"/>
      <c r="O13" s="772"/>
      <c r="P13" s="772"/>
      <c r="Q13" s="772"/>
      <c r="R13" s="772"/>
      <c r="S13" s="772"/>
      <c r="T13" s="772"/>
      <c r="U13" s="772"/>
      <c r="V13" s="772"/>
      <c r="W13" s="772"/>
      <c r="X13" s="772"/>
      <c r="Y13" s="772"/>
      <c r="Z13" s="772"/>
      <c r="AA13" s="772"/>
      <c r="AB13" s="772"/>
      <c r="AC13" s="772"/>
      <c r="AD13" s="772"/>
      <c r="AE13" s="772"/>
      <c r="AF13" s="772"/>
      <c r="AG13" s="772"/>
      <c r="AH13" s="772"/>
      <c r="AI13" s="772"/>
      <c r="AJ13" s="772"/>
      <c r="AK13" s="772"/>
      <c r="AL13" s="772"/>
      <c r="AM13" s="772"/>
      <c r="AN13" s="772"/>
      <c r="AO13" s="772"/>
      <c r="AP13" s="773"/>
      <c r="AQ13" s="774"/>
      <c r="AR13" s="774"/>
      <c r="AS13" s="774"/>
      <c r="AT13" s="774"/>
      <c r="AU13" s="775"/>
      <c r="AV13" s="774"/>
      <c r="AW13" s="747"/>
      <c r="AX13" s="774"/>
      <c r="AY13" s="774"/>
      <c r="AZ13" s="774"/>
      <c r="BA13" s="774"/>
      <c r="BB13" s="776"/>
    </row>
    <row r="14" spans="1:54" s="65" customFormat="1">
      <c r="A14" s="770"/>
      <c r="B14" s="771"/>
      <c r="C14" s="772"/>
      <c r="D14" s="772"/>
      <c r="E14" s="772"/>
      <c r="F14" s="772"/>
      <c r="G14" s="772"/>
      <c r="H14" s="772"/>
      <c r="I14" s="772"/>
      <c r="J14" s="772"/>
      <c r="K14" s="772"/>
      <c r="L14" s="772"/>
      <c r="M14" s="772"/>
      <c r="N14" s="772"/>
      <c r="O14" s="772"/>
      <c r="P14" s="772"/>
      <c r="Q14" s="772"/>
      <c r="R14" s="772"/>
      <c r="S14" s="772"/>
      <c r="T14" s="772"/>
      <c r="U14" s="772"/>
      <c r="V14" s="772"/>
      <c r="W14" s="772"/>
      <c r="X14" s="772"/>
      <c r="Y14" s="772"/>
      <c r="Z14" s="772"/>
      <c r="AA14" s="772"/>
      <c r="AB14" s="772"/>
      <c r="AC14" s="772"/>
      <c r="AD14" s="772"/>
      <c r="AE14" s="772"/>
      <c r="AF14" s="772"/>
      <c r="AG14" s="772"/>
      <c r="AH14" s="772"/>
      <c r="AI14" s="772"/>
      <c r="AJ14" s="772"/>
      <c r="AK14" s="772"/>
      <c r="AL14" s="772"/>
      <c r="AM14" s="772"/>
      <c r="AN14" s="772"/>
      <c r="AO14" s="772"/>
      <c r="AP14" s="773"/>
      <c r="AQ14" s="774"/>
      <c r="AR14" s="774"/>
      <c r="AS14" s="774"/>
      <c r="AT14" s="774"/>
      <c r="AU14" s="775"/>
      <c r="AV14" s="774"/>
      <c r="AW14" s="747"/>
      <c r="AX14" s="774"/>
      <c r="AY14" s="774"/>
      <c r="AZ14" s="774"/>
      <c r="BA14" s="774"/>
      <c r="BB14" s="776"/>
    </row>
    <row r="15" spans="1:54" s="65" customFormat="1">
      <c r="A15" s="770"/>
      <c r="B15" s="771"/>
      <c r="C15" s="772"/>
      <c r="D15" s="772"/>
      <c r="E15" s="772"/>
      <c r="F15" s="772"/>
      <c r="G15" s="772"/>
      <c r="H15" s="772"/>
      <c r="I15" s="772"/>
      <c r="J15" s="772"/>
      <c r="K15" s="772"/>
      <c r="L15" s="772"/>
      <c r="M15" s="772"/>
      <c r="N15" s="772"/>
      <c r="O15" s="772"/>
      <c r="P15" s="772"/>
      <c r="Q15" s="772"/>
      <c r="R15" s="772"/>
      <c r="S15" s="772"/>
      <c r="T15" s="772"/>
      <c r="U15" s="772"/>
      <c r="V15" s="772"/>
      <c r="W15" s="772"/>
      <c r="X15" s="772"/>
      <c r="Y15" s="772"/>
      <c r="Z15" s="772"/>
      <c r="AA15" s="772"/>
      <c r="AB15" s="772"/>
      <c r="AC15" s="772"/>
      <c r="AD15" s="772"/>
      <c r="AE15" s="772"/>
      <c r="AF15" s="772"/>
      <c r="AG15" s="772"/>
      <c r="AH15" s="772"/>
      <c r="AI15" s="772"/>
      <c r="AJ15" s="772"/>
      <c r="AK15" s="772"/>
      <c r="AL15" s="772"/>
      <c r="AM15" s="772"/>
      <c r="AN15" s="772"/>
      <c r="AO15" s="772"/>
      <c r="AP15" s="773"/>
      <c r="AQ15" s="774"/>
      <c r="AR15" s="774"/>
      <c r="AS15" s="774"/>
      <c r="AT15" s="774"/>
      <c r="AU15" s="775"/>
      <c r="AV15" s="774"/>
      <c r="AW15" s="747"/>
      <c r="AX15" s="774"/>
      <c r="AY15" s="774"/>
      <c r="AZ15" s="774"/>
      <c r="BA15" s="774"/>
      <c r="BB15" s="776"/>
    </row>
    <row r="16" spans="1:54" s="65" customFormat="1">
      <c r="A16" s="770"/>
      <c r="B16" s="771"/>
      <c r="C16" s="772"/>
      <c r="D16" s="772"/>
      <c r="E16" s="772"/>
      <c r="F16" s="772"/>
      <c r="G16" s="772"/>
      <c r="H16" s="772"/>
      <c r="I16" s="772"/>
      <c r="J16" s="772"/>
      <c r="K16" s="772"/>
      <c r="L16" s="772"/>
      <c r="M16" s="772"/>
      <c r="N16" s="772"/>
      <c r="O16" s="772"/>
      <c r="P16" s="772"/>
      <c r="Q16" s="772"/>
      <c r="R16" s="772"/>
      <c r="S16" s="772"/>
      <c r="T16" s="772"/>
      <c r="U16" s="772"/>
      <c r="V16" s="772"/>
      <c r="W16" s="772"/>
      <c r="X16" s="772"/>
      <c r="Y16" s="772"/>
      <c r="Z16" s="772"/>
      <c r="AA16" s="772"/>
      <c r="AB16" s="772"/>
      <c r="AC16" s="772"/>
      <c r="AD16" s="772"/>
      <c r="AE16" s="772"/>
      <c r="AF16" s="772"/>
      <c r="AG16" s="772"/>
      <c r="AH16" s="772"/>
      <c r="AI16" s="772"/>
      <c r="AJ16" s="772"/>
      <c r="AK16" s="772"/>
      <c r="AL16" s="772"/>
      <c r="AM16" s="772"/>
      <c r="AN16" s="772"/>
      <c r="AO16" s="772"/>
      <c r="AP16" s="773"/>
      <c r="AQ16" s="774"/>
      <c r="AR16" s="774"/>
      <c r="AS16" s="774"/>
      <c r="AT16" s="774"/>
      <c r="AU16" s="775"/>
      <c r="AV16" s="774"/>
      <c r="AW16" s="747"/>
      <c r="AX16" s="774"/>
      <c r="AY16" s="774"/>
      <c r="AZ16" s="774"/>
      <c r="BA16" s="774"/>
      <c r="BB16" s="776"/>
    </row>
    <row r="17" spans="1:54" s="65" customFormat="1">
      <c r="A17" s="770"/>
      <c r="B17" s="771"/>
      <c r="C17" s="772"/>
      <c r="D17" s="772"/>
      <c r="E17" s="772"/>
      <c r="F17" s="772"/>
      <c r="G17" s="772"/>
      <c r="H17" s="772"/>
      <c r="I17" s="772"/>
      <c r="J17" s="772"/>
      <c r="K17" s="772"/>
      <c r="L17" s="772"/>
      <c r="M17" s="772"/>
      <c r="N17" s="772"/>
      <c r="O17" s="772"/>
      <c r="P17" s="772"/>
      <c r="Q17" s="772"/>
      <c r="R17" s="772"/>
      <c r="S17" s="772"/>
      <c r="T17" s="772"/>
      <c r="U17" s="772"/>
      <c r="V17" s="772"/>
      <c r="W17" s="772"/>
      <c r="X17" s="772"/>
      <c r="Y17" s="772"/>
      <c r="Z17" s="772"/>
      <c r="AA17" s="772"/>
      <c r="AB17" s="772"/>
      <c r="AC17" s="772"/>
      <c r="AD17" s="772"/>
      <c r="AE17" s="772"/>
      <c r="AF17" s="772"/>
      <c r="AG17" s="772"/>
      <c r="AH17" s="772"/>
      <c r="AI17" s="772"/>
      <c r="AJ17" s="772"/>
      <c r="AK17" s="772"/>
      <c r="AL17" s="772"/>
      <c r="AM17" s="772"/>
      <c r="AN17" s="772"/>
      <c r="AO17" s="772"/>
      <c r="AP17" s="773"/>
      <c r="AQ17" s="774"/>
      <c r="AR17" s="774"/>
      <c r="AS17" s="774"/>
      <c r="AT17" s="774"/>
      <c r="AU17" s="775"/>
      <c r="AV17" s="774"/>
      <c r="AW17" s="747"/>
      <c r="AX17" s="774"/>
      <c r="AY17" s="774"/>
      <c r="AZ17" s="774"/>
      <c r="BA17" s="774"/>
      <c r="BB17" s="776"/>
    </row>
    <row r="18" spans="1:54" s="65" customFormat="1">
      <c r="A18" s="770"/>
      <c r="B18" s="771"/>
      <c r="C18" s="772"/>
      <c r="D18" s="772"/>
      <c r="E18" s="772"/>
      <c r="F18" s="772"/>
      <c r="G18" s="772"/>
      <c r="H18" s="772"/>
      <c r="I18" s="772"/>
      <c r="J18" s="772"/>
      <c r="K18" s="772"/>
      <c r="L18" s="772"/>
      <c r="M18" s="772"/>
      <c r="N18" s="772"/>
      <c r="O18" s="772"/>
      <c r="P18" s="772"/>
      <c r="Q18" s="772"/>
      <c r="R18" s="772"/>
      <c r="S18" s="772"/>
      <c r="T18" s="772"/>
      <c r="U18" s="772"/>
      <c r="V18" s="772"/>
      <c r="W18" s="772"/>
      <c r="X18" s="772"/>
      <c r="Y18" s="772"/>
      <c r="Z18" s="772"/>
      <c r="AA18" s="772"/>
      <c r="AB18" s="772"/>
      <c r="AC18" s="772"/>
      <c r="AD18" s="772"/>
      <c r="AE18" s="772"/>
      <c r="AF18" s="772"/>
      <c r="AG18" s="772"/>
      <c r="AH18" s="772"/>
      <c r="AI18" s="772"/>
      <c r="AJ18" s="772"/>
      <c r="AK18" s="772"/>
      <c r="AL18" s="772"/>
      <c r="AM18" s="772"/>
      <c r="AN18" s="772"/>
      <c r="AO18" s="772"/>
      <c r="AP18" s="773"/>
      <c r="AQ18" s="774"/>
      <c r="AR18" s="774"/>
      <c r="AS18" s="774"/>
      <c r="AT18" s="774"/>
      <c r="AU18" s="775"/>
      <c r="AV18" s="774"/>
      <c r="AW18" s="747"/>
      <c r="AX18" s="774"/>
      <c r="AY18" s="774"/>
      <c r="AZ18" s="774"/>
      <c r="BA18" s="774"/>
      <c r="BB18" s="776"/>
    </row>
    <row r="19" spans="1:54" s="65" customFormat="1">
      <c r="A19" s="770"/>
      <c r="B19" s="771"/>
      <c r="C19" s="772"/>
      <c r="D19" s="772"/>
      <c r="E19" s="772"/>
      <c r="F19" s="772"/>
      <c r="G19" s="772"/>
      <c r="H19" s="772"/>
      <c r="I19" s="772"/>
      <c r="J19" s="772"/>
      <c r="K19" s="772"/>
      <c r="L19" s="772"/>
      <c r="M19" s="772"/>
      <c r="N19" s="772"/>
      <c r="O19" s="772"/>
      <c r="P19" s="772"/>
      <c r="Q19" s="772"/>
      <c r="R19" s="772"/>
      <c r="S19" s="772"/>
      <c r="T19" s="772"/>
      <c r="U19" s="772"/>
      <c r="V19" s="772"/>
      <c r="W19" s="772"/>
      <c r="X19" s="772"/>
      <c r="Y19" s="772"/>
      <c r="Z19" s="772"/>
      <c r="AA19" s="772"/>
      <c r="AB19" s="772"/>
      <c r="AC19" s="772"/>
      <c r="AD19" s="772"/>
      <c r="AE19" s="772"/>
      <c r="AF19" s="772"/>
      <c r="AG19" s="772"/>
      <c r="AH19" s="772"/>
      <c r="AI19" s="772"/>
      <c r="AJ19" s="772"/>
      <c r="AK19" s="772"/>
      <c r="AL19" s="772"/>
      <c r="AM19" s="772"/>
      <c r="AN19" s="772"/>
      <c r="AO19" s="772"/>
      <c r="AP19" s="773"/>
      <c r="AQ19" s="774"/>
      <c r="AR19" s="774"/>
      <c r="AS19" s="774"/>
      <c r="AT19" s="774"/>
      <c r="AU19" s="775"/>
      <c r="AV19" s="774"/>
      <c r="AW19" s="747"/>
      <c r="AX19" s="774"/>
      <c r="AY19" s="774"/>
      <c r="AZ19" s="774"/>
      <c r="BA19" s="774"/>
      <c r="BB19" s="776"/>
    </row>
    <row r="20" spans="1:54" s="65" customFormat="1">
      <c r="A20" s="770"/>
      <c r="B20" s="771"/>
      <c r="C20" s="772"/>
      <c r="D20" s="772"/>
      <c r="E20" s="772"/>
      <c r="F20" s="772"/>
      <c r="G20" s="772"/>
      <c r="H20" s="772"/>
      <c r="I20" s="772"/>
      <c r="J20" s="772"/>
      <c r="K20" s="772"/>
      <c r="L20" s="772"/>
      <c r="M20" s="772"/>
      <c r="N20" s="772"/>
      <c r="O20" s="772"/>
      <c r="P20" s="772"/>
      <c r="Q20" s="772"/>
      <c r="R20" s="772"/>
      <c r="S20" s="772"/>
      <c r="T20" s="772"/>
      <c r="U20" s="772"/>
      <c r="V20" s="772"/>
      <c r="W20" s="772"/>
      <c r="X20" s="772"/>
      <c r="Y20" s="772"/>
      <c r="Z20" s="772"/>
      <c r="AA20" s="772"/>
      <c r="AB20" s="772"/>
      <c r="AC20" s="772"/>
      <c r="AD20" s="772"/>
      <c r="AE20" s="772"/>
      <c r="AF20" s="772"/>
      <c r="AG20" s="772"/>
      <c r="AH20" s="772"/>
      <c r="AI20" s="772"/>
      <c r="AJ20" s="772"/>
      <c r="AK20" s="772"/>
      <c r="AL20" s="772"/>
      <c r="AM20" s="772"/>
      <c r="AN20" s="772"/>
      <c r="AO20" s="772"/>
      <c r="AP20" s="773"/>
      <c r="AQ20" s="774"/>
      <c r="AR20" s="774"/>
      <c r="AS20" s="774"/>
      <c r="AT20" s="774"/>
      <c r="AU20" s="775"/>
      <c r="AV20" s="774"/>
      <c r="AW20" s="747"/>
      <c r="AX20" s="774"/>
      <c r="AY20" s="774"/>
      <c r="AZ20" s="774"/>
      <c r="BA20" s="774"/>
      <c r="BB20" s="776"/>
    </row>
    <row r="21" spans="1:54" s="65" customFormat="1">
      <c r="A21" s="770"/>
      <c r="B21" s="771"/>
      <c r="C21" s="772"/>
      <c r="D21" s="772"/>
      <c r="E21" s="772"/>
      <c r="F21" s="772"/>
      <c r="G21" s="772"/>
      <c r="H21" s="772"/>
      <c r="I21" s="772"/>
      <c r="J21" s="772"/>
      <c r="K21" s="772"/>
      <c r="L21" s="772"/>
      <c r="M21" s="772"/>
      <c r="N21" s="772"/>
      <c r="O21" s="772"/>
      <c r="P21" s="772"/>
      <c r="Q21" s="772"/>
      <c r="R21" s="772"/>
      <c r="S21" s="772"/>
      <c r="T21" s="772"/>
      <c r="U21" s="772"/>
      <c r="V21" s="772"/>
      <c r="W21" s="772"/>
      <c r="X21" s="772"/>
      <c r="Y21" s="772"/>
      <c r="Z21" s="772"/>
      <c r="AA21" s="772"/>
      <c r="AB21" s="772"/>
      <c r="AC21" s="772"/>
      <c r="AD21" s="772"/>
      <c r="AE21" s="772"/>
      <c r="AF21" s="772"/>
      <c r="AG21" s="772"/>
      <c r="AH21" s="772"/>
      <c r="AI21" s="772"/>
      <c r="AJ21" s="772"/>
      <c r="AK21" s="772"/>
      <c r="AL21" s="772"/>
      <c r="AM21" s="772"/>
      <c r="AN21" s="772"/>
      <c r="AO21" s="772"/>
      <c r="AP21" s="773"/>
      <c r="AQ21" s="774"/>
      <c r="AR21" s="774"/>
      <c r="AS21" s="774"/>
      <c r="AT21" s="774"/>
      <c r="AU21" s="775"/>
      <c r="AV21" s="774"/>
      <c r="AW21" s="747"/>
      <c r="AX21" s="774"/>
      <c r="AY21" s="774"/>
      <c r="AZ21" s="774"/>
      <c r="BA21" s="774"/>
      <c r="BB21" s="776"/>
    </row>
    <row r="22" spans="1:54" s="65" customFormat="1">
      <c r="A22" s="770"/>
      <c r="B22" s="771"/>
      <c r="C22" s="772"/>
      <c r="D22" s="772"/>
      <c r="E22" s="772"/>
      <c r="F22" s="772"/>
      <c r="G22" s="772"/>
      <c r="H22" s="772"/>
      <c r="I22" s="772"/>
      <c r="J22" s="772"/>
      <c r="K22" s="772"/>
      <c r="L22" s="772"/>
      <c r="M22" s="772"/>
      <c r="N22" s="772"/>
      <c r="O22" s="772"/>
      <c r="P22" s="772"/>
      <c r="Q22" s="772"/>
      <c r="R22" s="772"/>
      <c r="S22" s="772"/>
      <c r="T22" s="772"/>
      <c r="U22" s="772"/>
      <c r="V22" s="772"/>
      <c r="W22" s="772"/>
      <c r="X22" s="772"/>
      <c r="Y22" s="772"/>
      <c r="Z22" s="772"/>
      <c r="AA22" s="772"/>
      <c r="AB22" s="772"/>
      <c r="AC22" s="772"/>
      <c r="AD22" s="772"/>
      <c r="AE22" s="772"/>
      <c r="AF22" s="772"/>
      <c r="AG22" s="772"/>
      <c r="AH22" s="772"/>
      <c r="AI22" s="772"/>
      <c r="AJ22" s="772"/>
      <c r="AK22" s="772"/>
      <c r="AL22" s="772"/>
      <c r="AM22" s="772"/>
      <c r="AN22" s="772"/>
      <c r="AO22" s="772"/>
      <c r="AP22" s="773"/>
      <c r="AQ22" s="774"/>
      <c r="AR22" s="774"/>
      <c r="AS22" s="774"/>
      <c r="AT22" s="774"/>
      <c r="AU22" s="775"/>
      <c r="AV22" s="774"/>
      <c r="AW22" s="747"/>
      <c r="AX22" s="774"/>
      <c r="AY22" s="774"/>
      <c r="AZ22" s="774"/>
      <c r="BA22" s="774"/>
      <c r="BB22" s="776"/>
    </row>
    <row r="23" spans="1:54" s="65" customFormat="1">
      <c r="A23" s="770"/>
      <c r="B23" s="771"/>
      <c r="C23" s="772"/>
      <c r="D23" s="772"/>
      <c r="E23" s="772"/>
      <c r="F23" s="772"/>
      <c r="G23" s="772"/>
      <c r="H23" s="772"/>
      <c r="I23" s="772"/>
      <c r="J23" s="772"/>
      <c r="K23" s="772"/>
      <c r="L23" s="772"/>
      <c r="M23" s="772"/>
      <c r="N23" s="772"/>
      <c r="O23" s="772"/>
      <c r="P23" s="772"/>
      <c r="Q23" s="772"/>
      <c r="R23" s="772"/>
      <c r="S23" s="772"/>
      <c r="T23" s="772"/>
      <c r="U23" s="772"/>
      <c r="V23" s="772"/>
      <c r="W23" s="772"/>
      <c r="X23" s="772"/>
      <c r="Y23" s="772"/>
      <c r="Z23" s="772"/>
      <c r="AA23" s="772"/>
      <c r="AB23" s="772"/>
      <c r="AC23" s="772"/>
      <c r="AD23" s="772"/>
      <c r="AE23" s="772"/>
      <c r="AF23" s="772"/>
      <c r="AG23" s="772"/>
      <c r="AH23" s="772"/>
      <c r="AI23" s="772"/>
      <c r="AJ23" s="772"/>
      <c r="AK23" s="772"/>
      <c r="AL23" s="772"/>
      <c r="AM23" s="772"/>
      <c r="AN23" s="772"/>
      <c r="AO23" s="772"/>
      <c r="AP23" s="773"/>
      <c r="AQ23" s="774"/>
      <c r="AR23" s="774"/>
      <c r="AS23" s="774"/>
      <c r="AT23" s="774"/>
      <c r="AU23" s="775"/>
      <c r="AV23" s="774"/>
      <c r="AW23" s="747"/>
      <c r="AX23" s="774"/>
      <c r="AY23" s="774"/>
      <c r="AZ23" s="774"/>
      <c r="BA23" s="774"/>
      <c r="BB23" s="776"/>
    </row>
    <row r="24" spans="1:54" s="65" customFormat="1">
      <c r="A24" s="770"/>
      <c r="B24" s="771"/>
      <c r="C24" s="772"/>
      <c r="D24" s="772"/>
      <c r="E24" s="772"/>
      <c r="F24" s="772"/>
      <c r="G24" s="772"/>
      <c r="H24" s="772"/>
      <c r="I24" s="772"/>
      <c r="J24" s="772"/>
      <c r="K24" s="772"/>
      <c r="L24" s="772"/>
      <c r="M24" s="772"/>
      <c r="N24" s="772"/>
      <c r="O24" s="772"/>
      <c r="P24" s="772"/>
      <c r="Q24" s="772"/>
      <c r="R24" s="772"/>
      <c r="S24" s="772"/>
      <c r="T24" s="772"/>
      <c r="U24" s="772"/>
      <c r="V24" s="772"/>
      <c r="W24" s="772"/>
      <c r="X24" s="772"/>
      <c r="Y24" s="772"/>
      <c r="Z24" s="772"/>
      <c r="AA24" s="772"/>
      <c r="AB24" s="772"/>
      <c r="AC24" s="772"/>
      <c r="AD24" s="772"/>
      <c r="AE24" s="772"/>
      <c r="AF24" s="772"/>
      <c r="AG24" s="772"/>
      <c r="AH24" s="772"/>
      <c r="AI24" s="772"/>
      <c r="AJ24" s="772"/>
      <c r="AK24" s="772"/>
      <c r="AL24" s="772"/>
      <c r="AM24" s="772"/>
      <c r="AN24" s="772"/>
      <c r="AO24" s="772"/>
      <c r="AP24" s="773"/>
      <c r="AQ24" s="774"/>
      <c r="AR24" s="774"/>
      <c r="AS24" s="774"/>
      <c r="AT24" s="774"/>
      <c r="AU24" s="775"/>
      <c r="AV24" s="774"/>
      <c r="AW24" s="747"/>
      <c r="AX24" s="774"/>
      <c r="AY24" s="774"/>
      <c r="AZ24" s="774"/>
      <c r="BA24" s="774"/>
      <c r="BB24" s="776"/>
    </row>
    <row r="25" spans="1:54" s="65" customFormat="1">
      <c r="A25" s="770"/>
      <c r="B25" s="771"/>
      <c r="C25" s="772"/>
      <c r="D25" s="772"/>
      <c r="E25" s="772"/>
      <c r="F25" s="772"/>
      <c r="G25" s="772"/>
      <c r="H25" s="772"/>
      <c r="I25" s="772"/>
      <c r="J25" s="772"/>
      <c r="K25" s="772"/>
      <c r="L25" s="772"/>
      <c r="M25" s="772"/>
      <c r="N25" s="772"/>
      <c r="O25" s="772"/>
      <c r="P25" s="772"/>
      <c r="Q25" s="772"/>
      <c r="R25" s="772"/>
      <c r="S25" s="772"/>
      <c r="T25" s="772"/>
      <c r="U25" s="772"/>
      <c r="V25" s="772"/>
      <c r="W25" s="772"/>
      <c r="X25" s="772"/>
      <c r="Y25" s="772"/>
      <c r="Z25" s="772"/>
      <c r="AA25" s="772"/>
      <c r="AB25" s="772"/>
      <c r="AC25" s="772"/>
      <c r="AD25" s="772"/>
      <c r="AE25" s="772"/>
      <c r="AF25" s="772"/>
      <c r="AG25" s="772"/>
      <c r="AH25" s="772"/>
      <c r="AI25" s="772"/>
      <c r="AJ25" s="772"/>
      <c r="AK25" s="772"/>
      <c r="AL25" s="772"/>
      <c r="AM25" s="772"/>
      <c r="AN25" s="772"/>
      <c r="AO25" s="772"/>
      <c r="AP25" s="773"/>
      <c r="AQ25" s="774"/>
      <c r="AR25" s="774"/>
      <c r="AS25" s="774"/>
      <c r="AT25" s="774"/>
      <c r="AU25" s="775"/>
      <c r="AV25" s="774"/>
      <c r="AW25" s="747"/>
      <c r="AX25" s="774"/>
      <c r="AY25" s="774"/>
      <c r="AZ25" s="774"/>
      <c r="BA25" s="774"/>
      <c r="BB25" s="776"/>
    </row>
    <row r="26" spans="1:54">
      <c r="A26" s="770"/>
      <c r="B26" s="777"/>
      <c r="C26" s="777"/>
      <c r="D26" s="777"/>
      <c r="E26" s="777"/>
      <c r="F26" s="777"/>
      <c r="G26" s="777"/>
      <c r="H26" s="777"/>
      <c r="I26" s="777"/>
      <c r="J26" s="777"/>
      <c r="K26" s="777"/>
      <c r="L26" s="777"/>
      <c r="M26" s="777"/>
      <c r="N26" s="777"/>
      <c r="O26" s="777"/>
      <c r="P26" s="777"/>
      <c r="Q26" s="777"/>
      <c r="R26" s="777"/>
      <c r="S26" s="777"/>
      <c r="T26" s="777"/>
      <c r="U26" s="777"/>
      <c r="V26" s="777"/>
      <c r="W26" s="777"/>
      <c r="X26" s="777"/>
      <c r="Y26" s="777"/>
      <c r="Z26" s="777"/>
      <c r="AA26" s="777"/>
      <c r="AB26" s="777"/>
      <c r="AC26" s="777"/>
      <c r="AD26" s="777"/>
      <c r="AE26" s="777"/>
      <c r="AF26" s="777"/>
      <c r="AG26" s="777"/>
      <c r="AH26" s="777"/>
      <c r="AI26" s="777"/>
      <c r="AJ26" s="777"/>
      <c r="AK26" s="777"/>
      <c r="AL26" s="777"/>
      <c r="AM26" s="777"/>
      <c r="AN26" s="777"/>
      <c r="AO26" s="777"/>
      <c r="AP26" s="776"/>
      <c r="AQ26" s="774"/>
      <c r="AR26" s="757"/>
      <c r="AS26" s="774"/>
      <c r="AT26" s="774"/>
      <c r="AU26" s="778"/>
      <c r="AV26" s="757"/>
      <c r="AW26" s="757"/>
      <c r="AX26" s="774"/>
      <c r="AY26" s="774"/>
      <c r="AZ26" s="774"/>
      <c r="BA26" s="774"/>
      <c r="BB26" s="776"/>
    </row>
    <row r="27" spans="1:54">
      <c r="A27" s="1905" t="s">
        <v>184</v>
      </c>
      <c r="B27" s="1906"/>
      <c r="C27" s="779"/>
      <c r="D27" s="779"/>
      <c r="E27" s="779"/>
      <c r="F27" s="779"/>
      <c r="G27" s="779"/>
      <c r="H27" s="779"/>
      <c r="I27" s="779"/>
      <c r="J27" s="779"/>
      <c r="K27" s="779"/>
      <c r="L27" s="779"/>
      <c r="M27" s="779"/>
      <c r="N27" s="779"/>
      <c r="O27" s="779"/>
      <c r="P27" s="779"/>
      <c r="Q27" s="779"/>
      <c r="R27" s="779"/>
      <c r="S27" s="779"/>
      <c r="T27" s="779"/>
      <c r="U27" s="779"/>
      <c r="V27" s="779"/>
      <c r="W27" s="779"/>
      <c r="X27" s="779"/>
      <c r="Y27" s="779"/>
      <c r="Z27" s="779"/>
      <c r="AA27" s="779"/>
      <c r="AB27" s="779"/>
      <c r="AC27" s="779"/>
      <c r="AD27" s="779"/>
      <c r="AE27" s="779"/>
      <c r="AF27" s="779"/>
      <c r="AG27" s="779"/>
      <c r="AH27" s="779"/>
      <c r="AI27" s="779"/>
      <c r="AJ27" s="779"/>
      <c r="AK27" s="779"/>
      <c r="AL27" s="779"/>
      <c r="AM27" s="779"/>
      <c r="AN27" s="779"/>
      <c r="AO27" s="779"/>
      <c r="AP27" s="780"/>
      <c r="AQ27" s="781"/>
      <c r="AR27" s="781"/>
      <c r="AS27" s="781">
        <v>0</v>
      </c>
      <c r="AT27" s="781"/>
      <c r="AU27" s="782"/>
      <c r="AV27" s="781"/>
      <c r="AW27" s="781">
        <v>0</v>
      </c>
      <c r="AX27" s="781"/>
      <c r="AY27" s="781"/>
      <c r="AZ27" s="781">
        <v>0</v>
      </c>
      <c r="BA27" s="774"/>
      <c r="BB27" s="776"/>
    </row>
    <row r="28" spans="1:54">
      <c r="A28" s="1591" t="s">
        <v>179</v>
      </c>
      <c r="B28" s="1591"/>
      <c r="C28" s="783"/>
      <c r="D28" s="783"/>
      <c r="E28" s="783"/>
      <c r="F28" s="783"/>
      <c r="G28" s="783"/>
      <c r="H28" s="783"/>
      <c r="I28" s="783"/>
      <c r="J28" s="783"/>
      <c r="K28" s="783"/>
      <c r="L28" s="783"/>
      <c r="M28" s="783"/>
      <c r="N28" s="783"/>
      <c r="O28" s="783"/>
      <c r="P28" s="783"/>
      <c r="Q28" s="783"/>
      <c r="R28" s="783"/>
      <c r="S28" s="783"/>
      <c r="T28" s="783"/>
      <c r="U28" s="783"/>
      <c r="V28" s="783"/>
      <c r="W28" s="783"/>
      <c r="X28" s="783"/>
      <c r="Y28" s="783"/>
      <c r="Z28" s="783"/>
      <c r="AA28" s="783"/>
      <c r="AB28" s="783"/>
      <c r="AC28" s="783"/>
      <c r="AD28" s="783"/>
      <c r="AE28" s="783"/>
      <c r="AF28" s="783"/>
      <c r="AG28" s="783"/>
      <c r="AH28" s="783"/>
      <c r="AI28" s="783"/>
      <c r="AJ28" s="783"/>
      <c r="AK28" s="783"/>
      <c r="AL28" s="783"/>
      <c r="AM28" s="783"/>
      <c r="AN28" s="783"/>
      <c r="AO28" s="783"/>
      <c r="AP28" s="776"/>
      <c r="AQ28" s="774"/>
      <c r="AR28" s="774"/>
      <c r="AS28" s="774"/>
      <c r="AT28" s="774"/>
      <c r="AU28" s="774"/>
      <c r="AV28" s="774"/>
      <c r="AW28" s="774"/>
      <c r="AX28" s="774"/>
      <c r="AY28" s="774"/>
      <c r="AZ28" s="774"/>
      <c r="BA28" s="774"/>
      <c r="BB28" s="776"/>
    </row>
    <row r="29" spans="1:54">
      <c r="A29" s="1591" t="s">
        <v>2317</v>
      </c>
      <c r="B29" s="1591"/>
      <c r="C29" s="783"/>
      <c r="D29" s="783"/>
      <c r="E29" s="783"/>
      <c r="F29" s="783"/>
      <c r="G29" s="783"/>
      <c r="H29" s="783"/>
      <c r="I29" s="783"/>
      <c r="J29" s="783"/>
      <c r="K29" s="783"/>
      <c r="L29" s="783"/>
      <c r="M29" s="783"/>
      <c r="N29" s="783"/>
      <c r="O29" s="783"/>
      <c r="P29" s="783"/>
      <c r="Q29" s="783"/>
      <c r="R29" s="783"/>
      <c r="S29" s="783"/>
      <c r="T29" s="783"/>
      <c r="U29" s="783"/>
      <c r="V29" s="783"/>
      <c r="W29" s="783"/>
      <c r="X29" s="783"/>
      <c r="Y29" s="783"/>
      <c r="Z29" s="783"/>
      <c r="AA29" s="783"/>
      <c r="AB29" s="783"/>
      <c r="AC29" s="783"/>
      <c r="AD29" s="783"/>
      <c r="AE29" s="783"/>
      <c r="AF29" s="783"/>
      <c r="AG29" s="783"/>
      <c r="AH29" s="783"/>
      <c r="AI29" s="783"/>
      <c r="AJ29" s="783"/>
      <c r="AK29" s="783"/>
      <c r="AL29" s="783"/>
      <c r="AM29" s="783"/>
      <c r="AN29" s="783"/>
      <c r="AO29" s="783"/>
      <c r="AP29" s="776"/>
      <c r="AQ29" s="774"/>
      <c r="AR29" s="774"/>
      <c r="AS29" s="774">
        <v>0</v>
      </c>
      <c r="AT29" s="774"/>
      <c r="AU29" s="774"/>
      <c r="AV29" s="774"/>
      <c r="AW29" s="774">
        <v>0</v>
      </c>
      <c r="AX29" s="774"/>
      <c r="AY29" s="774"/>
      <c r="AZ29" s="774">
        <v>0</v>
      </c>
      <c r="BA29" s="774"/>
      <c r="BB29" s="776"/>
    </row>
    <row r="30" spans="1:54">
      <c r="A30" s="766" t="s">
        <v>2097</v>
      </c>
      <c r="AR30" s="36"/>
      <c r="AS30" s="36"/>
      <c r="AT30" s="36"/>
      <c r="AU30" s="59"/>
      <c r="AV30" s="766"/>
      <c r="AW30" s="766" t="s">
        <v>246</v>
      </c>
      <c r="AY30" s="36"/>
      <c r="AZ30" s="36"/>
      <c r="BA30" s="36"/>
    </row>
    <row r="31" spans="1:54">
      <c r="A31" s="766" t="s">
        <v>2100</v>
      </c>
      <c r="AR31" s="36"/>
      <c r="AS31" s="36"/>
      <c r="AT31" s="36"/>
      <c r="AU31" s="59"/>
      <c r="AV31" s="59"/>
      <c r="AW31" s="59"/>
      <c r="AY31" s="36"/>
      <c r="AZ31" s="36"/>
      <c r="BA31" s="36"/>
    </row>
  </sheetData>
  <sortState xmlns:xlrd2="http://schemas.microsoft.com/office/spreadsheetml/2017/richdata2" ref="A7:BB26">
    <sortCondition ref="A7"/>
  </sortState>
  <mergeCells count="53">
    <mergeCell ref="A28:B28"/>
    <mergeCell ref="A29:B29"/>
    <mergeCell ref="N5:N6"/>
    <mergeCell ref="A2:BB2"/>
    <mergeCell ref="A5:A6"/>
    <mergeCell ref="B5:B6"/>
    <mergeCell ref="C5:C6"/>
    <mergeCell ref="D5:D6"/>
    <mergeCell ref="E5:E6"/>
    <mergeCell ref="F5:F6"/>
    <mergeCell ref="G5:G6"/>
    <mergeCell ref="H5:H6"/>
    <mergeCell ref="I5:I6"/>
    <mergeCell ref="J5:J6"/>
    <mergeCell ref="K5:K6"/>
    <mergeCell ref="L5:L6"/>
    <mergeCell ref="M5:M6"/>
    <mergeCell ref="Z5:Z6"/>
    <mergeCell ref="O5:O6"/>
    <mergeCell ref="P5:P6"/>
    <mergeCell ref="Q5:Q6"/>
    <mergeCell ref="R5:R6"/>
    <mergeCell ref="S5:S6"/>
    <mergeCell ref="T5:T6"/>
    <mergeCell ref="AQ5:AS5"/>
    <mergeCell ref="AT5:AT6"/>
    <mergeCell ref="AG5:AG6"/>
    <mergeCell ref="AH5:AH6"/>
    <mergeCell ref="AI5:AI6"/>
    <mergeCell ref="AJ5:AJ6"/>
    <mergeCell ref="AK5:AK6"/>
    <mergeCell ref="AL5:AL6"/>
    <mergeCell ref="A27:B27"/>
    <mergeCell ref="AM5:AM6"/>
    <mergeCell ref="AN5:AN6"/>
    <mergeCell ref="AO5:AO6"/>
    <mergeCell ref="AP5:AP6"/>
    <mergeCell ref="AA5:AA6"/>
    <mergeCell ref="AB5:AB6"/>
    <mergeCell ref="AC5:AC6"/>
    <mergeCell ref="AD5:AD6"/>
    <mergeCell ref="AE5:AE6"/>
    <mergeCell ref="AF5:AF6"/>
    <mergeCell ref="U5:U6"/>
    <mergeCell ref="V5:V6"/>
    <mergeCell ref="W5:W6"/>
    <mergeCell ref="X5:X6"/>
    <mergeCell ref="Y5:Y6"/>
    <mergeCell ref="AU5:AW5"/>
    <mergeCell ref="AX5:AX6"/>
    <mergeCell ref="AY5:AZ5"/>
    <mergeCell ref="BA5:BA6"/>
    <mergeCell ref="BB5:BB6"/>
  </mergeCells>
  <phoneticPr fontId="30" type="noConversion"/>
  <printOptions horizontalCentered="1"/>
  <pageMargins left="0.7" right="0.7" top="0.98425196850393704" bottom="0.75" header="0.39370078740157477" footer="0.3"/>
  <pageSetup paperSize="9" scale="30" fitToHeight="0" orientation="landscape" r:id="rId1"/>
  <headerFooter>
    <oddHeader>&amp;R&amp;"宋体,常规"&amp;10共&amp;"Times New Roman,常规"&amp;N&amp;"宋体,常规"页第&amp;"Times New Roman,常规"&amp;P&amp;"宋体,常规"页</oddHeader>
  </headerFooter>
  <legacy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92CA12-F4E8-4A1C-A92F-A1E2802511A1}">
  <sheetPr codeName="Sheet32">
    <pageSetUpPr fitToPage="1"/>
  </sheetPr>
  <dimension ref="A1:Y31"/>
  <sheetViews>
    <sheetView zoomScaleNormal="100" zoomScaleSheetLayoutView="70" workbookViewId="0">
      <pane ySplit="6" topLeftCell="A7" activePane="bottomLeft" state="frozen"/>
      <selection pane="bottomLeft"/>
    </sheetView>
  </sheetViews>
  <sheetFormatPr defaultColWidth="9" defaultRowHeight="15.75" customHeight="1" outlineLevelCol="1"/>
  <cols>
    <col min="1" max="1" width="5.59765625" style="4" customWidth="1"/>
    <col min="2" max="3" width="10.59765625" style="37" customWidth="1"/>
    <col min="4" max="4" width="5.59765625" style="4" customWidth="1"/>
    <col min="5" max="15" width="10.59765625" style="4" hidden="1" customWidth="1"/>
    <col min="16" max="20" width="10.59765625" style="4" hidden="1" customWidth="1" outlineLevel="1"/>
    <col min="21" max="21" width="10.796875" style="4" customWidth="1" collapsed="1"/>
    <col min="22" max="23" width="10.796875" style="4" customWidth="1"/>
    <col min="24" max="24" width="9.3984375" style="4" customWidth="1"/>
    <col min="25" max="25" width="17.5" style="4" customWidth="1"/>
    <col min="26" max="16384" width="9" style="4"/>
  </cols>
  <sheetData>
    <row r="1" spans="1:25" ht="15.75" customHeight="1">
      <c r="A1" s="506"/>
      <c r="B1" s="484"/>
      <c r="C1" s="491"/>
      <c r="D1" s="3"/>
      <c r="E1" s="683"/>
      <c r="F1" s="683"/>
      <c r="G1" s="683"/>
      <c r="H1" s="683"/>
      <c r="I1" s="683"/>
      <c r="J1" s="683"/>
      <c r="K1" s="683"/>
      <c r="L1" s="683"/>
      <c r="M1" s="683"/>
      <c r="Y1" s="683"/>
    </row>
    <row r="2" spans="1:25" s="2" customFormat="1" ht="30" customHeight="1">
      <c r="A2" s="761" t="s">
        <v>2347</v>
      </c>
      <c r="B2" s="763"/>
      <c r="C2" s="763"/>
      <c r="D2" s="763"/>
      <c r="E2" s="763"/>
      <c r="F2" s="763"/>
      <c r="G2" s="763"/>
      <c r="H2" s="763"/>
      <c r="I2" s="763"/>
      <c r="J2" s="763"/>
      <c r="K2" s="763"/>
      <c r="L2" s="763"/>
      <c r="M2" s="763"/>
      <c r="N2" s="763"/>
      <c r="O2" s="763"/>
      <c r="P2" s="763"/>
      <c r="Q2" s="763"/>
      <c r="R2" s="763"/>
      <c r="S2" s="763"/>
      <c r="T2" s="763"/>
      <c r="U2" s="763"/>
      <c r="V2" s="763"/>
      <c r="W2" s="763"/>
      <c r="X2" s="763"/>
      <c r="Y2" s="763"/>
    </row>
    <row r="3" spans="1:25" ht="14.25" customHeight="1">
      <c r="A3" s="4" t="s">
        <v>1968</v>
      </c>
      <c r="B3" s="4"/>
      <c r="C3" s="4"/>
    </row>
    <row r="4" spans="1:25" ht="15.75" customHeight="1">
      <c r="A4" s="4" t="s">
        <v>2086</v>
      </c>
      <c r="E4" s="388"/>
      <c r="F4" s="388"/>
      <c r="G4" s="388"/>
      <c r="H4" s="388"/>
      <c r="I4" s="388"/>
      <c r="J4" s="388"/>
      <c r="K4" s="388"/>
      <c r="L4" s="388"/>
      <c r="M4" s="388"/>
      <c r="Y4" s="784" t="s">
        <v>1970</v>
      </c>
    </row>
    <row r="5" spans="1:25" s="3" customFormat="1" ht="15.75" customHeight="1">
      <c r="A5" s="1683" t="s">
        <v>1101</v>
      </c>
      <c r="B5" s="1755" t="s">
        <v>2257</v>
      </c>
      <c r="C5" s="1755" t="s">
        <v>2258</v>
      </c>
      <c r="D5" s="1861" t="s">
        <v>2234</v>
      </c>
      <c r="E5" s="1761" t="s">
        <v>2088</v>
      </c>
      <c r="F5" s="1761"/>
      <c r="G5" s="1761"/>
      <c r="H5" s="1761"/>
      <c r="I5" s="1761"/>
      <c r="J5" s="1861" t="s">
        <v>2275</v>
      </c>
      <c r="K5" s="1861" t="s">
        <v>2276</v>
      </c>
      <c r="L5" s="1861" t="s">
        <v>2277</v>
      </c>
      <c r="M5" s="1896" t="s">
        <v>2259</v>
      </c>
      <c r="N5" s="1767" t="s">
        <v>2089</v>
      </c>
      <c r="O5" s="1769"/>
      <c r="P5" s="1767" t="s">
        <v>2262</v>
      </c>
      <c r="Q5" s="1768"/>
      <c r="R5" s="1768"/>
      <c r="S5" s="1768"/>
      <c r="T5" s="1769"/>
      <c r="U5" s="1767" t="s">
        <v>2090</v>
      </c>
      <c r="V5" s="1768"/>
      <c r="W5" s="1769"/>
      <c r="X5" s="1896" t="s">
        <v>2091</v>
      </c>
      <c r="Y5" s="1896" t="s">
        <v>1100</v>
      </c>
    </row>
    <row r="6" spans="1:25" s="3" customFormat="1" ht="15.75" customHeight="1">
      <c r="A6" s="1684"/>
      <c r="B6" s="1757"/>
      <c r="C6" s="1757"/>
      <c r="D6" s="1892"/>
      <c r="E6" s="573" t="s">
        <v>2263</v>
      </c>
      <c r="F6" s="573" t="s">
        <v>2264</v>
      </c>
      <c r="G6" s="573" t="s">
        <v>2265</v>
      </c>
      <c r="H6" s="573" t="s">
        <v>2266</v>
      </c>
      <c r="I6" s="573" t="s">
        <v>1647</v>
      </c>
      <c r="J6" s="1892"/>
      <c r="K6" s="1892"/>
      <c r="L6" s="1892"/>
      <c r="M6" s="1897"/>
      <c r="N6" s="573" t="s">
        <v>2262</v>
      </c>
      <c r="O6" s="573" t="s">
        <v>2271</v>
      </c>
      <c r="P6" s="611" t="s">
        <v>2263</v>
      </c>
      <c r="Q6" s="611" t="s">
        <v>2264</v>
      </c>
      <c r="R6" s="611" t="s">
        <v>2265</v>
      </c>
      <c r="S6" s="611" t="s">
        <v>2266</v>
      </c>
      <c r="T6" s="611" t="s">
        <v>1647</v>
      </c>
      <c r="U6" s="785" t="s">
        <v>2267</v>
      </c>
      <c r="V6" s="573" t="s">
        <v>2264</v>
      </c>
      <c r="W6" s="573" t="s">
        <v>2006</v>
      </c>
      <c r="X6" s="1897"/>
      <c r="Y6" s="1897"/>
    </row>
    <row r="7" spans="1:25" ht="15.75" customHeight="1">
      <c r="A7" s="392"/>
      <c r="B7" s="689"/>
      <c r="C7" s="689"/>
      <c r="D7" s="690"/>
      <c r="E7" s="176"/>
      <c r="F7" s="176"/>
      <c r="G7" s="176"/>
      <c r="H7" s="571"/>
      <c r="I7" s="571"/>
      <c r="J7" s="562"/>
      <c r="K7" s="562"/>
      <c r="L7" s="562"/>
      <c r="M7" s="562"/>
      <c r="N7" s="670"/>
      <c r="O7" s="616"/>
      <c r="P7" s="616">
        <v>0</v>
      </c>
      <c r="Q7" s="616">
        <v>0</v>
      </c>
      <c r="R7" s="616">
        <v>0</v>
      </c>
      <c r="S7" s="616">
        <v>0</v>
      </c>
      <c r="T7" s="579">
        <v>0</v>
      </c>
      <c r="U7" s="579"/>
      <c r="V7" s="579"/>
      <c r="W7" s="579">
        <v>0</v>
      </c>
      <c r="X7" s="579"/>
      <c r="Y7" s="571"/>
    </row>
    <row r="8" spans="1:25" ht="15.75" customHeight="1">
      <c r="A8" s="392"/>
      <c r="B8" s="689"/>
      <c r="C8" s="689"/>
      <c r="D8" s="690"/>
      <c r="E8" s="176"/>
      <c r="F8" s="176"/>
      <c r="G8" s="176"/>
      <c r="H8" s="691"/>
      <c r="I8" s="691"/>
      <c r="J8" s="562"/>
      <c r="K8" s="562"/>
      <c r="L8" s="562"/>
      <c r="M8" s="571"/>
      <c r="N8" s="672"/>
      <c r="O8" s="673"/>
      <c r="P8" s="616">
        <v>0</v>
      </c>
      <c r="Q8" s="616">
        <v>0</v>
      </c>
      <c r="R8" s="616">
        <v>0</v>
      </c>
      <c r="S8" s="616">
        <v>0</v>
      </c>
      <c r="T8" s="579">
        <v>0</v>
      </c>
      <c r="U8" s="579"/>
      <c r="V8" s="579"/>
      <c r="W8" s="579">
        <v>0</v>
      </c>
      <c r="X8" s="579"/>
      <c r="Y8" s="571"/>
    </row>
    <row r="9" spans="1:25" ht="15.75" customHeight="1">
      <c r="A9" s="392"/>
      <c r="B9" s="689"/>
      <c r="C9" s="689"/>
      <c r="D9" s="690"/>
      <c r="E9" s="176"/>
      <c r="F9" s="176"/>
      <c r="G9" s="176"/>
      <c r="H9" s="691"/>
      <c r="I9" s="691"/>
      <c r="J9" s="562"/>
      <c r="K9" s="562"/>
      <c r="L9" s="562"/>
      <c r="M9" s="571"/>
      <c r="N9" s="672"/>
      <c r="O9" s="673"/>
      <c r="P9" s="616">
        <v>0</v>
      </c>
      <c r="Q9" s="616">
        <v>0</v>
      </c>
      <c r="R9" s="616">
        <v>0</v>
      </c>
      <c r="S9" s="616">
        <v>0</v>
      </c>
      <c r="T9" s="579">
        <v>0</v>
      </c>
      <c r="U9" s="579"/>
      <c r="V9" s="579"/>
      <c r="W9" s="579">
        <v>0</v>
      </c>
      <c r="X9" s="579"/>
      <c r="Y9" s="571"/>
    </row>
    <row r="10" spans="1:25" ht="15.75" customHeight="1">
      <c r="A10" s="392"/>
      <c r="B10" s="689"/>
      <c r="C10" s="689"/>
      <c r="D10" s="690"/>
      <c r="E10" s="176"/>
      <c r="F10" s="176"/>
      <c r="G10" s="176"/>
      <c r="H10" s="691"/>
      <c r="I10" s="691"/>
      <c r="J10" s="562"/>
      <c r="K10" s="562"/>
      <c r="L10" s="562"/>
      <c r="M10" s="571"/>
      <c r="N10" s="672"/>
      <c r="O10" s="673"/>
      <c r="P10" s="616">
        <v>0</v>
      </c>
      <c r="Q10" s="616">
        <v>0</v>
      </c>
      <c r="R10" s="616">
        <v>0</v>
      </c>
      <c r="S10" s="616">
        <v>0</v>
      </c>
      <c r="T10" s="579">
        <v>0</v>
      </c>
      <c r="U10" s="579"/>
      <c r="V10" s="579"/>
      <c r="W10" s="579">
        <v>0</v>
      </c>
      <c r="X10" s="579"/>
      <c r="Y10" s="571"/>
    </row>
    <row r="11" spans="1:25" ht="15.75" customHeight="1">
      <c r="A11" s="392"/>
      <c r="B11" s="689"/>
      <c r="C11" s="689"/>
      <c r="D11" s="690"/>
      <c r="E11" s="176"/>
      <c r="F11" s="176"/>
      <c r="G11" s="176"/>
      <c r="H11" s="691"/>
      <c r="I11" s="691"/>
      <c r="J11" s="562"/>
      <c r="K11" s="562"/>
      <c r="L11" s="562"/>
      <c r="M11" s="571"/>
      <c r="N11" s="672"/>
      <c r="O11" s="673"/>
      <c r="P11" s="616">
        <v>0</v>
      </c>
      <c r="Q11" s="616">
        <v>0</v>
      </c>
      <c r="R11" s="616">
        <v>0</v>
      </c>
      <c r="S11" s="616">
        <v>0</v>
      </c>
      <c r="T11" s="579">
        <v>0</v>
      </c>
      <c r="U11" s="579"/>
      <c r="V11" s="579"/>
      <c r="W11" s="579">
        <v>0</v>
      </c>
      <c r="X11" s="579"/>
      <c r="Y11" s="571"/>
    </row>
    <row r="12" spans="1:25" ht="15.75" customHeight="1">
      <c r="A12" s="392"/>
      <c r="B12" s="689"/>
      <c r="C12" s="689"/>
      <c r="D12" s="690"/>
      <c r="E12" s="176"/>
      <c r="F12" s="176"/>
      <c r="G12" s="176"/>
      <c r="H12" s="571"/>
      <c r="I12" s="571"/>
      <c r="J12" s="562"/>
      <c r="K12" s="562"/>
      <c r="L12" s="562"/>
      <c r="M12" s="571"/>
      <c r="N12" s="672"/>
      <c r="O12" s="673"/>
      <c r="P12" s="616">
        <v>0</v>
      </c>
      <c r="Q12" s="616">
        <v>0</v>
      </c>
      <c r="R12" s="616">
        <v>0</v>
      </c>
      <c r="S12" s="616">
        <v>0</v>
      </c>
      <c r="T12" s="579">
        <v>0</v>
      </c>
      <c r="U12" s="579"/>
      <c r="V12" s="579"/>
      <c r="W12" s="579">
        <v>0</v>
      </c>
      <c r="X12" s="579"/>
      <c r="Y12" s="571"/>
    </row>
    <row r="13" spans="1:25" ht="15.75" customHeight="1">
      <c r="A13" s="392"/>
      <c r="B13" s="689"/>
      <c r="C13" s="689"/>
      <c r="D13" s="690"/>
      <c r="E13" s="176"/>
      <c r="F13" s="176"/>
      <c r="G13" s="176"/>
      <c r="H13" s="571"/>
      <c r="I13" s="571"/>
      <c r="J13" s="562"/>
      <c r="K13" s="562"/>
      <c r="L13" s="562"/>
      <c r="M13" s="571"/>
      <c r="N13" s="672"/>
      <c r="O13" s="673"/>
      <c r="P13" s="616">
        <v>0</v>
      </c>
      <c r="Q13" s="616">
        <v>0</v>
      </c>
      <c r="R13" s="616">
        <v>0</v>
      </c>
      <c r="S13" s="616">
        <v>0</v>
      </c>
      <c r="T13" s="579">
        <v>0</v>
      </c>
      <c r="U13" s="579"/>
      <c r="V13" s="579"/>
      <c r="W13" s="579">
        <v>0</v>
      </c>
      <c r="X13" s="579"/>
      <c r="Y13" s="571"/>
    </row>
    <row r="14" spans="1:25" ht="15.75" customHeight="1">
      <c r="A14" s="392"/>
      <c r="B14" s="689"/>
      <c r="C14" s="689"/>
      <c r="D14" s="690"/>
      <c r="E14" s="176"/>
      <c r="F14" s="176"/>
      <c r="G14" s="176"/>
      <c r="H14" s="571"/>
      <c r="I14" s="571"/>
      <c r="J14" s="562"/>
      <c r="K14" s="562"/>
      <c r="L14" s="562"/>
      <c r="M14" s="571"/>
      <c r="N14" s="672"/>
      <c r="O14" s="673"/>
      <c r="P14" s="616">
        <v>0</v>
      </c>
      <c r="Q14" s="616">
        <v>0</v>
      </c>
      <c r="R14" s="616">
        <v>0</v>
      </c>
      <c r="S14" s="616">
        <v>0</v>
      </c>
      <c r="T14" s="579">
        <v>0</v>
      </c>
      <c r="U14" s="579"/>
      <c r="V14" s="579"/>
      <c r="W14" s="579">
        <v>0</v>
      </c>
      <c r="X14" s="579"/>
      <c r="Y14" s="571"/>
    </row>
    <row r="15" spans="1:25" ht="15.75" customHeight="1">
      <c r="A15" s="392"/>
      <c r="B15" s="692"/>
      <c r="C15" s="692"/>
      <c r="D15" s="571"/>
      <c r="E15" s="176"/>
      <c r="F15" s="176"/>
      <c r="G15" s="673"/>
      <c r="H15" s="571"/>
      <c r="I15" s="571"/>
      <c r="J15" s="562"/>
      <c r="K15" s="562"/>
      <c r="L15" s="562"/>
      <c r="M15" s="571"/>
      <c r="N15" s="672"/>
      <c r="O15" s="673"/>
      <c r="P15" s="616">
        <v>0</v>
      </c>
      <c r="Q15" s="616">
        <v>0</v>
      </c>
      <c r="R15" s="616">
        <v>0</v>
      </c>
      <c r="S15" s="616">
        <v>0</v>
      </c>
      <c r="T15" s="579">
        <v>0</v>
      </c>
      <c r="U15" s="579"/>
      <c r="V15" s="579"/>
      <c r="W15" s="579">
        <v>0</v>
      </c>
      <c r="X15" s="579"/>
      <c r="Y15" s="571"/>
    </row>
    <row r="16" spans="1:25" ht="15.75" customHeight="1">
      <c r="A16" s="392"/>
      <c r="B16" s="693"/>
      <c r="C16" s="693"/>
      <c r="D16" s="571"/>
      <c r="E16" s="176"/>
      <c r="F16" s="176"/>
      <c r="G16" s="673"/>
      <c r="H16" s="571"/>
      <c r="I16" s="571"/>
      <c r="J16" s="562"/>
      <c r="K16" s="562"/>
      <c r="L16" s="562"/>
      <c r="M16" s="571"/>
      <c r="N16" s="672"/>
      <c r="O16" s="673"/>
      <c r="P16" s="616">
        <v>0</v>
      </c>
      <c r="Q16" s="616">
        <v>0</v>
      </c>
      <c r="R16" s="616">
        <v>0</v>
      </c>
      <c r="S16" s="616">
        <v>0</v>
      </c>
      <c r="T16" s="579">
        <v>0</v>
      </c>
      <c r="U16" s="579"/>
      <c r="V16" s="579"/>
      <c r="W16" s="579">
        <v>0</v>
      </c>
      <c r="X16" s="579"/>
      <c r="Y16" s="571"/>
    </row>
    <row r="17" spans="1:25" ht="15.75" customHeight="1">
      <c r="A17" s="392"/>
      <c r="B17" s="693"/>
      <c r="C17" s="693"/>
      <c r="D17" s="571"/>
      <c r="E17" s="176"/>
      <c r="F17" s="176"/>
      <c r="G17" s="673"/>
      <c r="H17" s="571"/>
      <c r="I17" s="571"/>
      <c r="J17" s="562"/>
      <c r="K17" s="562"/>
      <c r="L17" s="562"/>
      <c r="M17" s="571"/>
      <c r="N17" s="672"/>
      <c r="O17" s="673"/>
      <c r="P17" s="616">
        <v>0</v>
      </c>
      <c r="Q17" s="616">
        <v>0</v>
      </c>
      <c r="R17" s="616">
        <v>0</v>
      </c>
      <c r="S17" s="616">
        <v>0</v>
      </c>
      <c r="T17" s="579">
        <v>0</v>
      </c>
      <c r="U17" s="579"/>
      <c r="V17" s="579"/>
      <c r="W17" s="579">
        <v>0</v>
      </c>
      <c r="X17" s="579"/>
      <c r="Y17" s="571"/>
    </row>
    <row r="18" spans="1:25" ht="15.75" customHeight="1">
      <c r="A18" s="392"/>
      <c r="B18" s="693"/>
      <c r="C18" s="693"/>
      <c r="D18" s="571"/>
      <c r="E18" s="176"/>
      <c r="F18" s="176"/>
      <c r="G18" s="673"/>
      <c r="H18" s="571"/>
      <c r="I18" s="571"/>
      <c r="J18" s="562"/>
      <c r="K18" s="562"/>
      <c r="L18" s="562"/>
      <c r="M18" s="571"/>
      <c r="N18" s="672"/>
      <c r="O18" s="673"/>
      <c r="P18" s="616">
        <v>0</v>
      </c>
      <c r="Q18" s="616">
        <v>0</v>
      </c>
      <c r="R18" s="616">
        <v>0</v>
      </c>
      <c r="S18" s="616">
        <v>0</v>
      </c>
      <c r="T18" s="579">
        <v>0</v>
      </c>
      <c r="U18" s="579"/>
      <c r="V18" s="579"/>
      <c r="W18" s="579">
        <v>0</v>
      </c>
      <c r="X18" s="579"/>
      <c r="Y18" s="571"/>
    </row>
    <row r="19" spans="1:25" ht="15.75" customHeight="1">
      <c r="A19" s="392"/>
      <c r="B19" s="693"/>
      <c r="C19" s="693"/>
      <c r="D19" s="571"/>
      <c r="E19" s="176"/>
      <c r="F19" s="176"/>
      <c r="G19" s="673"/>
      <c r="H19" s="571"/>
      <c r="I19" s="571"/>
      <c r="J19" s="562"/>
      <c r="K19" s="562"/>
      <c r="L19" s="562"/>
      <c r="M19" s="571"/>
      <c r="N19" s="672"/>
      <c r="O19" s="673"/>
      <c r="P19" s="616">
        <v>0</v>
      </c>
      <c r="Q19" s="616">
        <v>0</v>
      </c>
      <c r="R19" s="616">
        <v>0</v>
      </c>
      <c r="S19" s="616">
        <v>0</v>
      </c>
      <c r="T19" s="579">
        <v>0</v>
      </c>
      <c r="U19" s="579"/>
      <c r="V19" s="579"/>
      <c r="W19" s="579">
        <v>0</v>
      </c>
      <c r="X19" s="579"/>
      <c r="Y19" s="571"/>
    </row>
    <row r="20" spans="1:25" ht="15.75" customHeight="1">
      <c r="A20" s="392"/>
      <c r="B20" s="693"/>
      <c r="C20" s="693"/>
      <c r="D20" s="571"/>
      <c r="E20" s="176"/>
      <c r="F20" s="176"/>
      <c r="G20" s="673"/>
      <c r="H20" s="571"/>
      <c r="I20" s="571"/>
      <c r="J20" s="562"/>
      <c r="K20" s="562"/>
      <c r="L20" s="562"/>
      <c r="M20" s="571"/>
      <c r="N20" s="672"/>
      <c r="O20" s="673"/>
      <c r="P20" s="616">
        <v>0</v>
      </c>
      <c r="Q20" s="616">
        <v>0</v>
      </c>
      <c r="R20" s="616">
        <v>0</v>
      </c>
      <c r="S20" s="616">
        <v>0</v>
      </c>
      <c r="T20" s="579">
        <v>0</v>
      </c>
      <c r="U20" s="579"/>
      <c r="V20" s="579"/>
      <c r="W20" s="579">
        <v>0</v>
      </c>
      <c r="X20" s="579"/>
      <c r="Y20" s="571"/>
    </row>
    <row r="21" spans="1:25" ht="15.75" customHeight="1">
      <c r="A21" s="392"/>
      <c r="B21" s="693"/>
      <c r="C21" s="693"/>
      <c r="D21" s="571"/>
      <c r="E21" s="176"/>
      <c r="F21" s="176"/>
      <c r="G21" s="673"/>
      <c r="H21" s="571"/>
      <c r="I21" s="571"/>
      <c r="J21" s="562"/>
      <c r="K21" s="562"/>
      <c r="L21" s="562"/>
      <c r="M21" s="571"/>
      <c r="N21" s="672"/>
      <c r="O21" s="673"/>
      <c r="P21" s="616">
        <v>0</v>
      </c>
      <c r="Q21" s="616">
        <v>0</v>
      </c>
      <c r="R21" s="616">
        <v>0</v>
      </c>
      <c r="S21" s="616">
        <v>0</v>
      </c>
      <c r="T21" s="579">
        <v>0</v>
      </c>
      <c r="U21" s="579"/>
      <c r="V21" s="579"/>
      <c r="W21" s="579">
        <v>0</v>
      </c>
      <c r="X21" s="579"/>
      <c r="Y21" s="571"/>
    </row>
    <row r="22" spans="1:25" ht="15.75" customHeight="1">
      <c r="A22" s="392"/>
      <c r="B22" s="692"/>
      <c r="C22" s="692"/>
      <c r="D22" s="571"/>
      <c r="E22" s="176"/>
      <c r="F22" s="176"/>
      <c r="G22" s="673"/>
      <c r="H22" s="571"/>
      <c r="I22" s="571"/>
      <c r="J22" s="562"/>
      <c r="K22" s="562"/>
      <c r="L22" s="562"/>
      <c r="M22" s="571"/>
      <c r="N22" s="672"/>
      <c r="O22" s="673"/>
      <c r="P22" s="616">
        <v>0</v>
      </c>
      <c r="Q22" s="616">
        <v>0</v>
      </c>
      <c r="R22" s="616">
        <v>0</v>
      </c>
      <c r="S22" s="616">
        <v>0</v>
      </c>
      <c r="T22" s="579">
        <v>0</v>
      </c>
      <c r="U22" s="579"/>
      <c r="V22" s="579"/>
      <c r="W22" s="579">
        <v>0</v>
      </c>
      <c r="X22" s="579"/>
      <c r="Y22" s="571"/>
    </row>
    <row r="23" spans="1:25" ht="15.75" customHeight="1">
      <c r="A23" s="392"/>
      <c r="B23" s="692"/>
      <c r="C23" s="692"/>
      <c r="D23" s="571"/>
      <c r="E23" s="176"/>
      <c r="F23" s="176"/>
      <c r="G23" s="673"/>
      <c r="H23" s="571"/>
      <c r="I23" s="571"/>
      <c r="J23" s="562"/>
      <c r="K23" s="562"/>
      <c r="L23" s="562"/>
      <c r="M23" s="571"/>
      <c r="N23" s="672"/>
      <c r="O23" s="673"/>
      <c r="P23" s="616">
        <v>0</v>
      </c>
      <c r="Q23" s="616">
        <v>0</v>
      </c>
      <c r="R23" s="616">
        <v>0</v>
      </c>
      <c r="S23" s="616">
        <v>0</v>
      </c>
      <c r="T23" s="579">
        <v>0</v>
      </c>
      <c r="U23" s="579"/>
      <c r="V23" s="579"/>
      <c r="W23" s="579">
        <v>0</v>
      </c>
      <c r="X23" s="579"/>
      <c r="Y23" s="571"/>
    </row>
    <row r="24" spans="1:25" ht="15.75" customHeight="1">
      <c r="A24" s="392"/>
      <c r="B24" s="693"/>
      <c r="C24" s="693"/>
      <c r="D24" s="571"/>
      <c r="E24" s="176"/>
      <c r="F24" s="176"/>
      <c r="G24" s="673"/>
      <c r="H24" s="571"/>
      <c r="I24" s="571"/>
      <c r="J24" s="562"/>
      <c r="K24" s="562"/>
      <c r="L24" s="562"/>
      <c r="M24" s="571"/>
      <c r="N24" s="672"/>
      <c r="O24" s="673"/>
      <c r="P24" s="616">
        <v>0</v>
      </c>
      <c r="Q24" s="616">
        <v>0</v>
      </c>
      <c r="R24" s="616">
        <v>0</v>
      </c>
      <c r="S24" s="616">
        <v>0</v>
      </c>
      <c r="T24" s="579">
        <v>0</v>
      </c>
      <c r="U24" s="579"/>
      <c r="V24" s="579"/>
      <c r="W24" s="579">
        <v>0</v>
      </c>
      <c r="X24" s="579"/>
      <c r="Y24" s="571"/>
    </row>
    <row r="25" spans="1:25" ht="15.75" customHeight="1">
      <c r="A25" s="392"/>
      <c r="B25" s="693"/>
      <c r="C25" s="693"/>
      <c r="D25" s="571"/>
      <c r="E25" s="176"/>
      <c r="F25" s="176"/>
      <c r="G25" s="673"/>
      <c r="H25" s="571"/>
      <c r="I25" s="571"/>
      <c r="J25" s="562"/>
      <c r="K25" s="562"/>
      <c r="L25" s="562"/>
      <c r="M25" s="571"/>
      <c r="N25" s="672"/>
      <c r="O25" s="673"/>
      <c r="P25" s="616">
        <v>0</v>
      </c>
      <c r="Q25" s="616">
        <v>0</v>
      </c>
      <c r="R25" s="616">
        <v>0</v>
      </c>
      <c r="S25" s="616">
        <v>0</v>
      </c>
      <c r="T25" s="579">
        <v>0</v>
      </c>
      <c r="U25" s="579"/>
      <c r="V25" s="579"/>
      <c r="W25" s="579">
        <v>0</v>
      </c>
      <c r="X25" s="579"/>
      <c r="Y25" s="571"/>
    </row>
    <row r="26" spans="1:25" ht="15.75" customHeight="1">
      <c r="A26" s="392"/>
      <c r="B26" s="693"/>
      <c r="C26" s="693"/>
      <c r="D26" s="571"/>
      <c r="E26" s="176"/>
      <c r="F26" s="176"/>
      <c r="G26" s="673"/>
      <c r="H26" s="571"/>
      <c r="I26" s="571"/>
      <c r="J26" s="562"/>
      <c r="K26" s="562"/>
      <c r="L26" s="562"/>
      <c r="M26" s="571"/>
      <c r="N26" s="672"/>
      <c r="O26" s="673"/>
      <c r="P26" s="616">
        <v>0</v>
      </c>
      <c r="Q26" s="616">
        <v>0</v>
      </c>
      <c r="R26" s="616">
        <v>0</v>
      </c>
      <c r="S26" s="616">
        <v>0</v>
      </c>
      <c r="T26" s="579">
        <v>0</v>
      </c>
      <c r="U26" s="579"/>
      <c r="V26" s="579"/>
      <c r="W26" s="579">
        <v>0</v>
      </c>
      <c r="X26" s="579"/>
      <c r="Y26" s="571"/>
    </row>
    <row r="27" spans="1:25" ht="15.75" customHeight="1">
      <c r="A27" s="1851" t="s">
        <v>2126</v>
      </c>
      <c r="B27" s="1852"/>
      <c r="C27" s="1853"/>
      <c r="D27" s="571"/>
      <c r="E27" s="579"/>
      <c r="F27" s="579"/>
      <c r="G27" s="579">
        <v>0</v>
      </c>
      <c r="H27" s="579">
        <v>0</v>
      </c>
      <c r="I27" s="571">
        <v>0</v>
      </c>
      <c r="J27" s="786"/>
      <c r="K27" s="787"/>
      <c r="L27" s="787"/>
      <c r="M27" s="571"/>
      <c r="N27" s="562"/>
      <c r="O27" s="579"/>
      <c r="P27" s="579"/>
      <c r="Q27" s="579"/>
      <c r="R27" s="579">
        <v>0</v>
      </c>
      <c r="S27" s="579">
        <v>0</v>
      </c>
      <c r="T27" s="579">
        <v>0</v>
      </c>
      <c r="U27" s="579"/>
      <c r="V27" s="579"/>
      <c r="W27" s="579">
        <v>0</v>
      </c>
      <c r="X27" s="579"/>
      <c r="Y27" s="571"/>
    </row>
    <row r="28" spans="1:25" ht="15.75" customHeight="1">
      <c r="A28" s="1851" t="s">
        <v>2268</v>
      </c>
      <c r="B28" s="1852"/>
      <c r="C28" s="1853"/>
      <c r="D28" s="562"/>
      <c r="E28" s="562"/>
      <c r="F28" s="562"/>
      <c r="G28" s="579">
        <v>0</v>
      </c>
      <c r="H28" s="571"/>
      <c r="I28" s="571"/>
      <c r="J28" s="786"/>
      <c r="K28" s="788"/>
      <c r="L28" s="787"/>
      <c r="M28" s="579"/>
      <c r="N28" s="562"/>
      <c r="O28" s="579"/>
      <c r="P28" s="579"/>
      <c r="Q28" s="579"/>
      <c r="R28" s="579">
        <v>0</v>
      </c>
      <c r="S28" s="579"/>
      <c r="T28" s="579"/>
      <c r="U28" s="579"/>
      <c r="V28" s="579"/>
      <c r="W28" s="579">
        <v>0</v>
      </c>
      <c r="X28" s="579"/>
      <c r="Y28" s="579"/>
    </row>
    <row r="29" spans="1:25" ht="15.75" customHeight="1">
      <c r="A29" s="1854" t="s">
        <v>2155</v>
      </c>
      <c r="B29" s="1852"/>
      <c r="C29" s="1853"/>
      <c r="D29" s="571"/>
      <c r="E29" s="562"/>
      <c r="F29" s="571"/>
      <c r="G29" s="579">
        <v>0</v>
      </c>
      <c r="H29" s="571"/>
      <c r="I29" s="571"/>
      <c r="J29" s="786"/>
      <c r="K29" s="788"/>
      <c r="L29" s="787"/>
      <c r="M29" s="579"/>
      <c r="N29" s="562"/>
      <c r="O29" s="579"/>
      <c r="P29" s="579"/>
      <c r="Q29" s="579"/>
      <c r="R29" s="579">
        <v>0</v>
      </c>
      <c r="S29" s="579"/>
      <c r="T29" s="496"/>
      <c r="U29" s="579"/>
      <c r="V29" s="579"/>
      <c r="W29" s="579">
        <v>0</v>
      </c>
      <c r="X29" s="579"/>
      <c r="Y29" s="579"/>
    </row>
    <row r="30" spans="1:25" ht="15.75" customHeight="1">
      <c r="A30" s="4" t="s">
        <v>2098</v>
      </c>
      <c r="E30" s="388"/>
      <c r="F30" s="388"/>
      <c r="G30" s="388"/>
      <c r="H30" s="388"/>
      <c r="I30" s="388"/>
      <c r="J30" s="388"/>
      <c r="K30" s="388"/>
      <c r="L30" s="388" t="s">
        <v>2099</v>
      </c>
      <c r="M30" s="388"/>
      <c r="U30" s="4" t="s">
        <v>2099</v>
      </c>
      <c r="Y30" s="388"/>
    </row>
    <row r="31" spans="1:25" ht="15.75" customHeight="1">
      <c r="A31" s="4" t="s">
        <v>2101</v>
      </c>
      <c r="E31" s="388"/>
      <c r="F31" s="388"/>
      <c r="G31" s="388"/>
      <c r="H31" s="388"/>
      <c r="I31" s="388"/>
      <c r="J31" s="388"/>
      <c r="K31" s="388"/>
      <c r="L31" s="388"/>
      <c r="M31" s="388"/>
      <c r="Y31" s="388"/>
    </row>
  </sheetData>
  <sortState xmlns:xlrd2="http://schemas.microsoft.com/office/spreadsheetml/2017/richdata2" ref="A7:Y26">
    <sortCondition ref="A7"/>
  </sortState>
  <dataConsolidate/>
  <mergeCells count="17">
    <mergeCell ref="A29:C29"/>
    <mergeCell ref="A5:A6"/>
    <mergeCell ref="B5:B6"/>
    <mergeCell ref="C5:C6"/>
    <mergeCell ref="A27:C27"/>
    <mergeCell ref="A28:C28"/>
    <mergeCell ref="D5:D6"/>
    <mergeCell ref="Y5:Y6"/>
    <mergeCell ref="J5:J6"/>
    <mergeCell ref="K5:K6"/>
    <mergeCell ref="L5:L6"/>
    <mergeCell ref="M5:M6"/>
    <mergeCell ref="X5:X6"/>
    <mergeCell ref="N5:O5"/>
    <mergeCell ref="P5:T5"/>
    <mergeCell ref="U5:W5"/>
    <mergeCell ref="E5:I5"/>
  </mergeCells>
  <phoneticPr fontId="30" type="noConversion"/>
  <conditionalFormatting sqref="N5:P5">
    <cfRule type="colorScale" priority="1">
      <colorScale>
        <cfvo type="min"/>
        <cfvo type="max"/>
        <color rgb="FF63BE7B"/>
        <color rgb="FFFFEF9C"/>
      </colorScale>
    </cfRule>
    <cfRule type="colorScale" priority="2">
      <colorScale>
        <cfvo type="min"/>
        <cfvo type="percentile" val="50"/>
        <cfvo type="max"/>
        <color rgb="FF63BE7B"/>
        <color rgb="FFFFEB84"/>
        <color rgb="FFF8696B"/>
      </colorScale>
    </cfRule>
  </conditionalFormatting>
  <dataValidations count="6">
    <dataValidation allowBlank="1" showInputMessage="1" showErrorMessage="1" prompt="①一般纳税人采用不含税单价；_x000a_②小规模纳税人视企业会计处理方式确定；_x000a_③免税单位采用含税单价。" sqref="J6" xr:uid="{902BEF99-CFAC-413D-8712-028D73335430}"/>
    <dataValidation type="list" allowBlank="1" showInputMessage="1" sqref="L7:L26" xr:uid="{87B0E3D1-A700-48AD-B3D0-94CB50910503}">
      <formula1>"正常销售,其他"</formula1>
    </dataValidation>
    <dataValidation type="list" allowBlank="1" showInputMessage="1" showErrorMessage="1" sqref="K27" xr:uid="{11D698FA-883C-4546-ACD4-7DA6958E6F55}">
      <formula1>"自制,外购"</formula1>
    </dataValidation>
    <dataValidation type="list" allowBlank="1" showInputMessage="1" showErrorMessage="1" sqref="L27:L29" xr:uid="{21720BA7-AD5A-4B2C-A90E-7416BDC6628A}">
      <formula1>"正常销售,滞销"</formula1>
    </dataValidation>
    <dataValidation type="list" allowBlank="1" showInputMessage="1" sqref="K7:K26" xr:uid="{96D71965-FE96-4E23-91F6-9DDB11C7B8F3}">
      <formula1>"自制,外购"</formula1>
    </dataValidation>
    <dataValidation errorStyle="warning" allowBlank="1" showInputMessage="1" errorTitle=" " prompt="①一般纳税人采用不含税单价；②小规模纳税人视企业会计处理方式确定；③免税单位采用含税单价。" sqref="J5" xr:uid="{1188F1AC-AA12-4874-9B91-7554BFC9F32A}"/>
  </dataValidations>
  <printOptions horizontalCentered="1"/>
  <pageMargins left="0.35433070866141736" right="0.35433070866141736" top="0.98425196850393704" bottom="0.78740157480314965" header="0.39370078740157477" footer="0.51181102362204722"/>
  <pageSetup paperSize="9" scale="51" fitToHeight="0" orientation="landscape" r:id="rId1"/>
  <headerFooter alignWithMargins="0">
    <oddHeader>&amp;R&amp;"宋体,常规"&amp;10共&amp;"Times New Roman,常规"&amp;N&amp;"宋体,常规"页第&amp;"Times New Roman,常规"&amp;P&amp;"宋体,常规"页</oddHeader>
  </headerFooter>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509A93-27A5-470C-BDA0-FB881BEDD27C}">
  <sheetPr codeName="Sheet33">
    <pageSetUpPr fitToPage="1"/>
  </sheetPr>
  <dimension ref="A1:X33"/>
  <sheetViews>
    <sheetView zoomScaleNormal="100" zoomScaleSheetLayoutView="85" workbookViewId="0">
      <pane ySplit="7" topLeftCell="A8" activePane="bottomLeft" state="frozen"/>
      <selection pane="bottomLeft"/>
    </sheetView>
  </sheetViews>
  <sheetFormatPr defaultColWidth="9" defaultRowHeight="15.75" customHeight="1" outlineLevelCol="1"/>
  <cols>
    <col min="1" max="1" width="5.59765625" style="4" customWidth="1"/>
    <col min="2" max="2" width="10.59765625" style="37" hidden="1" customWidth="1" outlineLevel="1"/>
    <col min="3" max="3" width="10.59765625" style="3" customWidth="1" collapsed="1"/>
    <col min="4" max="4" width="10.59765625" style="4" customWidth="1"/>
    <col min="5" max="5" width="5.59765625" style="4" customWidth="1"/>
    <col min="6" max="14" width="10.59765625" style="4" hidden="1" customWidth="1"/>
    <col min="15" max="17" width="10.796875" style="4" customWidth="1"/>
    <col min="18" max="18" width="11.19921875" style="4" customWidth="1"/>
    <col min="19" max="19" width="10.796875" style="4" customWidth="1"/>
    <col min="20" max="20" width="11" style="4" customWidth="1"/>
    <col min="21" max="22" width="10.796875" style="4" customWidth="1"/>
    <col min="23" max="23" width="9.3984375" style="4" customWidth="1"/>
    <col min="24" max="24" width="17.5" style="4" customWidth="1"/>
    <col min="25" max="16384" width="9" style="4"/>
  </cols>
  <sheetData>
    <row r="1" spans="1:24" ht="15.75" customHeight="1">
      <c r="A1" s="506"/>
      <c r="B1" s="484"/>
      <c r="C1" s="39"/>
      <c r="D1" s="40"/>
      <c r="E1" s="3"/>
      <c r="F1" s="683"/>
      <c r="G1" s="683"/>
      <c r="H1" s="683"/>
      <c r="I1" s="683"/>
      <c r="J1" s="683"/>
      <c r="K1" s="683"/>
      <c r="L1" s="683"/>
    </row>
    <row r="2" spans="1:24" s="2" customFormat="1" ht="30" customHeight="1">
      <c r="A2" s="1643" t="s">
        <v>2348</v>
      </c>
      <c r="B2" s="1643"/>
      <c r="C2" s="1643"/>
      <c r="D2" s="1643"/>
      <c r="E2" s="1643"/>
      <c r="F2" s="1643"/>
      <c r="G2" s="1643"/>
      <c r="H2" s="1643"/>
      <c r="I2" s="1643"/>
      <c r="J2" s="1643"/>
      <c r="K2" s="1643"/>
      <c r="L2" s="1643"/>
      <c r="M2" s="1643"/>
      <c r="N2" s="1643"/>
      <c r="O2" s="1643"/>
      <c r="P2" s="1643"/>
      <c r="Q2" s="1643"/>
      <c r="R2" s="1643"/>
      <c r="S2" s="1643"/>
      <c r="T2" s="1643"/>
      <c r="U2" s="1643"/>
      <c r="V2" s="1643"/>
      <c r="W2" s="1643"/>
      <c r="X2" s="1643"/>
    </row>
    <row r="3" spans="1:24" ht="14.25" customHeight="1">
      <c r="A3" s="4" t="s">
        <v>2349</v>
      </c>
      <c r="B3" s="4"/>
      <c r="C3" s="4"/>
    </row>
    <row r="4" spans="1:24" ht="15.75" customHeight="1">
      <c r="A4" s="4" t="s">
        <v>2350</v>
      </c>
      <c r="F4" s="388"/>
      <c r="G4" s="388"/>
      <c r="H4" s="388"/>
      <c r="I4" s="388"/>
      <c r="J4" s="388"/>
      <c r="K4" s="388"/>
      <c r="L4" s="388"/>
      <c r="X4" s="458" t="s">
        <v>238</v>
      </c>
    </row>
    <row r="5" spans="1:24" s="3" customFormat="1" ht="15.75" customHeight="1">
      <c r="A5" s="1818" t="s">
        <v>421</v>
      </c>
      <c r="B5" s="1828" t="s">
        <v>483</v>
      </c>
      <c r="C5" s="1831" t="s">
        <v>484</v>
      </c>
      <c r="D5" s="1822" t="s">
        <v>485</v>
      </c>
      <c r="E5" s="1825" t="s">
        <v>529</v>
      </c>
      <c r="F5" s="1767" t="s">
        <v>225</v>
      </c>
      <c r="G5" s="1768"/>
      <c r="H5" s="1768"/>
      <c r="I5" s="1768"/>
      <c r="J5" s="1769"/>
      <c r="K5" s="1761" t="s">
        <v>542</v>
      </c>
      <c r="L5" s="1761" t="s">
        <v>239</v>
      </c>
      <c r="M5" s="1811" t="s">
        <v>296</v>
      </c>
      <c r="N5" s="1813"/>
      <c r="O5" s="1811" t="s">
        <v>487</v>
      </c>
      <c r="P5" s="1812"/>
      <c r="Q5" s="1812"/>
      <c r="R5" s="1812"/>
      <c r="S5" s="1813"/>
      <c r="T5" s="1811" t="s">
        <v>257</v>
      </c>
      <c r="U5" s="1812"/>
      <c r="V5" s="1813"/>
      <c r="W5" s="1820" t="s">
        <v>456</v>
      </c>
      <c r="X5" s="1820" t="s">
        <v>279</v>
      </c>
    </row>
    <row r="6" spans="1:24" s="3" customFormat="1" ht="15.75" customHeight="1">
      <c r="A6" s="1818"/>
      <c r="B6" s="1829"/>
      <c r="C6" s="1831"/>
      <c r="D6" s="1823"/>
      <c r="E6" s="1826"/>
      <c r="F6" s="1770"/>
      <c r="G6" s="1771"/>
      <c r="H6" s="1771"/>
      <c r="I6" s="1771"/>
      <c r="J6" s="1772"/>
      <c r="K6" s="1761"/>
      <c r="L6" s="1761"/>
      <c r="M6" s="1814"/>
      <c r="N6" s="1816"/>
      <c r="O6" s="1814"/>
      <c r="P6" s="1815"/>
      <c r="Q6" s="1815"/>
      <c r="R6" s="1815"/>
      <c r="S6" s="1816"/>
      <c r="T6" s="1814"/>
      <c r="U6" s="1815"/>
      <c r="V6" s="1816"/>
      <c r="W6" s="1820"/>
      <c r="X6" s="1820"/>
    </row>
    <row r="7" spans="1:24" ht="15.75" customHeight="1">
      <c r="A7" s="1819"/>
      <c r="B7" s="1830"/>
      <c r="C7" s="1832"/>
      <c r="D7" s="1824"/>
      <c r="E7" s="1827"/>
      <c r="F7" s="611" t="s">
        <v>478</v>
      </c>
      <c r="G7" s="611" t="s">
        <v>699</v>
      </c>
      <c r="H7" s="611" t="s">
        <v>544</v>
      </c>
      <c r="I7" s="611" t="s">
        <v>546</v>
      </c>
      <c r="J7" s="611" t="s">
        <v>226</v>
      </c>
      <c r="K7" s="1763"/>
      <c r="L7" s="1761"/>
      <c r="M7" s="611" t="s">
        <v>487</v>
      </c>
      <c r="N7" s="611" t="s">
        <v>486</v>
      </c>
      <c r="O7" s="611" t="s">
        <v>478</v>
      </c>
      <c r="P7" s="611" t="s">
        <v>699</v>
      </c>
      <c r="Q7" s="611" t="s">
        <v>544</v>
      </c>
      <c r="R7" s="611" t="s">
        <v>545</v>
      </c>
      <c r="S7" s="611" t="s">
        <v>226</v>
      </c>
      <c r="T7" s="785" t="s">
        <v>2351</v>
      </c>
      <c r="U7" s="785" t="s">
        <v>699</v>
      </c>
      <c r="V7" s="611" t="s">
        <v>422</v>
      </c>
      <c r="W7" s="1821"/>
      <c r="X7" s="1821"/>
    </row>
    <row r="8" spans="1:24" ht="15.75" customHeight="1">
      <c r="A8" s="664"/>
      <c r="B8" s="664"/>
      <c r="C8" s="789"/>
      <c r="D8" s="665"/>
      <c r="E8" s="790"/>
      <c r="F8" s="667"/>
      <c r="G8" s="667"/>
      <c r="H8" s="667"/>
      <c r="I8" s="669"/>
      <c r="J8" s="669"/>
      <c r="K8" s="611"/>
      <c r="L8" s="671"/>
      <c r="M8" s="670"/>
      <c r="N8" s="616"/>
      <c r="O8" s="616">
        <v>0</v>
      </c>
      <c r="P8" s="616"/>
      <c r="Q8" s="616">
        <v>0</v>
      </c>
      <c r="R8" s="616">
        <v>0</v>
      </c>
      <c r="S8" s="617">
        <v>0</v>
      </c>
      <c r="T8" s="617"/>
      <c r="U8" s="617"/>
      <c r="V8" s="617">
        <v>0</v>
      </c>
      <c r="W8" s="791"/>
      <c r="X8" s="671"/>
    </row>
    <row r="9" spans="1:24" ht="15.75" customHeight="1">
      <c r="A9" s="664"/>
      <c r="B9" s="664"/>
      <c r="C9" s="789"/>
      <c r="D9" s="665"/>
      <c r="E9" s="790"/>
      <c r="F9" s="667"/>
      <c r="G9" s="667"/>
      <c r="H9" s="667"/>
      <c r="I9" s="669"/>
      <c r="J9" s="669"/>
      <c r="K9" s="611"/>
      <c r="L9" s="671"/>
      <c r="M9" s="672"/>
      <c r="N9" s="673"/>
      <c r="O9" s="616">
        <v>0</v>
      </c>
      <c r="P9" s="616"/>
      <c r="Q9" s="616">
        <v>0</v>
      </c>
      <c r="R9" s="616">
        <v>0</v>
      </c>
      <c r="S9" s="617">
        <v>0</v>
      </c>
      <c r="T9" s="617"/>
      <c r="U9" s="617"/>
      <c r="V9" s="617">
        <v>0</v>
      </c>
      <c r="W9" s="791"/>
      <c r="X9" s="674"/>
    </row>
    <row r="10" spans="1:24" ht="15.75" customHeight="1">
      <c r="A10" s="664"/>
      <c r="B10" s="664"/>
      <c r="C10" s="789"/>
      <c r="D10" s="665"/>
      <c r="E10" s="790"/>
      <c r="F10" s="667"/>
      <c r="G10" s="667"/>
      <c r="H10" s="667"/>
      <c r="I10" s="669"/>
      <c r="J10" s="669"/>
      <c r="K10" s="611"/>
      <c r="L10" s="671"/>
      <c r="M10" s="672"/>
      <c r="N10" s="673"/>
      <c r="O10" s="616">
        <v>0</v>
      </c>
      <c r="P10" s="616"/>
      <c r="Q10" s="616">
        <v>0</v>
      </c>
      <c r="R10" s="616">
        <v>0</v>
      </c>
      <c r="S10" s="617">
        <v>0</v>
      </c>
      <c r="T10" s="617"/>
      <c r="U10" s="617"/>
      <c r="V10" s="617">
        <v>0</v>
      </c>
      <c r="W10" s="791"/>
      <c r="X10" s="674"/>
    </row>
    <row r="11" spans="1:24" ht="15.75" customHeight="1">
      <c r="A11" s="664"/>
      <c r="B11" s="664"/>
      <c r="C11" s="789"/>
      <c r="D11" s="665"/>
      <c r="E11" s="790"/>
      <c r="F11" s="667"/>
      <c r="G11" s="667"/>
      <c r="H11" s="667"/>
      <c r="I11" s="669"/>
      <c r="J11" s="669"/>
      <c r="K11" s="611"/>
      <c r="L11" s="671"/>
      <c r="M11" s="672"/>
      <c r="N11" s="673"/>
      <c r="O11" s="616">
        <v>0</v>
      </c>
      <c r="P11" s="616"/>
      <c r="Q11" s="616">
        <v>0</v>
      </c>
      <c r="R11" s="616">
        <v>0</v>
      </c>
      <c r="S11" s="617">
        <v>0</v>
      </c>
      <c r="T11" s="617"/>
      <c r="U11" s="617"/>
      <c r="V11" s="617">
        <v>0</v>
      </c>
      <c r="W11" s="791"/>
      <c r="X11" s="674"/>
    </row>
    <row r="12" spans="1:24" ht="15.75" customHeight="1">
      <c r="A12" s="664"/>
      <c r="B12" s="664"/>
      <c r="C12" s="665"/>
      <c r="D12" s="665"/>
      <c r="E12" s="666"/>
      <c r="F12" s="667"/>
      <c r="G12" s="667"/>
      <c r="H12" s="667"/>
      <c r="I12" s="669"/>
      <c r="J12" s="669"/>
      <c r="K12" s="611"/>
      <c r="L12" s="671"/>
      <c r="M12" s="672"/>
      <c r="N12" s="673"/>
      <c r="O12" s="616">
        <v>0</v>
      </c>
      <c r="P12" s="616"/>
      <c r="Q12" s="616">
        <v>0</v>
      </c>
      <c r="R12" s="616">
        <v>0</v>
      </c>
      <c r="S12" s="617">
        <v>0</v>
      </c>
      <c r="T12" s="617"/>
      <c r="U12" s="617"/>
      <c r="V12" s="617">
        <v>0</v>
      </c>
      <c r="W12" s="791"/>
      <c r="X12" s="674"/>
    </row>
    <row r="13" spans="1:24" ht="15.75" customHeight="1">
      <c r="A13" s="664"/>
      <c r="B13" s="664"/>
      <c r="C13" s="665"/>
      <c r="D13" s="665"/>
      <c r="E13" s="666"/>
      <c r="F13" s="667"/>
      <c r="G13" s="667"/>
      <c r="H13" s="667"/>
      <c r="I13" s="669"/>
      <c r="J13" s="669"/>
      <c r="K13" s="611"/>
      <c r="L13" s="671"/>
      <c r="M13" s="672"/>
      <c r="N13" s="673"/>
      <c r="O13" s="616">
        <v>0</v>
      </c>
      <c r="P13" s="616"/>
      <c r="Q13" s="616">
        <v>0</v>
      </c>
      <c r="R13" s="616">
        <v>0</v>
      </c>
      <c r="S13" s="617">
        <v>0</v>
      </c>
      <c r="T13" s="617"/>
      <c r="U13" s="617"/>
      <c r="V13" s="617">
        <v>0</v>
      </c>
      <c r="W13" s="791"/>
      <c r="X13" s="674"/>
    </row>
    <row r="14" spans="1:24" ht="15.75" customHeight="1">
      <c r="A14" s="664"/>
      <c r="B14" s="664"/>
      <c r="C14" s="665"/>
      <c r="D14" s="665"/>
      <c r="E14" s="666"/>
      <c r="F14" s="667"/>
      <c r="G14" s="667"/>
      <c r="H14" s="667"/>
      <c r="I14" s="669"/>
      <c r="J14" s="669"/>
      <c r="K14" s="611"/>
      <c r="L14" s="671"/>
      <c r="M14" s="672"/>
      <c r="N14" s="673"/>
      <c r="O14" s="616">
        <v>0</v>
      </c>
      <c r="P14" s="616"/>
      <c r="Q14" s="616">
        <v>0</v>
      </c>
      <c r="R14" s="616">
        <v>0</v>
      </c>
      <c r="S14" s="617">
        <v>0</v>
      </c>
      <c r="T14" s="617"/>
      <c r="U14" s="617"/>
      <c r="V14" s="617">
        <v>0</v>
      </c>
      <c r="W14" s="791"/>
      <c r="X14" s="674"/>
    </row>
    <row r="15" spans="1:24" ht="15.75" customHeight="1">
      <c r="A15" s="664"/>
      <c r="B15" s="664"/>
      <c r="C15" s="665"/>
      <c r="D15" s="665"/>
      <c r="E15" s="666"/>
      <c r="F15" s="667"/>
      <c r="G15" s="667"/>
      <c r="H15" s="667"/>
      <c r="I15" s="669"/>
      <c r="J15" s="669"/>
      <c r="K15" s="611"/>
      <c r="L15" s="671"/>
      <c r="M15" s="672"/>
      <c r="N15" s="673"/>
      <c r="O15" s="616">
        <v>0</v>
      </c>
      <c r="P15" s="616"/>
      <c r="Q15" s="616">
        <v>0</v>
      </c>
      <c r="R15" s="616">
        <v>0</v>
      </c>
      <c r="S15" s="617">
        <v>0</v>
      </c>
      <c r="T15" s="617"/>
      <c r="U15" s="617"/>
      <c r="V15" s="617">
        <v>0</v>
      </c>
      <c r="W15" s="791"/>
      <c r="X15" s="674"/>
    </row>
    <row r="16" spans="1:24" ht="15.75" customHeight="1">
      <c r="A16" s="664"/>
      <c r="B16" s="664"/>
      <c r="C16" s="665"/>
      <c r="D16" s="665"/>
      <c r="E16" s="666"/>
      <c r="F16" s="667"/>
      <c r="G16" s="667"/>
      <c r="H16" s="667"/>
      <c r="I16" s="669"/>
      <c r="J16" s="669"/>
      <c r="K16" s="611"/>
      <c r="L16" s="671"/>
      <c r="M16" s="672"/>
      <c r="N16" s="673"/>
      <c r="O16" s="616">
        <v>0</v>
      </c>
      <c r="P16" s="616"/>
      <c r="Q16" s="616">
        <v>0</v>
      </c>
      <c r="R16" s="616">
        <v>0</v>
      </c>
      <c r="S16" s="617">
        <v>0</v>
      </c>
      <c r="T16" s="617"/>
      <c r="U16" s="617"/>
      <c r="V16" s="617">
        <v>0</v>
      </c>
      <c r="W16" s="791"/>
      <c r="X16" s="674"/>
    </row>
    <row r="17" spans="1:24" ht="15.75" customHeight="1">
      <c r="A17" s="664"/>
      <c r="B17" s="664"/>
      <c r="C17" s="665"/>
      <c r="D17" s="665"/>
      <c r="E17" s="666"/>
      <c r="F17" s="667"/>
      <c r="G17" s="667"/>
      <c r="H17" s="667"/>
      <c r="I17" s="669"/>
      <c r="J17" s="669"/>
      <c r="K17" s="611"/>
      <c r="L17" s="671"/>
      <c r="M17" s="672"/>
      <c r="N17" s="673"/>
      <c r="O17" s="616">
        <v>0</v>
      </c>
      <c r="P17" s="616"/>
      <c r="Q17" s="616">
        <v>0</v>
      </c>
      <c r="R17" s="616">
        <v>0</v>
      </c>
      <c r="S17" s="617">
        <v>0</v>
      </c>
      <c r="T17" s="617"/>
      <c r="U17" s="617"/>
      <c r="V17" s="617">
        <v>0</v>
      </c>
      <c r="W17" s="791"/>
      <c r="X17" s="674"/>
    </row>
    <row r="18" spans="1:24" ht="15.75" customHeight="1">
      <c r="A18" s="664"/>
      <c r="B18" s="664"/>
      <c r="C18" s="665"/>
      <c r="D18" s="665"/>
      <c r="E18" s="666"/>
      <c r="F18" s="667"/>
      <c r="G18" s="667"/>
      <c r="H18" s="667"/>
      <c r="I18" s="669"/>
      <c r="J18" s="669"/>
      <c r="K18" s="611"/>
      <c r="L18" s="671"/>
      <c r="M18" s="672"/>
      <c r="N18" s="673"/>
      <c r="O18" s="616">
        <v>0</v>
      </c>
      <c r="P18" s="616"/>
      <c r="Q18" s="616">
        <v>0</v>
      </c>
      <c r="R18" s="616">
        <v>0</v>
      </c>
      <c r="S18" s="617">
        <v>0</v>
      </c>
      <c r="T18" s="617"/>
      <c r="U18" s="617"/>
      <c r="V18" s="617">
        <v>0</v>
      </c>
      <c r="W18" s="791"/>
      <c r="X18" s="674"/>
    </row>
    <row r="19" spans="1:24" ht="15.75" customHeight="1">
      <c r="A19" s="664"/>
      <c r="B19" s="664"/>
      <c r="C19" s="665"/>
      <c r="D19" s="665"/>
      <c r="E19" s="666"/>
      <c r="F19" s="667"/>
      <c r="G19" s="667"/>
      <c r="H19" s="667"/>
      <c r="I19" s="669"/>
      <c r="J19" s="669"/>
      <c r="K19" s="611"/>
      <c r="L19" s="671"/>
      <c r="M19" s="672"/>
      <c r="N19" s="673"/>
      <c r="O19" s="616">
        <v>0</v>
      </c>
      <c r="P19" s="616"/>
      <c r="Q19" s="616">
        <v>0</v>
      </c>
      <c r="R19" s="616">
        <v>0</v>
      </c>
      <c r="S19" s="617">
        <v>0</v>
      </c>
      <c r="T19" s="617"/>
      <c r="U19" s="617"/>
      <c r="V19" s="617">
        <v>0</v>
      </c>
      <c r="W19" s="791"/>
      <c r="X19" s="674"/>
    </row>
    <row r="20" spans="1:24" ht="15.75" customHeight="1">
      <c r="A20" s="664"/>
      <c r="B20" s="664"/>
      <c r="C20" s="665"/>
      <c r="D20" s="665"/>
      <c r="E20" s="666"/>
      <c r="F20" s="667"/>
      <c r="G20" s="667"/>
      <c r="H20" s="667"/>
      <c r="I20" s="669"/>
      <c r="J20" s="669"/>
      <c r="K20" s="611"/>
      <c r="L20" s="671"/>
      <c r="M20" s="672"/>
      <c r="N20" s="673"/>
      <c r="O20" s="616">
        <v>0</v>
      </c>
      <c r="P20" s="616"/>
      <c r="Q20" s="616">
        <v>0</v>
      </c>
      <c r="R20" s="616">
        <v>0</v>
      </c>
      <c r="S20" s="617">
        <v>0</v>
      </c>
      <c r="T20" s="617"/>
      <c r="U20" s="617"/>
      <c r="V20" s="617">
        <v>0</v>
      </c>
      <c r="W20" s="791"/>
      <c r="X20" s="674"/>
    </row>
    <row r="21" spans="1:24" ht="15.75" customHeight="1">
      <c r="A21" s="664"/>
      <c r="B21" s="664"/>
      <c r="C21" s="665"/>
      <c r="D21" s="665"/>
      <c r="E21" s="666"/>
      <c r="F21" s="667"/>
      <c r="G21" s="667"/>
      <c r="H21" s="667"/>
      <c r="I21" s="669"/>
      <c r="J21" s="669"/>
      <c r="K21" s="611"/>
      <c r="L21" s="671"/>
      <c r="M21" s="672"/>
      <c r="N21" s="673"/>
      <c r="O21" s="616">
        <v>0</v>
      </c>
      <c r="P21" s="616"/>
      <c r="Q21" s="616">
        <v>0</v>
      </c>
      <c r="R21" s="616">
        <v>0</v>
      </c>
      <c r="S21" s="617">
        <v>0</v>
      </c>
      <c r="T21" s="617"/>
      <c r="U21" s="617"/>
      <c r="V21" s="617">
        <v>0</v>
      </c>
      <c r="W21" s="791"/>
      <c r="X21" s="674"/>
    </row>
    <row r="22" spans="1:24" ht="15.75" customHeight="1">
      <c r="A22" s="664"/>
      <c r="B22" s="664"/>
      <c r="C22" s="665"/>
      <c r="D22" s="665"/>
      <c r="E22" s="666"/>
      <c r="F22" s="667"/>
      <c r="G22" s="667"/>
      <c r="H22" s="667"/>
      <c r="I22" s="669"/>
      <c r="J22" s="669"/>
      <c r="K22" s="611"/>
      <c r="L22" s="671"/>
      <c r="M22" s="672"/>
      <c r="N22" s="673"/>
      <c r="O22" s="616">
        <v>0</v>
      </c>
      <c r="P22" s="616"/>
      <c r="Q22" s="616">
        <v>0</v>
      </c>
      <c r="R22" s="616">
        <v>0</v>
      </c>
      <c r="S22" s="617">
        <v>0</v>
      </c>
      <c r="T22" s="617"/>
      <c r="U22" s="617"/>
      <c r="V22" s="617">
        <v>0</v>
      </c>
      <c r="W22" s="791"/>
      <c r="X22" s="674"/>
    </row>
    <row r="23" spans="1:24" ht="15.75" customHeight="1">
      <c r="A23" s="664"/>
      <c r="B23" s="664"/>
      <c r="C23" s="665"/>
      <c r="D23" s="665"/>
      <c r="E23" s="666"/>
      <c r="F23" s="667"/>
      <c r="G23" s="667"/>
      <c r="H23" s="667"/>
      <c r="I23" s="669"/>
      <c r="J23" s="669"/>
      <c r="K23" s="611"/>
      <c r="L23" s="671"/>
      <c r="M23" s="672"/>
      <c r="N23" s="673"/>
      <c r="O23" s="616">
        <v>0</v>
      </c>
      <c r="P23" s="616"/>
      <c r="Q23" s="616">
        <v>0</v>
      </c>
      <c r="R23" s="616">
        <v>0</v>
      </c>
      <c r="S23" s="617">
        <v>0</v>
      </c>
      <c r="T23" s="617"/>
      <c r="U23" s="617"/>
      <c r="V23" s="617">
        <v>0</v>
      </c>
      <c r="W23" s="791"/>
      <c r="X23" s="674"/>
    </row>
    <row r="24" spans="1:24" ht="15.75" customHeight="1">
      <c r="A24" s="664"/>
      <c r="B24" s="664"/>
      <c r="C24" s="665"/>
      <c r="D24" s="665"/>
      <c r="E24" s="666"/>
      <c r="F24" s="667"/>
      <c r="G24" s="667"/>
      <c r="H24" s="667"/>
      <c r="I24" s="669"/>
      <c r="J24" s="669"/>
      <c r="K24" s="611"/>
      <c r="L24" s="671"/>
      <c r="M24" s="672"/>
      <c r="N24" s="673"/>
      <c r="O24" s="616">
        <v>0</v>
      </c>
      <c r="P24" s="616"/>
      <c r="Q24" s="616">
        <v>0</v>
      </c>
      <c r="R24" s="616">
        <v>0</v>
      </c>
      <c r="S24" s="617">
        <v>0</v>
      </c>
      <c r="T24" s="617"/>
      <c r="U24" s="617"/>
      <c r="V24" s="617">
        <v>0</v>
      </c>
      <c r="W24" s="791"/>
      <c r="X24" s="674"/>
    </row>
    <row r="25" spans="1:24" ht="15.75" customHeight="1">
      <c r="A25" s="664"/>
      <c r="B25" s="664"/>
      <c r="C25" s="665"/>
      <c r="D25" s="665"/>
      <c r="E25" s="666"/>
      <c r="F25" s="667"/>
      <c r="G25" s="667"/>
      <c r="H25" s="667"/>
      <c r="I25" s="669"/>
      <c r="J25" s="669"/>
      <c r="K25" s="611"/>
      <c r="L25" s="671"/>
      <c r="M25" s="672"/>
      <c r="N25" s="673"/>
      <c r="O25" s="616">
        <v>0</v>
      </c>
      <c r="P25" s="616"/>
      <c r="Q25" s="616">
        <v>0</v>
      </c>
      <c r="R25" s="616">
        <v>0</v>
      </c>
      <c r="S25" s="617">
        <v>0</v>
      </c>
      <c r="T25" s="617"/>
      <c r="U25" s="617"/>
      <c r="V25" s="617">
        <v>0</v>
      </c>
      <c r="W25" s="791"/>
      <c r="X25" s="674"/>
    </row>
    <row r="26" spans="1:24" ht="15.75" customHeight="1">
      <c r="A26" s="664"/>
      <c r="B26" s="664"/>
      <c r="C26" s="665"/>
      <c r="D26" s="665"/>
      <c r="E26" s="666"/>
      <c r="F26" s="667"/>
      <c r="G26" s="667"/>
      <c r="H26" s="667"/>
      <c r="I26" s="669"/>
      <c r="J26" s="669"/>
      <c r="K26" s="611"/>
      <c r="L26" s="671"/>
      <c r="M26" s="672"/>
      <c r="N26" s="673"/>
      <c r="O26" s="616">
        <v>0</v>
      </c>
      <c r="P26" s="616"/>
      <c r="Q26" s="616">
        <v>0</v>
      </c>
      <c r="R26" s="616">
        <v>0</v>
      </c>
      <c r="S26" s="617">
        <v>0</v>
      </c>
      <c r="T26" s="617"/>
      <c r="U26" s="617"/>
      <c r="V26" s="617">
        <v>0</v>
      </c>
      <c r="W26" s="791"/>
      <c r="X26" s="674"/>
    </row>
    <row r="27" spans="1:24" ht="15.75" customHeight="1">
      <c r="A27" s="664"/>
      <c r="B27" s="664"/>
      <c r="C27" s="665"/>
      <c r="D27" s="665"/>
      <c r="E27" s="666"/>
      <c r="F27" s="667"/>
      <c r="G27" s="667"/>
      <c r="H27" s="667"/>
      <c r="I27" s="669"/>
      <c r="J27" s="669"/>
      <c r="K27" s="611"/>
      <c r="L27" s="671"/>
      <c r="M27" s="672"/>
      <c r="N27" s="673"/>
      <c r="O27" s="616">
        <v>0</v>
      </c>
      <c r="P27" s="616"/>
      <c r="Q27" s="616">
        <v>0</v>
      </c>
      <c r="R27" s="616">
        <v>0</v>
      </c>
      <c r="S27" s="617">
        <v>0</v>
      </c>
      <c r="T27" s="617"/>
      <c r="U27" s="617"/>
      <c r="V27" s="617">
        <v>0</v>
      </c>
      <c r="W27" s="791"/>
      <c r="X27" s="674"/>
    </row>
    <row r="28" spans="1:24" ht="15.75" customHeight="1">
      <c r="A28" s="664"/>
      <c r="B28" s="664"/>
      <c r="C28" s="675"/>
      <c r="D28" s="676"/>
      <c r="E28" s="674"/>
      <c r="F28" s="673"/>
      <c r="G28" s="673"/>
      <c r="H28" s="673"/>
      <c r="I28" s="669"/>
      <c r="J28" s="669"/>
      <c r="K28" s="671"/>
      <c r="L28" s="671"/>
      <c r="M28" s="672"/>
      <c r="N28" s="673"/>
      <c r="O28" s="616">
        <v>0</v>
      </c>
      <c r="P28" s="616"/>
      <c r="Q28" s="616">
        <v>0</v>
      </c>
      <c r="R28" s="616">
        <v>0</v>
      </c>
      <c r="S28" s="617">
        <v>0</v>
      </c>
      <c r="T28" s="617"/>
      <c r="U28" s="617"/>
      <c r="V28" s="617">
        <v>0</v>
      </c>
      <c r="W28" s="791"/>
      <c r="X28" s="674"/>
    </row>
    <row r="29" spans="1:24" ht="15.75" customHeight="1">
      <c r="A29" s="1851" t="s">
        <v>423</v>
      </c>
      <c r="B29" s="1852"/>
      <c r="C29" s="1853"/>
      <c r="D29" s="677"/>
      <c r="E29" s="674"/>
      <c r="F29" s="617"/>
      <c r="G29" s="617"/>
      <c r="H29" s="617">
        <v>0</v>
      </c>
      <c r="I29" s="617">
        <v>0</v>
      </c>
      <c r="J29" s="669">
        <v>0</v>
      </c>
      <c r="K29" s="671"/>
      <c r="L29" s="671"/>
      <c r="M29" s="617">
        <v>0</v>
      </c>
      <c r="N29" s="617">
        <v>0</v>
      </c>
      <c r="O29" s="617"/>
      <c r="P29" s="617"/>
      <c r="Q29" s="617">
        <v>0</v>
      </c>
      <c r="R29" s="617">
        <v>0</v>
      </c>
      <c r="S29" s="617">
        <v>0</v>
      </c>
      <c r="T29" s="617"/>
      <c r="U29" s="617"/>
      <c r="V29" s="617">
        <v>0</v>
      </c>
      <c r="W29" s="791"/>
      <c r="X29" s="674"/>
    </row>
    <row r="30" spans="1:24" ht="15.75" customHeight="1">
      <c r="A30" s="1851" t="s">
        <v>954</v>
      </c>
      <c r="B30" s="1852"/>
      <c r="C30" s="1853"/>
      <c r="D30" s="677"/>
      <c r="E30" s="671"/>
      <c r="F30" s="671"/>
      <c r="G30" s="671"/>
      <c r="H30" s="617">
        <v>0</v>
      </c>
      <c r="I30" s="669"/>
      <c r="J30" s="669"/>
      <c r="K30" s="671"/>
      <c r="L30" s="671"/>
      <c r="M30" s="671"/>
      <c r="N30" s="617"/>
      <c r="O30" s="617"/>
      <c r="P30" s="617"/>
      <c r="Q30" s="617">
        <v>0</v>
      </c>
      <c r="R30" s="617"/>
      <c r="S30" s="617"/>
      <c r="T30" s="617"/>
      <c r="U30" s="617"/>
      <c r="V30" s="617">
        <v>0</v>
      </c>
      <c r="W30" s="791"/>
      <c r="X30" s="674"/>
    </row>
    <row r="31" spans="1:24" ht="15.75" customHeight="1">
      <c r="A31" s="1854" t="s">
        <v>955</v>
      </c>
      <c r="B31" s="1852"/>
      <c r="C31" s="1853"/>
      <c r="D31" s="677"/>
      <c r="E31" s="674"/>
      <c r="F31" s="671"/>
      <c r="G31" s="674"/>
      <c r="H31" s="617">
        <v>0</v>
      </c>
      <c r="I31" s="669"/>
      <c r="J31" s="669"/>
      <c r="K31" s="671"/>
      <c r="L31" s="671"/>
      <c r="M31" s="671"/>
      <c r="N31" s="617"/>
      <c r="O31" s="617"/>
      <c r="P31" s="617"/>
      <c r="Q31" s="617">
        <v>0</v>
      </c>
      <c r="R31" s="617"/>
      <c r="S31" s="617"/>
      <c r="T31" s="617"/>
      <c r="U31" s="617"/>
      <c r="V31" s="617">
        <v>0</v>
      </c>
      <c r="W31" s="791"/>
      <c r="X31" s="674"/>
    </row>
    <row r="32" spans="1:24" ht="15.75" customHeight="1">
      <c r="A32" s="4" t="s">
        <v>2352</v>
      </c>
      <c r="F32" s="388"/>
      <c r="G32" s="388"/>
      <c r="H32" s="388"/>
      <c r="I32" s="388"/>
      <c r="J32" s="388"/>
      <c r="L32" s="388"/>
      <c r="T32" s="388" t="s">
        <v>2353</v>
      </c>
    </row>
    <row r="33" spans="1:12" ht="15.75" customHeight="1">
      <c r="A33" s="4" t="s">
        <v>2354</v>
      </c>
      <c r="F33" s="388"/>
      <c r="G33" s="388"/>
      <c r="H33" s="388"/>
      <c r="I33" s="388"/>
      <c r="J33" s="388"/>
      <c r="K33" s="388"/>
      <c r="L33" s="388"/>
    </row>
  </sheetData>
  <sortState xmlns:xlrd2="http://schemas.microsoft.com/office/spreadsheetml/2017/richdata2" ref="A8:X28">
    <sortCondition ref="A8"/>
  </sortState>
  <mergeCells count="17">
    <mergeCell ref="A31:C31"/>
    <mergeCell ref="M5:N6"/>
    <mergeCell ref="O5:S6"/>
    <mergeCell ref="X5:X7"/>
    <mergeCell ref="K5:K7"/>
    <mergeCell ref="L5:L7"/>
    <mergeCell ref="A29:C29"/>
    <mergeCell ref="A30:C30"/>
    <mergeCell ref="A2:X2"/>
    <mergeCell ref="A5:A7"/>
    <mergeCell ref="B5:B7"/>
    <mergeCell ref="C5:C7"/>
    <mergeCell ref="D5:D7"/>
    <mergeCell ref="E5:E7"/>
    <mergeCell ref="F5:J6"/>
    <mergeCell ref="T5:V6"/>
    <mergeCell ref="W5:W7"/>
  </mergeCells>
  <phoneticPr fontId="30" type="noConversion"/>
  <dataValidations count="1">
    <dataValidation type="list" allowBlank="1" showInputMessage="1" showErrorMessage="1" sqref="L8:L28" xr:uid="{4AD9BFD3-717D-4DB1-BAC9-02F6B54B7D80}">
      <formula1>"1年以内,1-2年,2-3年,3年以上"</formula1>
    </dataValidation>
  </dataValidations>
  <printOptions horizontalCentered="1"/>
  <pageMargins left="0.35433070866141736" right="0.35433070866141736" top="0.98425196850393704" bottom="0.78740157480314965" header="0.39370078740157477" footer="0.51181102362204722"/>
  <pageSetup paperSize="9" scale="57" fitToHeight="0" orientation="landscape" r:id="rId1"/>
  <headerFooter alignWithMargins="0">
    <oddHeader>&amp;R&amp;"宋体,常规"&amp;10共&amp;"Times New Roman,常规"&amp;N&amp;"宋体,常规"页第&amp;"Times New Roman,常规"&amp;P&amp;"宋体,常规"页</oddHeader>
  </headerFooter>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4C1490-8396-44E0-BCCA-F4B32CDC8350}">
  <sheetPr codeName="Sheet34">
    <pageSetUpPr fitToPage="1"/>
  </sheetPr>
  <dimension ref="A1:N31"/>
  <sheetViews>
    <sheetView zoomScaleNormal="100" workbookViewId="0">
      <pane ySplit="6" topLeftCell="A7" activePane="bottomLeft" state="frozen"/>
      <selection pane="bottomLeft"/>
    </sheetView>
  </sheetViews>
  <sheetFormatPr defaultColWidth="9" defaultRowHeight="13.2"/>
  <cols>
    <col min="1" max="1" width="5.59765625" style="4" customWidth="1"/>
    <col min="2" max="2" width="16.09765625" style="37" customWidth="1"/>
    <col min="3" max="3" width="5" style="4" customWidth="1"/>
    <col min="4" max="4" width="11.59765625" style="4" hidden="1" customWidth="1"/>
    <col min="5" max="6" width="13.09765625" style="4" hidden="1" customWidth="1"/>
    <col min="7" max="7" width="10.796875" style="4" customWidth="1" collapsed="1"/>
    <col min="8" max="8" width="14.296875" style="4" customWidth="1"/>
    <col min="9" max="9" width="10.19921875" style="4" customWidth="1"/>
    <col min="10" max="10" width="11" style="4" customWidth="1"/>
    <col min="11" max="11" width="9.3984375" style="4" customWidth="1"/>
    <col min="12" max="12" width="13.69921875" style="4" customWidth="1"/>
    <col min="13" max="13" width="9.3984375" style="4" customWidth="1"/>
    <col min="14" max="14" width="9.59765625" style="4" customWidth="1"/>
    <col min="15" max="16384" width="9" style="4"/>
  </cols>
  <sheetData>
    <row r="1" spans="1:14" ht="15.6">
      <c r="A1" s="506"/>
      <c r="B1" s="484"/>
      <c r="C1" s="3"/>
      <c r="D1" s="683"/>
      <c r="E1" s="683"/>
      <c r="F1" s="683"/>
      <c r="G1" s="683"/>
      <c r="H1" s="683"/>
      <c r="I1" s="683"/>
      <c r="J1" s="683"/>
      <c r="K1" s="683"/>
      <c r="L1" s="683"/>
      <c r="M1" s="683"/>
      <c r="N1" s="3"/>
    </row>
    <row r="2" spans="1:14" s="2" customFormat="1" ht="30" customHeight="1">
      <c r="A2" s="1643" t="s">
        <v>2355</v>
      </c>
      <c r="B2" s="1918"/>
      <c r="C2" s="1918"/>
      <c r="D2" s="1918"/>
      <c r="E2" s="1918"/>
      <c r="F2" s="1918"/>
      <c r="G2" s="1918"/>
      <c r="H2" s="1918"/>
      <c r="I2" s="1918"/>
      <c r="J2" s="1918"/>
      <c r="K2" s="1918"/>
      <c r="L2" s="1918"/>
      <c r="M2" s="1918"/>
      <c r="N2" s="1918"/>
    </row>
    <row r="3" spans="1:14" ht="14.25" customHeight="1">
      <c r="A3" s="4" t="s">
        <v>1968</v>
      </c>
      <c r="B3" s="4"/>
    </row>
    <row r="4" spans="1:14" ht="15.75" customHeight="1">
      <c r="A4" s="4" t="s">
        <v>2086</v>
      </c>
      <c r="D4" s="388"/>
      <c r="E4" s="388"/>
      <c r="F4" s="388"/>
      <c r="G4" s="388"/>
      <c r="H4" s="388"/>
      <c r="I4" s="388"/>
      <c r="J4" s="388"/>
      <c r="K4" s="388"/>
      <c r="L4" s="388"/>
      <c r="M4" s="388"/>
      <c r="N4" s="458" t="s">
        <v>1970</v>
      </c>
    </row>
    <row r="5" spans="1:14" s="3" customFormat="1" ht="15.75" customHeight="1">
      <c r="A5" s="1922" t="s">
        <v>1101</v>
      </c>
      <c r="B5" s="1924" t="s">
        <v>2356</v>
      </c>
      <c r="C5" s="1858" t="s">
        <v>2234</v>
      </c>
      <c r="D5" s="1916" t="s">
        <v>2088</v>
      </c>
      <c r="E5" s="1919"/>
      <c r="F5" s="1916" t="s">
        <v>2089</v>
      </c>
      <c r="G5" s="1920" t="s">
        <v>1647</v>
      </c>
      <c r="H5" s="1921"/>
      <c r="I5" s="1916" t="s">
        <v>2267</v>
      </c>
      <c r="J5" s="1916" t="s">
        <v>2090</v>
      </c>
      <c r="K5" s="1917"/>
      <c r="L5" s="1917"/>
      <c r="M5" s="1916" t="s">
        <v>2091</v>
      </c>
      <c r="N5" s="1922" t="s">
        <v>1100</v>
      </c>
    </row>
    <row r="6" spans="1:14" s="3" customFormat="1" ht="15.75" customHeight="1">
      <c r="A6" s="1923"/>
      <c r="B6" s="1925"/>
      <c r="C6" s="1915"/>
      <c r="D6" s="400" t="s">
        <v>2263</v>
      </c>
      <c r="E6" s="792" t="s">
        <v>2006</v>
      </c>
      <c r="F6" s="1917"/>
      <c r="G6" s="793" t="s">
        <v>2263</v>
      </c>
      <c r="H6" s="400" t="s">
        <v>2006</v>
      </c>
      <c r="I6" s="1917"/>
      <c r="J6" s="400" t="s">
        <v>2264</v>
      </c>
      <c r="K6" s="400" t="s">
        <v>2241</v>
      </c>
      <c r="L6" s="400" t="s">
        <v>2006</v>
      </c>
      <c r="M6" s="1917"/>
      <c r="N6" s="1923"/>
    </row>
    <row r="7" spans="1:14" ht="15.75" customHeight="1">
      <c r="A7" s="381"/>
      <c r="B7" s="485"/>
      <c r="C7" s="381"/>
      <c r="D7" s="410"/>
      <c r="E7" s="794"/>
      <c r="F7" s="410"/>
      <c r="G7" s="410"/>
      <c r="H7" s="410"/>
      <c r="I7" s="410"/>
      <c r="J7" s="410"/>
      <c r="K7" s="479"/>
      <c r="L7" s="410">
        <v>0</v>
      </c>
      <c r="M7" s="410"/>
      <c r="N7" s="440"/>
    </row>
    <row r="8" spans="1:14" ht="15.75" customHeight="1">
      <c r="A8" s="381"/>
      <c r="B8" s="485"/>
      <c r="C8" s="381"/>
      <c r="D8" s="410"/>
      <c r="E8" s="794"/>
      <c r="F8" s="410"/>
      <c r="G8" s="410"/>
      <c r="H8" s="410"/>
      <c r="I8" s="410"/>
      <c r="J8" s="410"/>
      <c r="K8" s="479"/>
      <c r="L8" s="410">
        <v>0</v>
      </c>
      <c r="M8" s="410"/>
      <c r="N8" s="440"/>
    </row>
    <row r="9" spans="1:14" ht="15.75" customHeight="1">
      <c r="A9" s="381"/>
      <c r="B9" s="485"/>
      <c r="C9" s="381"/>
      <c r="D9" s="410"/>
      <c r="E9" s="794"/>
      <c r="F9" s="410"/>
      <c r="G9" s="410"/>
      <c r="H9" s="410"/>
      <c r="I9" s="410"/>
      <c r="J9" s="410"/>
      <c r="K9" s="479"/>
      <c r="L9" s="410">
        <v>0</v>
      </c>
      <c r="M9" s="410"/>
      <c r="N9" s="440"/>
    </row>
    <row r="10" spans="1:14" ht="15.75" customHeight="1">
      <c r="A10" s="381"/>
      <c r="B10" s="485"/>
      <c r="C10" s="381"/>
      <c r="D10" s="410"/>
      <c r="E10" s="794"/>
      <c r="F10" s="410"/>
      <c r="G10" s="410"/>
      <c r="H10" s="410"/>
      <c r="I10" s="410"/>
      <c r="J10" s="410"/>
      <c r="K10" s="479"/>
      <c r="L10" s="410">
        <v>0</v>
      </c>
      <c r="M10" s="410"/>
      <c r="N10" s="440"/>
    </row>
    <row r="11" spans="1:14" ht="15.75" customHeight="1">
      <c r="A11" s="381"/>
      <c r="B11" s="485"/>
      <c r="C11" s="381"/>
      <c r="D11" s="410"/>
      <c r="E11" s="794"/>
      <c r="F11" s="410"/>
      <c r="G11" s="410"/>
      <c r="H11" s="410"/>
      <c r="I11" s="410"/>
      <c r="J11" s="410"/>
      <c r="K11" s="479"/>
      <c r="L11" s="410">
        <v>0</v>
      </c>
      <c r="M11" s="410"/>
      <c r="N11" s="440"/>
    </row>
    <row r="12" spans="1:14" ht="15.75" customHeight="1">
      <c r="A12" s="381"/>
      <c r="B12" s="485"/>
      <c r="C12" s="381"/>
      <c r="D12" s="410"/>
      <c r="E12" s="794"/>
      <c r="F12" s="410"/>
      <c r="G12" s="410"/>
      <c r="H12" s="410"/>
      <c r="I12" s="410"/>
      <c r="J12" s="410"/>
      <c r="K12" s="479"/>
      <c r="L12" s="410">
        <v>0</v>
      </c>
      <c r="M12" s="410"/>
      <c r="N12" s="440"/>
    </row>
    <row r="13" spans="1:14" ht="15.75" customHeight="1">
      <c r="A13" s="381"/>
      <c r="B13" s="485"/>
      <c r="C13" s="381"/>
      <c r="D13" s="410"/>
      <c r="E13" s="794"/>
      <c r="F13" s="410"/>
      <c r="G13" s="410"/>
      <c r="H13" s="410"/>
      <c r="I13" s="410"/>
      <c r="J13" s="410"/>
      <c r="K13" s="479"/>
      <c r="L13" s="410">
        <v>0</v>
      </c>
      <c r="M13" s="410"/>
      <c r="N13" s="440"/>
    </row>
    <row r="14" spans="1:14" ht="15.75" customHeight="1">
      <c r="A14" s="381"/>
      <c r="B14" s="485"/>
      <c r="C14" s="381"/>
      <c r="D14" s="410"/>
      <c r="E14" s="794"/>
      <c r="F14" s="410"/>
      <c r="G14" s="410"/>
      <c r="H14" s="410"/>
      <c r="I14" s="410"/>
      <c r="J14" s="410"/>
      <c r="K14" s="479"/>
      <c r="L14" s="410">
        <v>0</v>
      </c>
      <c r="M14" s="410"/>
      <c r="N14" s="440"/>
    </row>
    <row r="15" spans="1:14" ht="15.75" customHeight="1">
      <c r="A15" s="381"/>
      <c r="B15" s="485"/>
      <c r="C15" s="381"/>
      <c r="D15" s="410"/>
      <c r="E15" s="794"/>
      <c r="F15" s="410"/>
      <c r="G15" s="410"/>
      <c r="H15" s="410"/>
      <c r="I15" s="410"/>
      <c r="J15" s="410"/>
      <c r="K15" s="479"/>
      <c r="L15" s="410">
        <v>0</v>
      </c>
      <c r="M15" s="410"/>
      <c r="N15" s="440"/>
    </row>
    <row r="16" spans="1:14" ht="15.75" customHeight="1">
      <c r="A16" s="381"/>
      <c r="B16" s="485"/>
      <c r="C16" s="381"/>
      <c r="D16" s="410"/>
      <c r="E16" s="794"/>
      <c r="F16" s="410"/>
      <c r="G16" s="410"/>
      <c r="H16" s="410"/>
      <c r="I16" s="410"/>
      <c r="J16" s="410"/>
      <c r="K16" s="479"/>
      <c r="L16" s="410">
        <v>0</v>
      </c>
      <c r="M16" s="410"/>
      <c r="N16" s="440"/>
    </row>
    <row r="17" spans="1:14" ht="15.75" customHeight="1">
      <c r="A17" s="381"/>
      <c r="B17" s="485"/>
      <c r="C17" s="381"/>
      <c r="D17" s="410"/>
      <c r="E17" s="794"/>
      <c r="F17" s="410"/>
      <c r="G17" s="410"/>
      <c r="H17" s="410"/>
      <c r="I17" s="410"/>
      <c r="J17" s="410"/>
      <c r="K17" s="479"/>
      <c r="L17" s="410">
        <v>0</v>
      </c>
      <c r="M17" s="410"/>
      <c r="N17" s="440"/>
    </row>
    <row r="18" spans="1:14" ht="15.75" customHeight="1">
      <c r="A18" s="381"/>
      <c r="B18" s="485"/>
      <c r="C18" s="381"/>
      <c r="D18" s="410"/>
      <c r="E18" s="794"/>
      <c r="F18" s="410"/>
      <c r="G18" s="410"/>
      <c r="H18" s="410"/>
      <c r="I18" s="410"/>
      <c r="J18" s="410"/>
      <c r="K18" s="479"/>
      <c r="L18" s="410">
        <v>0</v>
      </c>
      <c r="M18" s="410"/>
      <c r="N18" s="440"/>
    </row>
    <row r="19" spans="1:14" ht="15.75" customHeight="1">
      <c r="A19" s="381"/>
      <c r="B19" s="485"/>
      <c r="C19" s="381"/>
      <c r="D19" s="410"/>
      <c r="E19" s="794"/>
      <c r="F19" s="410"/>
      <c r="G19" s="410"/>
      <c r="H19" s="410"/>
      <c r="I19" s="410"/>
      <c r="J19" s="410"/>
      <c r="K19" s="479"/>
      <c r="L19" s="410">
        <v>0</v>
      </c>
      <c r="M19" s="410"/>
      <c r="N19" s="440"/>
    </row>
    <row r="20" spans="1:14" ht="15.75" customHeight="1">
      <c r="A20" s="381"/>
      <c r="B20" s="485"/>
      <c r="C20" s="381"/>
      <c r="D20" s="410"/>
      <c r="E20" s="794"/>
      <c r="F20" s="410"/>
      <c r="G20" s="410"/>
      <c r="H20" s="410"/>
      <c r="I20" s="410"/>
      <c r="J20" s="410"/>
      <c r="K20" s="479"/>
      <c r="L20" s="410">
        <v>0</v>
      </c>
      <c r="M20" s="410"/>
      <c r="N20" s="440"/>
    </row>
    <row r="21" spans="1:14" ht="15.75" customHeight="1">
      <c r="A21" s="381"/>
      <c r="B21" s="485"/>
      <c r="C21" s="381"/>
      <c r="D21" s="410"/>
      <c r="E21" s="794"/>
      <c r="F21" s="410"/>
      <c r="G21" s="410"/>
      <c r="H21" s="410"/>
      <c r="I21" s="410"/>
      <c r="J21" s="410"/>
      <c r="K21" s="479"/>
      <c r="L21" s="410">
        <v>0</v>
      </c>
      <c r="M21" s="410"/>
      <c r="N21" s="440"/>
    </row>
    <row r="22" spans="1:14" ht="15.75" customHeight="1">
      <c r="A22" s="381"/>
      <c r="B22" s="485"/>
      <c r="C22" s="381"/>
      <c r="D22" s="410"/>
      <c r="E22" s="794"/>
      <c r="F22" s="410"/>
      <c r="G22" s="410"/>
      <c r="H22" s="410"/>
      <c r="I22" s="410"/>
      <c r="J22" s="410"/>
      <c r="K22" s="479"/>
      <c r="L22" s="410">
        <v>0</v>
      </c>
      <c r="M22" s="410"/>
      <c r="N22" s="440"/>
    </row>
    <row r="23" spans="1:14" ht="15.75" customHeight="1">
      <c r="A23" s="381"/>
      <c r="B23" s="485"/>
      <c r="C23" s="381"/>
      <c r="D23" s="410"/>
      <c r="E23" s="794"/>
      <c r="F23" s="410"/>
      <c r="G23" s="410"/>
      <c r="H23" s="410"/>
      <c r="I23" s="410"/>
      <c r="J23" s="410"/>
      <c r="K23" s="479"/>
      <c r="L23" s="410">
        <v>0</v>
      </c>
      <c r="M23" s="410"/>
      <c r="N23" s="440"/>
    </row>
    <row r="24" spans="1:14" ht="15.75" customHeight="1">
      <c r="A24" s="381"/>
      <c r="B24" s="485"/>
      <c r="C24" s="381"/>
      <c r="D24" s="410"/>
      <c r="E24" s="794"/>
      <c r="F24" s="410"/>
      <c r="G24" s="410"/>
      <c r="H24" s="410"/>
      <c r="I24" s="410"/>
      <c r="J24" s="410"/>
      <c r="K24" s="479"/>
      <c r="L24" s="410">
        <v>0</v>
      </c>
      <c r="M24" s="410"/>
      <c r="N24" s="440"/>
    </row>
    <row r="25" spans="1:14" ht="15.75" customHeight="1">
      <c r="A25" s="381"/>
      <c r="B25" s="485"/>
      <c r="C25" s="381"/>
      <c r="D25" s="410"/>
      <c r="E25" s="794"/>
      <c r="F25" s="410"/>
      <c r="G25" s="410"/>
      <c r="H25" s="410"/>
      <c r="I25" s="410"/>
      <c r="J25" s="410"/>
      <c r="K25" s="479"/>
      <c r="L25" s="410">
        <v>0</v>
      </c>
      <c r="M25" s="410"/>
      <c r="N25" s="440"/>
    </row>
    <row r="26" spans="1:14" ht="15.75" customHeight="1">
      <c r="A26" s="381"/>
      <c r="B26" s="485"/>
      <c r="C26" s="381"/>
      <c r="D26" s="410"/>
      <c r="E26" s="794"/>
      <c r="F26" s="410"/>
      <c r="G26" s="410"/>
      <c r="H26" s="410"/>
      <c r="I26" s="410"/>
      <c r="J26" s="410"/>
      <c r="K26" s="479"/>
      <c r="L26" s="410">
        <v>0</v>
      </c>
      <c r="M26" s="410"/>
      <c r="N26" s="440"/>
    </row>
    <row r="27" spans="1:14" ht="15.75" customHeight="1">
      <c r="A27" s="1688" t="s">
        <v>2126</v>
      </c>
      <c r="B27" s="1689"/>
      <c r="C27" s="440"/>
      <c r="D27" s="410"/>
      <c r="E27" s="794">
        <v>0</v>
      </c>
      <c r="F27" s="410"/>
      <c r="G27" s="410"/>
      <c r="H27" s="410">
        <v>0</v>
      </c>
      <c r="I27" s="410"/>
      <c r="J27" s="410"/>
      <c r="K27" s="479"/>
      <c r="L27" s="410">
        <v>0</v>
      </c>
      <c r="M27" s="410"/>
      <c r="N27" s="440"/>
    </row>
    <row r="28" spans="1:14" ht="15.75" customHeight="1">
      <c r="A28" s="1591" t="s">
        <v>2268</v>
      </c>
      <c r="B28" s="1591"/>
      <c r="C28" s="496"/>
      <c r="D28" s="472"/>
      <c r="E28" s="472"/>
      <c r="F28" s="472"/>
      <c r="G28" s="472"/>
      <c r="H28" s="472"/>
      <c r="I28" s="472"/>
      <c r="J28" s="472"/>
      <c r="K28" s="476"/>
      <c r="L28" s="472"/>
      <c r="M28" s="472"/>
      <c r="N28" s="496"/>
    </row>
    <row r="29" spans="1:14" ht="15.75" customHeight="1">
      <c r="A29" s="1591" t="s">
        <v>2155</v>
      </c>
      <c r="B29" s="1591"/>
      <c r="C29" s="496"/>
      <c r="D29" s="472"/>
      <c r="E29" s="472">
        <v>0</v>
      </c>
      <c r="F29" s="472"/>
      <c r="G29" s="472"/>
      <c r="H29" s="472">
        <v>0</v>
      </c>
      <c r="I29" s="472"/>
      <c r="J29" s="472"/>
      <c r="K29" s="476"/>
      <c r="L29" s="472">
        <v>0</v>
      </c>
      <c r="M29" s="472"/>
      <c r="N29" s="496"/>
    </row>
    <row r="30" spans="1:14" ht="15.75" customHeight="1">
      <c r="A30" s="4" t="s">
        <v>2098</v>
      </c>
      <c r="D30" s="388"/>
      <c r="E30" s="388"/>
      <c r="F30" s="388"/>
      <c r="G30" s="388"/>
      <c r="H30" s="388"/>
      <c r="I30" s="388"/>
      <c r="J30" s="388" t="s">
        <v>2099</v>
      </c>
      <c r="K30" s="388"/>
      <c r="L30" s="388"/>
      <c r="M30" s="388"/>
    </row>
    <row r="31" spans="1:14" ht="15.75" customHeight="1">
      <c r="A31" s="4" t="s">
        <v>2101</v>
      </c>
      <c r="D31" s="388"/>
      <c r="E31" s="388"/>
      <c r="F31" s="388"/>
      <c r="G31" s="388"/>
      <c r="H31" s="388"/>
      <c r="I31" s="388"/>
      <c r="J31" s="388"/>
      <c r="K31" s="388"/>
      <c r="L31" s="388"/>
      <c r="M31" s="388"/>
    </row>
  </sheetData>
  <sortState xmlns:xlrd2="http://schemas.microsoft.com/office/spreadsheetml/2017/richdata2" ref="A7:N26">
    <sortCondition ref="A7"/>
  </sortState>
  <mergeCells count="14">
    <mergeCell ref="A28:B28"/>
    <mergeCell ref="A29:B29"/>
    <mergeCell ref="A27:B27"/>
    <mergeCell ref="A5:A6"/>
    <mergeCell ref="B5:B6"/>
    <mergeCell ref="C5:C6"/>
    <mergeCell ref="F5:F6"/>
    <mergeCell ref="A2:N2"/>
    <mergeCell ref="D5:E5"/>
    <mergeCell ref="G5:H5"/>
    <mergeCell ref="J5:L5"/>
    <mergeCell ref="I5:I6"/>
    <mergeCell ref="M5:M6"/>
    <mergeCell ref="N5:N6"/>
  </mergeCells>
  <phoneticPr fontId="30" type="noConversion"/>
  <printOptions horizontalCentered="1"/>
  <pageMargins left="0.70866141732283472" right="0.70866141732283472" top="0.98425196850393704" bottom="0.74803149606299213" header="0.39370078740157477" footer="0.31496062992125984"/>
  <pageSetup paperSize="9" scale="85" fitToHeight="0" orientation="landscape" r:id="rId1"/>
  <headerFooter alignWithMargins="0">
    <oddHeader>&amp;R&amp;"宋体,常规"&amp;10共&amp;"Times New Roman,常规"&amp;N&amp;"宋体,常规"页第&amp;"Times New Roman,常规"&amp;P&amp;"宋体,常规"页</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FC9B1D-34A1-4C2D-BA5D-A30B731DD080}">
  <sheetPr codeName="Sheet110">
    <pageSetUpPr fitToPage="1"/>
  </sheetPr>
  <dimension ref="A1"/>
  <sheetViews>
    <sheetView workbookViewId="0"/>
  </sheetViews>
  <sheetFormatPr defaultRowHeight="15.6"/>
  <sheetData/>
  <phoneticPr fontId="30" type="noConversion"/>
  <printOptions horizontalCentered="1"/>
  <pageMargins left="0.7" right="0.7" top="0.98425196850393704" bottom="0.75" header="0.39370078740157477" footer="0.3"/>
  <pageSetup paperSize="9" fitToHeight="0" orientation="landscape" r:id="rId1"/>
  <headerFooter>
    <oddHeader>&amp;R&amp;"宋体,常规"&amp;10共&amp;"Times New Roman,常规"&amp;N&amp;"宋体,常规"页第&amp;"Times New Roman,常规"&amp;P&amp;"宋体,常规"页</oddHeader>
  </headerFooter>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87EDCA-558A-4176-9431-1A6A7BFE8924}">
  <sheetPr codeName="Sheet35">
    <pageSetUpPr fitToPage="1"/>
  </sheetPr>
  <dimension ref="A1:P31"/>
  <sheetViews>
    <sheetView zoomScaleNormal="100" workbookViewId="0">
      <pane ySplit="6" topLeftCell="A7" activePane="bottomLeft" state="frozen"/>
      <selection pane="bottomLeft"/>
    </sheetView>
  </sheetViews>
  <sheetFormatPr defaultColWidth="9" defaultRowHeight="13.2"/>
  <cols>
    <col min="1" max="1" width="5.59765625" style="4" customWidth="1"/>
    <col min="2" max="2" width="16.09765625" style="37" customWidth="1"/>
    <col min="3" max="3" width="7.59765625" style="4" customWidth="1"/>
    <col min="4" max="4" width="8.59765625" style="4" customWidth="1"/>
    <col min="5" max="5" width="4.59765625" style="4" customWidth="1"/>
    <col min="6" max="6" width="8.09765625" style="4" hidden="1" customWidth="1"/>
    <col min="7" max="8" width="13.09765625" style="4" hidden="1" customWidth="1"/>
    <col min="9" max="9" width="8.296875" style="4" customWidth="1"/>
    <col min="10" max="10" width="12.296875" style="4" customWidth="1"/>
    <col min="11" max="11" width="10.19921875" style="4" customWidth="1"/>
    <col min="12" max="12" width="11" style="4" customWidth="1"/>
    <col min="13" max="13" width="9.3984375" style="4" customWidth="1"/>
    <col min="14" max="14" width="13.69921875" style="4" customWidth="1"/>
    <col min="15" max="15" width="9.3984375" style="4" customWidth="1"/>
    <col min="16" max="16" width="9.59765625" style="4" customWidth="1"/>
    <col min="17" max="16384" width="9" style="4"/>
  </cols>
  <sheetData>
    <row r="1" spans="1:16" ht="15.6">
      <c r="A1" s="506"/>
      <c r="B1" s="484"/>
      <c r="C1" s="40"/>
      <c r="D1" s="40"/>
      <c r="E1" s="40"/>
      <c r="F1" s="683"/>
      <c r="G1" s="683"/>
      <c r="H1" s="683"/>
      <c r="I1" s="683"/>
      <c r="J1" s="683"/>
      <c r="K1" s="683"/>
      <c r="L1" s="683"/>
      <c r="M1" s="683"/>
      <c r="N1" s="683"/>
      <c r="O1" s="683"/>
      <c r="P1" s="3"/>
    </row>
    <row r="2" spans="1:16" s="2" customFormat="1" ht="30" customHeight="1">
      <c r="A2" s="1643" t="s">
        <v>2357</v>
      </c>
      <c r="B2" s="1918"/>
      <c r="C2" s="1918"/>
      <c r="D2" s="1918"/>
      <c r="E2" s="1918"/>
      <c r="F2" s="1918"/>
      <c r="G2" s="1918"/>
      <c r="H2" s="1918"/>
      <c r="I2" s="1918"/>
      <c r="J2" s="1918"/>
      <c r="K2" s="1918"/>
      <c r="L2" s="1918"/>
      <c r="M2" s="1918"/>
      <c r="N2" s="1918"/>
      <c r="O2" s="1918"/>
      <c r="P2" s="1918"/>
    </row>
    <row r="3" spans="1:16" ht="14.25" customHeight="1">
      <c r="A3" s="4" t="s">
        <v>1968</v>
      </c>
      <c r="B3" s="4"/>
    </row>
    <row r="4" spans="1:16" ht="15.75" customHeight="1">
      <c r="A4" s="4" t="s">
        <v>2086</v>
      </c>
      <c r="F4" s="388"/>
      <c r="G4" s="388"/>
      <c r="H4" s="388"/>
      <c r="I4" s="388"/>
      <c r="J4" s="388"/>
      <c r="K4" s="388"/>
      <c r="L4" s="388"/>
      <c r="M4" s="388"/>
      <c r="N4" s="388"/>
      <c r="O4" s="388"/>
      <c r="P4" s="458" t="s">
        <v>1970</v>
      </c>
    </row>
    <row r="5" spans="1:16" s="3" customFormat="1" ht="15.75" customHeight="1">
      <c r="A5" s="1922" t="s">
        <v>1101</v>
      </c>
      <c r="B5" s="1924" t="s">
        <v>2356</v>
      </c>
      <c r="C5" s="1683" t="s">
        <v>2358</v>
      </c>
      <c r="D5" s="1683" t="s">
        <v>2359</v>
      </c>
      <c r="E5" s="1858" t="s">
        <v>2234</v>
      </c>
      <c r="F5" s="1916" t="s">
        <v>2088</v>
      </c>
      <c r="G5" s="1919"/>
      <c r="H5" s="1916" t="s">
        <v>2089</v>
      </c>
      <c r="I5" s="1920" t="s">
        <v>1647</v>
      </c>
      <c r="J5" s="1921"/>
      <c r="K5" s="1916" t="s">
        <v>2267</v>
      </c>
      <c r="L5" s="1916" t="s">
        <v>2090</v>
      </c>
      <c r="M5" s="1917"/>
      <c r="N5" s="1917"/>
      <c r="O5" s="1916" t="s">
        <v>2091</v>
      </c>
      <c r="P5" s="1922" t="s">
        <v>1100</v>
      </c>
    </row>
    <row r="6" spans="1:16" s="3" customFormat="1" ht="15.75" customHeight="1">
      <c r="A6" s="1923"/>
      <c r="B6" s="1925"/>
      <c r="C6" s="1684"/>
      <c r="D6" s="1684"/>
      <c r="E6" s="1915"/>
      <c r="F6" s="400" t="s">
        <v>2263</v>
      </c>
      <c r="G6" s="792" t="s">
        <v>2006</v>
      </c>
      <c r="H6" s="1917"/>
      <c r="I6" s="793" t="s">
        <v>2263</v>
      </c>
      <c r="J6" s="400" t="s">
        <v>2006</v>
      </c>
      <c r="K6" s="1917"/>
      <c r="L6" s="400" t="s">
        <v>2264</v>
      </c>
      <c r="M6" s="400" t="s">
        <v>2241</v>
      </c>
      <c r="N6" s="400" t="s">
        <v>2006</v>
      </c>
      <c r="O6" s="1917"/>
      <c r="P6" s="1923"/>
    </row>
    <row r="7" spans="1:16" ht="15.75" customHeight="1">
      <c r="A7" s="381"/>
      <c r="B7" s="485"/>
      <c r="C7" s="795"/>
      <c r="D7" s="795"/>
      <c r="E7" s="795"/>
      <c r="F7" s="410"/>
      <c r="G7" s="794"/>
      <c r="H7" s="410"/>
      <c r="I7" s="410"/>
      <c r="J7" s="410"/>
      <c r="K7" s="410"/>
      <c r="L7" s="410"/>
      <c r="M7" s="479"/>
      <c r="N7" s="410">
        <v>0</v>
      </c>
      <c r="O7" s="410"/>
      <c r="P7" s="440"/>
    </row>
    <row r="8" spans="1:16" ht="15.75" customHeight="1">
      <c r="A8" s="381"/>
      <c r="B8" s="485"/>
      <c r="C8" s="795"/>
      <c r="D8" s="795"/>
      <c r="E8" s="795"/>
      <c r="F8" s="410"/>
      <c r="G8" s="794"/>
      <c r="H8" s="410"/>
      <c r="I8" s="410"/>
      <c r="J8" s="410"/>
      <c r="K8" s="410"/>
      <c r="L8" s="410"/>
      <c r="M8" s="479"/>
      <c r="N8" s="410">
        <v>0</v>
      </c>
      <c r="O8" s="410"/>
      <c r="P8" s="440"/>
    </row>
    <row r="9" spans="1:16" ht="15.75" customHeight="1">
      <c r="A9" s="381"/>
      <c r="B9" s="485"/>
      <c r="C9" s="795"/>
      <c r="D9" s="795"/>
      <c r="E9" s="795"/>
      <c r="F9" s="410"/>
      <c r="G9" s="794"/>
      <c r="H9" s="410"/>
      <c r="I9" s="410"/>
      <c r="J9" s="410"/>
      <c r="K9" s="410"/>
      <c r="L9" s="410"/>
      <c r="M9" s="479"/>
      <c r="N9" s="410">
        <v>0</v>
      </c>
      <c r="O9" s="410"/>
      <c r="P9" s="440"/>
    </row>
    <row r="10" spans="1:16" ht="15.75" customHeight="1">
      <c r="A10" s="381"/>
      <c r="B10" s="485"/>
      <c r="C10" s="795"/>
      <c r="D10" s="795"/>
      <c r="E10" s="795"/>
      <c r="F10" s="410"/>
      <c r="G10" s="794"/>
      <c r="H10" s="410"/>
      <c r="I10" s="410"/>
      <c r="J10" s="410"/>
      <c r="K10" s="410"/>
      <c r="L10" s="410"/>
      <c r="M10" s="479"/>
      <c r="N10" s="410">
        <v>0</v>
      </c>
      <c r="O10" s="410"/>
      <c r="P10" s="440"/>
    </row>
    <row r="11" spans="1:16" ht="15.75" customHeight="1">
      <c r="A11" s="381"/>
      <c r="B11" s="485"/>
      <c r="C11" s="795"/>
      <c r="D11" s="795"/>
      <c r="E11" s="795"/>
      <c r="F11" s="410"/>
      <c r="G11" s="794"/>
      <c r="H11" s="410"/>
      <c r="I11" s="410"/>
      <c r="J11" s="410"/>
      <c r="K11" s="410"/>
      <c r="L11" s="410"/>
      <c r="M11" s="479"/>
      <c r="N11" s="410">
        <v>0</v>
      </c>
      <c r="O11" s="410"/>
      <c r="P11" s="440"/>
    </row>
    <row r="12" spans="1:16" ht="15.75" customHeight="1">
      <c r="A12" s="381"/>
      <c r="B12" s="485"/>
      <c r="C12" s="795"/>
      <c r="D12" s="795"/>
      <c r="E12" s="795"/>
      <c r="F12" s="410"/>
      <c r="G12" s="794"/>
      <c r="H12" s="410"/>
      <c r="I12" s="410"/>
      <c r="J12" s="410"/>
      <c r="K12" s="410"/>
      <c r="L12" s="410"/>
      <c r="M12" s="479"/>
      <c r="N12" s="410">
        <v>0</v>
      </c>
      <c r="O12" s="410"/>
      <c r="P12" s="440"/>
    </row>
    <row r="13" spans="1:16" ht="15.75" customHeight="1">
      <c r="A13" s="381"/>
      <c r="B13" s="485"/>
      <c r="C13" s="795"/>
      <c r="D13" s="795"/>
      <c r="E13" s="795"/>
      <c r="F13" s="410"/>
      <c r="G13" s="794"/>
      <c r="H13" s="410"/>
      <c r="I13" s="410"/>
      <c r="J13" s="410"/>
      <c r="K13" s="410"/>
      <c r="L13" s="410"/>
      <c r="M13" s="479"/>
      <c r="N13" s="410">
        <v>0</v>
      </c>
      <c r="O13" s="410"/>
      <c r="P13" s="440"/>
    </row>
    <row r="14" spans="1:16" ht="15.75" customHeight="1">
      <c r="A14" s="381"/>
      <c r="B14" s="485"/>
      <c r="C14" s="795"/>
      <c r="D14" s="795"/>
      <c r="E14" s="795"/>
      <c r="F14" s="410"/>
      <c r="G14" s="794"/>
      <c r="H14" s="410"/>
      <c r="I14" s="410"/>
      <c r="J14" s="410"/>
      <c r="K14" s="410"/>
      <c r="L14" s="410"/>
      <c r="M14" s="479"/>
      <c r="N14" s="410">
        <v>0</v>
      </c>
      <c r="O14" s="410"/>
      <c r="P14" s="440"/>
    </row>
    <row r="15" spans="1:16" ht="15.75" customHeight="1">
      <c r="A15" s="381"/>
      <c r="B15" s="485"/>
      <c r="C15" s="795"/>
      <c r="D15" s="795"/>
      <c r="E15" s="795"/>
      <c r="F15" s="410"/>
      <c r="G15" s="794"/>
      <c r="H15" s="410"/>
      <c r="I15" s="410"/>
      <c r="J15" s="410"/>
      <c r="K15" s="410"/>
      <c r="L15" s="410"/>
      <c r="M15" s="479"/>
      <c r="N15" s="410">
        <v>0</v>
      </c>
      <c r="O15" s="410"/>
      <c r="P15" s="440"/>
    </row>
    <row r="16" spans="1:16" ht="15.75" customHeight="1">
      <c r="A16" s="381"/>
      <c r="B16" s="485"/>
      <c r="C16" s="795"/>
      <c r="D16" s="795"/>
      <c r="E16" s="795"/>
      <c r="F16" s="410"/>
      <c r="G16" s="794"/>
      <c r="H16" s="410"/>
      <c r="I16" s="410"/>
      <c r="J16" s="410"/>
      <c r="K16" s="410"/>
      <c r="L16" s="410"/>
      <c r="M16" s="479"/>
      <c r="N16" s="410">
        <v>0</v>
      </c>
      <c r="O16" s="410"/>
      <c r="P16" s="440"/>
    </row>
    <row r="17" spans="1:16" ht="15.75" customHeight="1">
      <c r="A17" s="381"/>
      <c r="B17" s="485"/>
      <c r="C17" s="795"/>
      <c r="D17" s="795"/>
      <c r="E17" s="795"/>
      <c r="F17" s="410"/>
      <c r="G17" s="794"/>
      <c r="H17" s="410"/>
      <c r="I17" s="410"/>
      <c r="J17" s="410"/>
      <c r="K17" s="410"/>
      <c r="L17" s="410"/>
      <c r="M17" s="479"/>
      <c r="N17" s="410">
        <v>0</v>
      </c>
      <c r="O17" s="410"/>
      <c r="P17" s="440"/>
    </row>
    <row r="18" spans="1:16" ht="15.75" customHeight="1">
      <c r="A18" s="381"/>
      <c r="B18" s="485"/>
      <c r="C18" s="795"/>
      <c r="D18" s="795"/>
      <c r="E18" s="795"/>
      <c r="F18" s="410"/>
      <c r="G18" s="794"/>
      <c r="H18" s="410"/>
      <c r="I18" s="410"/>
      <c r="J18" s="410"/>
      <c r="K18" s="410"/>
      <c r="L18" s="410"/>
      <c r="M18" s="479"/>
      <c r="N18" s="410">
        <v>0</v>
      </c>
      <c r="O18" s="410"/>
      <c r="P18" s="440"/>
    </row>
    <row r="19" spans="1:16" ht="15.75" customHeight="1">
      <c r="A19" s="381"/>
      <c r="B19" s="485"/>
      <c r="C19" s="795"/>
      <c r="D19" s="795"/>
      <c r="E19" s="795"/>
      <c r="F19" s="410"/>
      <c r="G19" s="794"/>
      <c r="H19" s="410"/>
      <c r="I19" s="410"/>
      <c r="J19" s="410"/>
      <c r="K19" s="410"/>
      <c r="L19" s="410"/>
      <c r="M19" s="479"/>
      <c r="N19" s="410">
        <v>0</v>
      </c>
      <c r="O19" s="410"/>
      <c r="P19" s="440"/>
    </row>
    <row r="20" spans="1:16" ht="15.75" customHeight="1">
      <c r="A20" s="381"/>
      <c r="B20" s="485"/>
      <c r="C20" s="795"/>
      <c r="D20" s="795"/>
      <c r="E20" s="795"/>
      <c r="F20" s="410"/>
      <c r="G20" s="794"/>
      <c r="H20" s="410"/>
      <c r="I20" s="410"/>
      <c r="J20" s="410"/>
      <c r="K20" s="410"/>
      <c r="L20" s="410"/>
      <c r="M20" s="479"/>
      <c r="N20" s="410">
        <v>0</v>
      </c>
      <c r="O20" s="410"/>
      <c r="P20" s="440"/>
    </row>
    <row r="21" spans="1:16" ht="15.75" customHeight="1">
      <c r="A21" s="381"/>
      <c r="B21" s="485"/>
      <c r="C21" s="795"/>
      <c r="D21" s="795"/>
      <c r="E21" s="795"/>
      <c r="F21" s="410"/>
      <c r="G21" s="794"/>
      <c r="H21" s="410"/>
      <c r="I21" s="410"/>
      <c r="J21" s="410"/>
      <c r="K21" s="410"/>
      <c r="L21" s="410"/>
      <c r="M21" s="479"/>
      <c r="N21" s="410">
        <v>0</v>
      </c>
      <c r="O21" s="410"/>
      <c r="P21" s="440"/>
    </row>
    <row r="22" spans="1:16" ht="15.75" customHeight="1">
      <c r="A22" s="381"/>
      <c r="B22" s="485"/>
      <c r="C22" s="795"/>
      <c r="D22" s="795"/>
      <c r="E22" s="795"/>
      <c r="F22" s="410"/>
      <c r="G22" s="794"/>
      <c r="H22" s="410"/>
      <c r="I22" s="410"/>
      <c r="J22" s="410"/>
      <c r="K22" s="410"/>
      <c r="L22" s="410"/>
      <c r="M22" s="479"/>
      <c r="N22" s="410">
        <v>0</v>
      </c>
      <c r="O22" s="410"/>
      <c r="P22" s="440"/>
    </row>
    <row r="23" spans="1:16" ht="15.75" customHeight="1">
      <c r="A23" s="381"/>
      <c r="B23" s="485"/>
      <c r="C23" s="795"/>
      <c r="D23" s="795"/>
      <c r="E23" s="795"/>
      <c r="F23" s="410"/>
      <c r="G23" s="794"/>
      <c r="H23" s="410"/>
      <c r="I23" s="410"/>
      <c r="J23" s="410"/>
      <c r="K23" s="410"/>
      <c r="L23" s="410"/>
      <c r="M23" s="479"/>
      <c r="N23" s="410">
        <v>0</v>
      </c>
      <c r="O23" s="410"/>
      <c r="P23" s="440"/>
    </row>
    <row r="24" spans="1:16" ht="15.75" customHeight="1">
      <c r="A24" s="381"/>
      <c r="B24" s="485"/>
      <c r="C24" s="795"/>
      <c r="D24" s="795"/>
      <c r="E24" s="795"/>
      <c r="F24" s="410"/>
      <c r="G24" s="794"/>
      <c r="H24" s="410"/>
      <c r="I24" s="410"/>
      <c r="J24" s="410"/>
      <c r="K24" s="410"/>
      <c r="L24" s="410"/>
      <c r="M24" s="479"/>
      <c r="N24" s="410">
        <v>0</v>
      </c>
      <c r="O24" s="410"/>
      <c r="P24" s="440"/>
    </row>
    <row r="25" spans="1:16" ht="15.75" customHeight="1">
      <c r="A25" s="381"/>
      <c r="B25" s="485"/>
      <c r="C25" s="795"/>
      <c r="D25" s="795"/>
      <c r="E25" s="795"/>
      <c r="F25" s="410"/>
      <c r="G25" s="794"/>
      <c r="H25" s="410"/>
      <c r="I25" s="410"/>
      <c r="J25" s="410"/>
      <c r="K25" s="410"/>
      <c r="L25" s="410"/>
      <c r="M25" s="479"/>
      <c r="N25" s="410">
        <v>0</v>
      </c>
      <c r="O25" s="410"/>
      <c r="P25" s="440"/>
    </row>
    <row r="26" spans="1:16" ht="15.75" customHeight="1">
      <c r="A26" s="381"/>
      <c r="B26" s="485"/>
      <c r="C26" s="795"/>
      <c r="D26" s="795"/>
      <c r="E26" s="795"/>
      <c r="F26" s="410"/>
      <c r="G26" s="794"/>
      <c r="H26" s="410"/>
      <c r="I26" s="410"/>
      <c r="J26" s="410"/>
      <c r="K26" s="410"/>
      <c r="L26" s="410"/>
      <c r="M26" s="479"/>
      <c r="N26" s="410">
        <v>0</v>
      </c>
      <c r="O26" s="410"/>
      <c r="P26" s="440"/>
    </row>
    <row r="27" spans="1:16" ht="15.75" customHeight="1">
      <c r="A27" s="1688" t="s">
        <v>2126</v>
      </c>
      <c r="B27" s="1689"/>
      <c r="C27" s="796"/>
      <c r="D27" s="796"/>
      <c r="E27" s="796"/>
      <c r="F27" s="410"/>
      <c r="G27" s="794">
        <v>0</v>
      </c>
      <c r="H27" s="410"/>
      <c r="I27" s="410"/>
      <c r="J27" s="410">
        <v>0</v>
      </c>
      <c r="K27" s="410"/>
      <c r="L27" s="410"/>
      <c r="M27" s="479"/>
      <c r="N27" s="410">
        <v>0</v>
      </c>
      <c r="O27" s="410"/>
      <c r="P27" s="440"/>
    </row>
    <row r="28" spans="1:16" ht="15.75" customHeight="1">
      <c r="A28" s="1591" t="s">
        <v>2268</v>
      </c>
      <c r="B28" s="1591"/>
      <c r="C28" s="393"/>
      <c r="D28" s="393"/>
      <c r="E28" s="393"/>
      <c r="F28" s="472"/>
      <c r="G28" s="472"/>
      <c r="H28" s="472"/>
      <c r="I28" s="472"/>
      <c r="J28" s="472"/>
      <c r="K28" s="472"/>
      <c r="L28" s="472"/>
      <c r="M28" s="476"/>
      <c r="N28" s="472"/>
      <c r="O28" s="472"/>
      <c r="P28" s="496"/>
    </row>
    <row r="29" spans="1:16" ht="15.75" customHeight="1">
      <c r="A29" s="1591" t="s">
        <v>2155</v>
      </c>
      <c r="B29" s="1591"/>
      <c r="C29" s="393"/>
      <c r="D29" s="393"/>
      <c r="E29" s="393"/>
      <c r="F29" s="472"/>
      <c r="G29" s="472">
        <v>0</v>
      </c>
      <c r="H29" s="472"/>
      <c r="I29" s="472"/>
      <c r="J29" s="472">
        <v>0</v>
      </c>
      <c r="K29" s="472"/>
      <c r="L29" s="472"/>
      <c r="M29" s="476"/>
      <c r="N29" s="472">
        <v>0</v>
      </c>
      <c r="O29" s="472"/>
      <c r="P29" s="496"/>
    </row>
    <row r="30" spans="1:16" ht="15.75" customHeight="1">
      <c r="A30" s="4" t="s">
        <v>2098</v>
      </c>
      <c r="F30" s="388"/>
      <c r="G30" s="388"/>
      <c r="H30" s="388"/>
      <c r="I30" s="388"/>
      <c r="J30" s="388"/>
      <c r="K30" s="388"/>
      <c r="L30" s="388" t="s">
        <v>2099</v>
      </c>
      <c r="M30" s="388"/>
      <c r="N30" s="388"/>
      <c r="O30" s="388"/>
    </row>
    <row r="31" spans="1:16" ht="15.75" customHeight="1">
      <c r="A31" s="4" t="s">
        <v>2101</v>
      </c>
      <c r="F31" s="388"/>
      <c r="G31" s="388"/>
      <c r="H31" s="388"/>
      <c r="I31" s="388"/>
      <c r="J31" s="388"/>
      <c r="K31" s="388"/>
      <c r="L31" s="388"/>
      <c r="M31" s="388"/>
      <c r="N31" s="388"/>
      <c r="O31" s="388"/>
    </row>
  </sheetData>
  <sortState xmlns:xlrd2="http://schemas.microsoft.com/office/spreadsheetml/2017/richdata2" ref="A7:P26">
    <sortCondition ref="A7"/>
  </sortState>
  <mergeCells count="16">
    <mergeCell ref="A28:B28"/>
    <mergeCell ref="A29:B29"/>
    <mergeCell ref="A27:B27"/>
    <mergeCell ref="A5:A6"/>
    <mergeCell ref="B5:B6"/>
    <mergeCell ref="C5:C6"/>
    <mergeCell ref="D5:D6"/>
    <mergeCell ref="A2:P2"/>
    <mergeCell ref="F5:G5"/>
    <mergeCell ref="I5:J5"/>
    <mergeCell ref="L5:N5"/>
    <mergeCell ref="E5:E6"/>
    <mergeCell ref="H5:H6"/>
    <mergeCell ref="K5:K6"/>
    <mergeCell ref="O5:O6"/>
    <mergeCell ref="P5:P6"/>
  </mergeCells>
  <phoneticPr fontId="30" type="noConversion"/>
  <printOptions horizontalCentered="1"/>
  <pageMargins left="0.70866141732283472" right="0.70866141732283472" top="0.98425196850393704" bottom="0.74803149606299213" header="0.39370078740157477" footer="0.31496062992125984"/>
  <pageSetup paperSize="9" scale="81" fitToHeight="0" orientation="landscape" r:id="rId1"/>
  <headerFooter alignWithMargins="0">
    <oddHeader>&amp;R&amp;"宋体,常规"&amp;10共&amp;"Times New Roman,常规"&amp;N&amp;"宋体,常规"页第&amp;"Times New Roman,常规"&amp;P&amp;"宋体,常规"页</oddHeader>
  </headerFooter>
</worksheet>
</file>

<file path=xl/worksheets/sheet5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731AF9-7ABE-4E2B-ACAB-7562CBA8DA90}">
  <sheetPr codeName="Sheet36">
    <pageSetUpPr fitToPage="1"/>
  </sheetPr>
  <dimension ref="A1:L31"/>
  <sheetViews>
    <sheetView zoomScaleNormal="100" zoomScaleSheetLayoutView="85" workbookViewId="0">
      <pane ySplit="6" topLeftCell="A7" activePane="bottomLeft" state="frozen"/>
      <selection pane="bottomLeft"/>
    </sheetView>
  </sheetViews>
  <sheetFormatPr defaultColWidth="9" defaultRowHeight="13.2"/>
  <cols>
    <col min="1" max="1" width="5.59765625" style="4" customWidth="1"/>
    <col min="2" max="2" width="18.09765625" style="37" customWidth="1"/>
    <col min="3" max="3" width="7.59765625" style="53" customWidth="1"/>
    <col min="4" max="4" width="10.59765625" style="53" customWidth="1"/>
    <col min="5" max="5" width="10.59765625" style="4" customWidth="1"/>
    <col min="6" max="6" width="12.59765625" style="4" customWidth="1"/>
    <col min="7" max="8" width="12.5" style="4" hidden="1" customWidth="1"/>
    <col min="9" max="9" width="13.296875" style="4" customWidth="1"/>
    <col min="10" max="10" width="13.19921875" style="4" customWidth="1"/>
    <col min="11" max="11" width="9.3984375" style="4" customWidth="1"/>
    <col min="12" max="12" width="11" style="4" customWidth="1"/>
    <col min="13" max="16384" width="9" style="4"/>
  </cols>
  <sheetData>
    <row r="1" spans="1:12" ht="15.6">
      <c r="A1" s="506"/>
      <c r="B1" s="484"/>
      <c r="C1" s="488"/>
      <c r="D1" s="488"/>
      <c r="E1" s="5"/>
      <c r="F1" s="5"/>
      <c r="G1" s="387"/>
      <c r="H1" s="387"/>
      <c r="I1" s="387"/>
      <c r="J1" s="387"/>
      <c r="K1" s="387"/>
      <c r="L1" s="5"/>
    </row>
    <row r="2" spans="1:12" s="2" customFormat="1" ht="30" customHeight="1">
      <c r="A2" s="1643" t="s">
        <v>2360</v>
      </c>
      <c r="B2" s="1644"/>
      <c r="C2" s="1644"/>
      <c r="D2" s="1644"/>
      <c r="E2" s="1644"/>
      <c r="F2" s="1644"/>
      <c r="G2" s="1644"/>
      <c r="H2" s="1644"/>
      <c r="I2" s="1644"/>
      <c r="J2" s="1644"/>
      <c r="K2" s="1644"/>
      <c r="L2" s="1644"/>
    </row>
    <row r="3" spans="1:12" ht="14.25" customHeight="1">
      <c r="A3" s="4" t="s">
        <v>1968</v>
      </c>
      <c r="B3" s="4"/>
      <c r="C3" s="4"/>
      <c r="D3" s="4"/>
    </row>
    <row r="4" spans="1:12" ht="15.75" customHeight="1">
      <c r="A4" s="4" t="s">
        <v>2086</v>
      </c>
      <c r="G4" s="388"/>
      <c r="H4" s="388"/>
      <c r="I4" s="388"/>
      <c r="J4" s="388"/>
      <c r="K4" s="388"/>
      <c r="L4" s="458" t="s">
        <v>1970</v>
      </c>
    </row>
    <row r="5" spans="1:12" s="3" customFormat="1" ht="15.75" customHeight="1">
      <c r="A5" s="1683" t="s">
        <v>1101</v>
      </c>
      <c r="B5" s="1690" t="s">
        <v>2361</v>
      </c>
      <c r="C5" s="1692" t="s">
        <v>2362</v>
      </c>
      <c r="D5" s="1692" t="s">
        <v>2363</v>
      </c>
      <c r="E5" s="1683" t="s">
        <v>2364</v>
      </c>
      <c r="F5" s="1683" t="s">
        <v>2365</v>
      </c>
      <c r="G5" s="1685" t="s">
        <v>2088</v>
      </c>
      <c r="H5" s="1685" t="s">
        <v>2089</v>
      </c>
      <c r="I5" s="1685" t="s">
        <v>1647</v>
      </c>
      <c r="J5" s="1685" t="s">
        <v>2090</v>
      </c>
      <c r="K5" s="1685" t="s">
        <v>2091</v>
      </c>
      <c r="L5" s="1683" t="s">
        <v>1100</v>
      </c>
    </row>
    <row r="6" spans="1:12">
      <c r="A6" s="1684"/>
      <c r="B6" s="1691"/>
      <c r="C6" s="1693"/>
      <c r="D6" s="1693"/>
      <c r="E6" s="1684"/>
      <c r="F6" s="1684"/>
      <c r="G6" s="1686"/>
      <c r="H6" s="1686"/>
      <c r="I6" s="1686"/>
      <c r="J6" s="1686"/>
      <c r="K6" s="1686"/>
      <c r="L6" s="1684"/>
    </row>
    <row r="7" spans="1:12" ht="15.75" customHeight="1">
      <c r="A7" s="440"/>
      <c r="B7" s="485"/>
      <c r="C7" s="486"/>
      <c r="D7" s="486"/>
      <c r="E7" s="381"/>
      <c r="F7" s="381"/>
      <c r="G7" s="794"/>
      <c r="H7" s="410"/>
      <c r="I7" s="422">
        <v>0</v>
      </c>
      <c r="J7" s="410"/>
      <c r="K7" s="410"/>
      <c r="L7" s="440"/>
    </row>
    <row r="8" spans="1:12" ht="15.75" customHeight="1">
      <c r="A8" s="440"/>
      <c r="B8" s="485"/>
      <c r="C8" s="486"/>
      <c r="D8" s="486"/>
      <c r="E8" s="381"/>
      <c r="F8" s="381"/>
      <c r="G8" s="794"/>
      <c r="H8" s="410"/>
      <c r="I8" s="422">
        <v>0</v>
      </c>
      <c r="J8" s="410"/>
      <c r="K8" s="410"/>
      <c r="L8" s="440"/>
    </row>
    <row r="9" spans="1:12" ht="15.75" customHeight="1">
      <c r="A9" s="440"/>
      <c r="B9" s="485"/>
      <c r="C9" s="486"/>
      <c r="D9" s="486"/>
      <c r="E9" s="381"/>
      <c r="F9" s="381"/>
      <c r="G9" s="794"/>
      <c r="H9" s="410"/>
      <c r="I9" s="422">
        <v>0</v>
      </c>
      <c r="J9" s="410"/>
      <c r="K9" s="410"/>
      <c r="L9" s="440"/>
    </row>
    <row r="10" spans="1:12" ht="15.75" customHeight="1">
      <c r="A10" s="440"/>
      <c r="B10" s="485"/>
      <c r="C10" s="486"/>
      <c r="D10" s="486"/>
      <c r="E10" s="381"/>
      <c r="F10" s="381"/>
      <c r="G10" s="794"/>
      <c r="H10" s="410"/>
      <c r="I10" s="422">
        <v>0</v>
      </c>
      <c r="J10" s="410"/>
      <c r="K10" s="410"/>
      <c r="L10" s="440"/>
    </row>
    <row r="11" spans="1:12" ht="15.75" customHeight="1">
      <c r="A11" s="440"/>
      <c r="B11" s="485"/>
      <c r="C11" s="486"/>
      <c r="D11" s="486"/>
      <c r="E11" s="381"/>
      <c r="F11" s="381"/>
      <c r="G11" s="794"/>
      <c r="H11" s="410"/>
      <c r="I11" s="422">
        <v>0</v>
      </c>
      <c r="J11" s="410"/>
      <c r="K11" s="410"/>
      <c r="L11" s="440"/>
    </row>
    <row r="12" spans="1:12" ht="15.75" customHeight="1">
      <c r="A12" s="440"/>
      <c r="B12" s="485"/>
      <c r="C12" s="486"/>
      <c r="D12" s="486"/>
      <c r="E12" s="381"/>
      <c r="F12" s="381"/>
      <c r="G12" s="794"/>
      <c r="H12" s="410"/>
      <c r="I12" s="422">
        <v>0</v>
      </c>
      <c r="J12" s="410"/>
      <c r="K12" s="410"/>
      <c r="L12" s="440"/>
    </row>
    <row r="13" spans="1:12" ht="15.75" customHeight="1">
      <c r="A13" s="440"/>
      <c r="B13" s="485"/>
      <c r="C13" s="486"/>
      <c r="D13" s="486"/>
      <c r="E13" s="381"/>
      <c r="F13" s="381"/>
      <c r="G13" s="794"/>
      <c r="H13" s="410"/>
      <c r="I13" s="422">
        <v>0</v>
      </c>
      <c r="J13" s="410"/>
      <c r="K13" s="410"/>
      <c r="L13" s="440"/>
    </row>
    <row r="14" spans="1:12" ht="15.75" customHeight="1">
      <c r="A14" s="440"/>
      <c r="B14" s="485"/>
      <c r="C14" s="486"/>
      <c r="D14" s="486"/>
      <c r="E14" s="381"/>
      <c r="F14" s="381"/>
      <c r="G14" s="794"/>
      <c r="H14" s="410"/>
      <c r="I14" s="422">
        <v>0</v>
      </c>
      <c r="J14" s="410"/>
      <c r="K14" s="410"/>
      <c r="L14" s="440"/>
    </row>
    <row r="15" spans="1:12" ht="15.75" customHeight="1">
      <c r="A15" s="440"/>
      <c r="B15" s="485"/>
      <c r="C15" s="486"/>
      <c r="D15" s="486"/>
      <c r="E15" s="381"/>
      <c r="F15" s="381"/>
      <c r="G15" s="794"/>
      <c r="H15" s="410"/>
      <c r="I15" s="422">
        <v>0</v>
      </c>
      <c r="J15" s="410"/>
      <c r="K15" s="410"/>
      <c r="L15" s="440"/>
    </row>
    <row r="16" spans="1:12" ht="15.75" customHeight="1">
      <c r="A16" s="440"/>
      <c r="B16" s="485"/>
      <c r="C16" s="486"/>
      <c r="D16" s="486"/>
      <c r="E16" s="381"/>
      <c r="F16" s="381"/>
      <c r="G16" s="794"/>
      <c r="H16" s="410"/>
      <c r="I16" s="422">
        <v>0</v>
      </c>
      <c r="J16" s="410"/>
      <c r="K16" s="410"/>
      <c r="L16" s="440"/>
    </row>
    <row r="17" spans="1:12" ht="15.75" customHeight="1">
      <c r="A17" s="440"/>
      <c r="B17" s="485"/>
      <c r="C17" s="486"/>
      <c r="D17" s="486"/>
      <c r="E17" s="381"/>
      <c r="F17" s="381"/>
      <c r="G17" s="794"/>
      <c r="H17" s="410"/>
      <c r="I17" s="422">
        <v>0</v>
      </c>
      <c r="J17" s="410"/>
      <c r="K17" s="410"/>
      <c r="L17" s="440"/>
    </row>
    <row r="18" spans="1:12" ht="15.75" customHeight="1">
      <c r="A18" s="440"/>
      <c r="B18" s="485"/>
      <c r="C18" s="486"/>
      <c r="D18" s="486"/>
      <c r="E18" s="381"/>
      <c r="F18" s="381"/>
      <c r="G18" s="794"/>
      <c r="H18" s="410"/>
      <c r="I18" s="422">
        <v>0</v>
      </c>
      <c r="J18" s="410"/>
      <c r="K18" s="410"/>
      <c r="L18" s="440"/>
    </row>
    <row r="19" spans="1:12" ht="15.75" customHeight="1">
      <c r="A19" s="440"/>
      <c r="B19" s="485"/>
      <c r="C19" s="486"/>
      <c r="D19" s="486"/>
      <c r="E19" s="381"/>
      <c r="F19" s="381"/>
      <c r="G19" s="794"/>
      <c r="H19" s="410"/>
      <c r="I19" s="422">
        <v>0</v>
      </c>
      <c r="J19" s="410"/>
      <c r="K19" s="410"/>
      <c r="L19" s="440"/>
    </row>
    <row r="20" spans="1:12" ht="15.75" customHeight="1">
      <c r="A20" s="440"/>
      <c r="B20" s="485"/>
      <c r="C20" s="486"/>
      <c r="D20" s="486"/>
      <c r="E20" s="381"/>
      <c r="F20" s="381"/>
      <c r="G20" s="794"/>
      <c r="H20" s="410"/>
      <c r="I20" s="422">
        <v>0</v>
      </c>
      <c r="J20" s="410"/>
      <c r="K20" s="410"/>
      <c r="L20" s="440"/>
    </row>
    <row r="21" spans="1:12" ht="15.75" customHeight="1">
      <c r="A21" s="440"/>
      <c r="B21" s="485"/>
      <c r="C21" s="486"/>
      <c r="D21" s="486"/>
      <c r="E21" s="381"/>
      <c r="F21" s="381"/>
      <c r="G21" s="794"/>
      <c r="H21" s="410"/>
      <c r="I21" s="422">
        <v>0</v>
      </c>
      <c r="J21" s="410"/>
      <c r="K21" s="410"/>
      <c r="L21" s="440"/>
    </row>
    <row r="22" spans="1:12" ht="15.75" customHeight="1">
      <c r="A22" s="440"/>
      <c r="B22" s="485"/>
      <c r="C22" s="486"/>
      <c r="D22" s="486"/>
      <c r="E22" s="381"/>
      <c r="F22" s="381"/>
      <c r="G22" s="794"/>
      <c r="H22" s="410"/>
      <c r="I22" s="422">
        <v>0</v>
      </c>
      <c r="J22" s="410"/>
      <c r="K22" s="410"/>
      <c r="L22" s="440"/>
    </row>
    <row r="23" spans="1:12" ht="15.75" customHeight="1">
      <c r="A23" s="440"/>
      <c r="B23" s="485"/>
      <c r="C23" s="486"/>
      <c r="D23" s="486"/>
      <c r="E23" s="381"/>
      <c r="F23" s="381"/>
      <c r="G23" s="794"/>
      <c r="H23" s="410"/>
      <c r="I23" s="422">
        <v>0</v>
      </c>
      <c r="J23" s="410"/>
      <c r="K23" s="410"/>
      <c r="L23" s="440"/>
    </row>
    <row r="24" spans="1:12" ht="15.75" customHeight="1">
      <c r="A24" s="440"/>
      <c r="B24" s="485"/>
      <c r="C24" s="486"/>
      <c r="D24" s="486"/>
      <c r="E24" s="381"/>
      <c r="F24" s="381"/>
      <c r="G24" s="794"/>
      <c r="H24" s="410"/>
      <c r="I24" s="422">
        <v>0</v>
      </c>
      <c r="J24" s="410"/>
      <c r="K24" s="410"/>
      <c r="L24" s="440"/>
    </row>
    <row r="25" spans="1:12" ht="15.75" customHeight="1">
      <c r="A25" s="440"/>
      <c r="B25" s="485"/>
      <c r="C25" s="486"/>
      <c r="D25" s="486"/>
      <c r="E25" s="381"/>
      <c r="F25" s="381"/>
      <c r="G25" s="794"/>
      <c r="H25" s="410"/>
      <c r="I25" s="422">
        <v>0</v>
      </c>
      <c r="J25" s="410"/>
      <c r="K25" s="410"/>
      <c r="L25" s="440"/>
    </row>
    <row r="26" spans="1:12" ht="15.75" customHeight="1">
      <c r="A26" s="440"/>
      <c r="B26" s="485"/>
      <c r="C26" s="486"/>
      <c r="D26" s="486"/>
      <c r="E26" s="381"/>
      <c r="F26" s="381"/>
      <c r="G26" s="794"/>
      <c r="H26" s="410"/>
      <c r="I26" s="422">
        <v>0</v>
      </c>
      <c r="J26" s="410"/>
      <c r="K26" s="410"/>
      <c r="L26" s="440"/>
    </row>
    <row r="27" spans="1:12" ht="15.75" customHeight="1">
      <c r="A27" s="1851" t="s">
        <v>2126</v>
      </c>
      <c r="B27" s="1852"/>
      <c r="C27" s="1853"/>
      <c r="D27" s="486"/>
      <c r="E27" s="381"/>
      <c r="F27" s="381"/>
      <c r="G27" s="794">
        <v>0</v>
      </c>
      <c r="H27" s="410"/>
      <c r="I27" s="422">
        <v>0</v>
      </c>
      <c r="J27" s="410">
        <v>0</v>
      </c>
      <c r="K27" s="410"/>
      <c r="L27" s="440"/>
    </row>
    <row r="28" spans="1:12" ht="15.75" customHeight="1">
      <c r="A28" s="1851" t="s">
        <v>2268</v>
      </c>
      <c r="B28" s="1852"/>
      <c r="C28" s="1853"/>
      <c r="D28" s="486"/>
      <c r="E28" s="381"/>
      <c r="F28" s="381"/>
      <c r="G28" s="410"/>
      <c r="H28" s="479"/>
      <c r="I28" s="410">
        <v>0</v>
      </c>
      <c r="J28" s="410">
        <v>0</v>
      </c>
      <c r="K28" s="410"/>
      <c r="L28" s="381"/>
    </row>
    <row r="29" spans="1:12" ht="15.75" customHeight="1">
      <c r="A29" s="1854" t="s">
        <v>2155</v>
      </c>
      <c r="B29" s="1852"/>
      <c r="C29" s="1853"/>
      <c r="D29" s="486"/>
      <c r="E29" s="381"/>
      <c r="F29" s="381"/>
      <c r="G29" s="410">
        <v>0</v>
      </c>
      <c r="H29" s="479"/>
      <c r="I29" s="410">
        <v>0</v>
      </c>
      <c r="J29" s="410">
        <v>0</v>
      </c>
      <c r="K29" s="410"/>
      <c r="L29" s="381"/>
    </row>
    <row r="30" spans="1:12" ht="15.75" customHeight="1">
      <c r="A30" s="4" t="s">
        <v>2098</v>
      </c>
      <c r="G30" s="388"/>
      <c r="H30" s="388"/>
      <c r="I30" s="388"/>
      <c r="J30" s="388" t="s">
        <v>2099</v>
      </c>
      <c r="K30" s="388"/>
    </row>
    <row r="31" spans="1:12" ht="15.75" customHeight="1">
      <c r="A31" s="4" t="s">
        <v>2101</v>
      </c>
      <c r="G31" s="388"/>
      <c r="H31" s="388"/>
      <c r="I31" s="388"/>
      <c r="J31" s="388"/>
      <c r="K31" s="388"/>
    </row>
  </sheetData>
  <sortState xmlns:xlrd2="http://schemas.microsoft.com/office/spreadsheetml/2017/richdata2" ref="A7:L26">
    <sortCondition ref="A7"/>
  </sortState>
  <mergeCells count="16">
    <mergeCell ref="L5:L6"/>
    <mergeCell ref="A29:C29"/>
    <mergeCell ref="A2:L2"/>
    <mergeCell ref="A27:C27"/>
    <mergeCell ref="A28:C28"/>
    <mergeCell ref="A5:A6"/>
    <mergeCell ref="B5:B6"/>
    <mergeCell ref="C5:C6"/>
    <mergeCell ref="D5:D6"/>
    <mergeCell ref="E5:E6"/>
    <mergeCell ref="F5:F6"/>
    <mergeCell ref="G5:G6"/>
    <mergeCell ref="H5:H6"/>
    <mergeCell ref="I5:I6"/>
    <mergeCell ref="J5:J6"/>
    <mergeCell ref="K5:K6"/>
  </mergeCells>
  <phoneticPr fontId="30" type="noConversion"/>
  <printOptions horizontalCentered="1"/>
  <pageMargins left="0.70866141732283472" right="0.70866141732283472" top="0.98425196850393704" bottom="0.74803149606299213" header="0.39370078740157477" footer="0.31496062992125984"/>
  <pageSetup paperSize="9" scale="90" fitToHeight="0" orientation="landscape" r:id="rId1"/>
  <headerFooter alignWithMargins="0">
    <oddHeader>&amp;R&amp;"宋体,常规"&amp;10共&amp;"Times New Roman,常规"&amp;N&amp;"宋体,常规"页第&amp;"Times New Roman,常规"&amp;P&amp;"宋体,常规"页</oddHeader>
  </headerFooter>
  <legacyDrawing r:id="rId2"/>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6780C9-544C-44D1-A571-F1D31EE4ADB1}">
  <sheetPr codeName="Sheet155">
    <pageSetUpPr fitToPage="1"/>
  </sheetPr>
  <dimension ref="A1:L36"/>
  <sheetViews>
    <sheetView zoomScaleNormal="100" workbookViewId="0">
      <pane ySplit="7" topLeftCell="A8" activePane="bottomLeft" state="frozen"/>
      <selection pane="bottomLeft"/>
    </sheetView>
  </sheetViews>
  <sheetFormatPr defaultColWidth="9" defaultRowHeight="15.6"/>
  <cols>
    <col min="1" max="1" width="5.59765625" style="75" customWidth="1"/>
    <col min="2" max="2" width="21.59765625" style="4" customWidth="1"/>
    <col min="3" max="4" width="8.59765625" style="4" customWidth="1"/>
    <col min="5" max="5" width="12.59765625" style="4" hidden="1" customWidth="1"/>
    <col min="6" max="6" width="11.59765625" style="4" hidden="1" customWidth="1"/>
    <col min="7" max="7" width="5.59765625" style="4" hidden="1" customWidth="1"/>
    <col min="8" max="8" width="14.59765625" style="77" hidden="1" customWidth="1"/>
    <col min="9" max="10" width="14.796875" style="77" customWidth="1"/>
    <col min="11" max="11" width="9.3984375" style="77" customWidth="1"/>
    <col min="12" max="12" width="17.5" style="77" customWidth="1"/>
  </cols>
  <sheetData>
    <row r="1" spans="1:12">
      <c r="A1" s="73"/>
      <c r="B1" s="74"/>
    </row>
    <row r="2" spans="1:12" ht="23.1" customHeight="1">
      <c r="A2" s="1643" t="s">
        <v>2227</v>
      </c>
      <c r="B2" s="1643"/>
      <c r="C2" s="1643"/>
      <c r="D2" s="1643"/>
      <c r="E2" s="1643"/>
      <c r="F2" s="1643"/>
      <c r="G2" s="1643"/>
      <c r="H2" s="1643"/>
      <c r="I2" s="1643"/>
      <c r="J2" s="1643"/>
      <c r="K2" s="1643"/>
      <c r="L2" s="1643"/>
    </row>
    <row r="3" spans="1:12">
      <c r="A3" s="396" t="s">
        <v>1968</v>
      </c>
      <c r="B3" s="396"/>
      <c r="C3" s="396"/>
      <c r="D3" s="396"/>
      <c r="E3" s="396"/>
      <c r="F3" s="396"/>
      <c r="G3" s="396"/>
      <c r="H3" s="396"/>
      <c r="I3" s="396"/>
      <c r="J3" s="396"/>
      <c r="K3" s="396"/>
      <c r="L3" s="4"/>
    </row>
    <row r="4" spans="1:12">
      <c r="A4" s="75" t="s">
        <v>2086</v>
      </c>
      <c r="L4" s="797" t="s">
        <v>1970</v>
      </c>
    </row>
    <row r="5" spans="1:12" s="114" customFormat="1" ht="15.75" customHeight="1">
      <c r="A5" s="1710" t="s">
        <v>1101</v>
      </c>
      <c r="B5" s="1713" t="s">
        <v>2201</v>
      </c>
      <c r="C5" s="1713" t="s">
        <v>2175</v>
      </c>
      <c r="D5" s="1717" t="s">
        <v>2184</v>
      </c>
      <c r="E5" s="1720" t="s">
        <v>2088</v>
      </c>
      <c r="F5" s="1721"/>
      <c r="G5" s="1722"/>
      <c r="H5" s="1716" t="s">
        <v>2089</v>
      </c>
      <c r="I5" s="1716" t="s">
        <v>1647</v>
      </c>
      <c r="J5" s="1716" t="s">
        <v>2090</v>
      </c>
      <c r="K5" s="1716" t="s">
        <v>2091</v>
      </c>
      <c r="L5" s="1706" t="s">
        <v>1100</v>
      </c>
    </row>
    <row r="6" spans="1:12" s="114" customFormat="1" ht="13.2">
      <c r="A6" s="1711"/>
      <c r="B6" s="1714"/>
      <c r="C6" s="1714"/>
      <c r="D6" s="1718"/>
      <c r="E6" s="1723"/>
      <c r="F6" s="1724"/>
      <c r="G6" s="1725"/>
      <c r="H6" s="1716"/>
      <c r="I6" s="1716"/>
      <c r="J6" s="1716"/>
      <c r="K6" s="1716"/>
      <c r="L6" s="1707"/>
    </row>
    <row r="7" spans="1:12" s="114" customFormat="1" ht="13.2">
      <c r="A7" s="1712"/>
      <c r="B7" s="1715"/>
      <c r="C7" s="1715"/>
      <c r="D7" s="1719"/>
      <c r="E7" s="508" t="s">
        <v>2093</v>
      </c>
      <c r="F7" s="509" t="s">
        <v>2207</v>
      </c>
      <c r="G7" s="509" t="s">
        <v>2095</v>
      </c>
      <c r="H7" s="1716"/>
      <c r="I7" s="1716"/>
      <c r="J7" s="1716"/>
      <c r="K7" s="1716"/>
      <c r="L7" s="1707"/>
    </row>
    <row r="8" spans="1:12" s="116" customFormat="1" ht="15.75" customHeight="1">
      <c r="A8" s="513"/>
      <c r="B8" s="514"/>
      <c r="C8" s="515"/>
      <c r="D8" s="516"/>
      <c r="E8" s="517"/>
      <c r="F8" s="463"/>
      <c r="G8" s="452"/>
      <c r="H8" s="521"/>
      <c r="I8" s="518">
        <v>0</v>
      </c>
      <c r="J8" s="518">
        <v>0</v>
      </c>
      <c r="K8" s="518"/>
      <c r="L8" s="522"/>
    </row>
    <row r="9" spans="1:12" s="116" customFormat="1" ht="15.75" customHeight="1">
      <c r="A9" s="513"/>
      <c r="B9" s="514"/>
      <c r="C9" s="515"/>
      <c r="D9" s="516"/>
      <c r="E9" s="517"/>
      <c r="F9" s="463"/>
      <c r="G9" s="452"/>
      <c r="H9" s="521"/>
      <c r="I9" s="518">
        <v>0</v>
      </c>
      <c r="J9" s="518">
        <v>0</v>
      </c>
      <c r="K9" s="518"/>
      <c r="L9" s="522"/>
    </row>
    <row r="10" spans="1:12" s="116" customFormat="1" ht="15.75" customHeight="1">
      <c r="A10" s="513"/>
      <c r="B10" s="514"/>
      <c r="C10" s="515"/>
      <c r="D10" s="516"/>
      <c r="E10" s="517"/>
      <c r="F10" s="463"/>
      <c r="G10" s="452"/>
      <c r="H10" s="521"/>
      <c r="I10" s="518">
        <v>0</v>
      </c>
      <c r="J10" s="518">
        <v>0</v>
      </c>
      <c r="K10" s="518"/>
      <c r="L10" s="522"/>
    </row>
    <row r="11" spans="1:12" s="116" customFormat="1" ht="15.75" customHeight="1">
      <c r="A11" s="513"/>
      <c r="B11" s="514"/>
      <c r="C11" s="515"/>
      <c r="D11" s="516"/>
      <c r="E11" s="517"/>
      <c r="F11" s="463"/>
      <c r="G11" s="452"/>
      <c r="H11" s="521"/>
      <c r="I11" s="518">
        <v>0</v>
      </c>
      <c r="J11" s="518">
        <v>0</v>
      </c>
      <c r="K11" s="518"/>
      <c r="L11" s="522"/>
    </row>
    <row r="12" spans="1:12" s="116" customFormat="1" ht="15.75" customHeight="1">
      <c r="A12" s="513"/>
      <c r="B12" s="514"/>
      <c r="C12" s="515"/>
      <c r="D12" s="516"/>
      <c r="E12" s="517"/>
      <c r="F12" s="463"/>
      <c r="G12" s="452"/>
      <c r="H12" s="521"/>
      <c r="I12" s="518">
        <v>0</v>
      </c>
      <c r="J12" s="518">
        <v>0</v>
      </c>
      <c r="K12" s="518"/>
      <c r="L12" s="522"/>
    </row>
    <row r="13" spans="1:12" s="116" customFormat="1" ht="15.75" customHeight="1">
      <c r="A13" s="513"/>
      <c r="B13" s="514"/>
      <c r="C13" s="515"/>
      <c r="D13" s="516"/>
      <c r="E13" s="517"/>
      <c r="F13" s="463"/>
      <c r="G13" s="452"/>
      <c r="H13" s="521"/>
      <c r="I13" s="518">
        <v>0</v>
      </c>
      <c r="J13" s="518">
        <v>0</v>
      </c>
      <c r="K13" s="518"/>
      <c r="L13" s="522"/>
    </row>
    <row r="14" spans="1:12" s="116" customFormat="1" ht="15.75" customHeight="1">
      <c r="A14" s="513"/>
      <c r="B14" s="523"/>
      <c r="C14" s="524"/>
      <c r="D14" s="525"/>
      <c r="E14" s="526"/>
      <c r="F14" s="463"/>
      <c r="G14" s="452"/>
      <c r="H14" s="521"/>
      <c r="I14" s="518">
        <v>0</v>
      </c>
      <c r="J14" s="518">
        <v>0</v>
      </c>
      <c r="K14" s="518"/>
      <c r="L14" s="522"/>
    </row>
    <row r="15" spans="1:12" s="116" customFormat="1" ht="15.75" customHeight="1">
      <c r="A15" s="513"/>
      <c r="B15" s="523"/>
      <c r="C15" s="524"/>
      <c r="D15" s="525"/>
      <c r="E15" s="526"/>
      <c r="F15" s="463"/>
      <c r="G15" s="452"/>
      <c r="H15" s="521"/>
      <c r="I15" s="518">
        <v>0</v>
      </c>
      <c r="J15" s="518">
        <v>0</v>
      </c>
      <c r="K15" s="518"/>
      <c r="L15" s="522"/>
    </row>
    <row r="16" spans="1:12" s="116" customFormat="1" ht="15.75" customHeight="1">
      <c r="A16" s="513"/>
      <c r="B16" s="523"/>
      <c r="C16" s="524"/>
      <c r="D16" s="525"/>
      <c r="E16" s="526"/>
      <c r="F16" s="463"/>
      <c r="G16" s="452"/>
      <c r="H16" s="521"/>
      <c r="I16" s="518">
        <v>0</v>
      </c>
      <c r="J16" s="518">
        <v>0</v>
      </c>
      <c r="K16" s="518"/>
      <c r="L16" s="522"/>
    </row>
    <row r="17" spans="1:12" s="116" customFormat="1" ht="15.75" customHeight="1">
      <c r="A17" s="513"/>
      <c r="B17" s="523"/>
      <c r="C17" s="524"/>
      <c r="D17" s="525"/>
      <c r="E17" s="526"/>
      <c r="F17" s="463"/>
      <c r="G17" s="452"/>
      <c r="H17" s="521"/>
      <c r="I17" s="518">
        <v>0</v>
      </c>
      <c r="J17" s="518">
        <v>0</v>
      </c>
      <c r="K17" s="518"/>
      <c r="L17" s="522"/>
    </row>
    <row r="18" spans="1:12" s="116" customFormat="1" ht="15.75" customHeight="1">
      <c r="A18" s="513"/>
      <c r="B18" s="523"/>
      <c r="C18" s="524"/>
      <c r="D18" s="525"/>
      <c r="E18" s="526"/>
      <c r="F18" s="463"/>
      <c r="G18" s="452"/>
      <c r="H18" s="521"/>
      <c r="I18" s="518">
        <v>0</v>
      </c>
      <c r="J18" s="518">
        <v>0</v>
      </c>
      <c r="K18" s="518"/>
      <c r="L18" s="522"/>
    </row>
    <row r="19" spans="1:12" s="116" customFormat="1" ht="15.75" customHeight="1">
      <c r="A19" s="513"/>
      <c r="B19" s="523"/>
      <c r="C19" s="524"/>
      <c r="D19" s="525"/>
      <c r="E19" s="526"/>
      <c r="F19" s="463"/>
      <c r="G19" s="452"/>
      <c r="H19" s="521"/>
      <c r="I19" s="518">
        <v>0</v>
      </c>
      <c r="J19" s="518">
        <v>0</v>
      </c>
      <c r="K19" s="518"/>
      <c r="L19" s="522"/>
    </row>
    <row r="20" spans="1:12" s="116" customFormat="1" ht="15.75" customHeight="1">
      <c r="A20" s="513"/>
      <c r="B20" s="523"/>
      <c r="C20" s="524"/>
      <c r="D20" s="525"/>
      <c r="E20" s="526"/>
      <c r="F20" s="463"/>
      <c r="G20" s="452"/>
      <c r="H20" s="521"/>
      <c r="I20" s="518">
        <v>0</v>
      </c>
      <c r="J20" s="518">
        <v>0</v>
      </c>
      <c r="K20" s="518"/>
      <c r="L20" s="522"/>
    </row>
    <row r="21" spans="1:12" s="116" customFormat="1" ht="15.75" customHeight="1">
      <c r="A21" s="513"/>
      <c r="B21" s="523"/>
      <c r="C21" s="524"/>
      <c r="D21" s="525"/>
      <c r="E21" s="526"/>
      <c r="F21" s="463"/>
      <c r="G21" s="452"/>
      <c r="H21" s="521"/>
      <c r="I21" s="518">
        <v>0</v>
      </c>
      <c r="J21" s="518">
        <v>0</v>
      </c>
      <c r="K21" s="518"/>
      <c r="L21" s="522"/>
    </row>
    <row r="22" spans="1:12" s="116" customFormat="1" ht="15.75" customHeight="1">
      <c r="A22" s="513"/>
      <c r="B22" s="523"/>
      <c r="C22" s="524"/>
      <c r="D22" s="525"/>
      <c r="E22" s="526"/>
      <c r="F22" s="463"/>
      <c r="G22" s="452"/>
      <c r="H22" s="521"/>
      <c r="I22" s="518">
        <v>0</v>
      </c>
      <c r="J22" s="518">
        <v>0</v>
      </c>
      <c r="K22" s="518"/>
      <c r="L22" s="522"/>
    </row>
    <row r="23" spans="1:12" s="116" customFormat="1" ht="15.75" customHeight="1">
      <c r="A23" s="513"/>
      <c r="B23" s="523"/>
      <c r="C23" s="524"/>
      <c r="D23" s="525"/>
      <c r="E23" s="526"/>
      <c r="F23" s="463"/>
      <c r="G23" s="452"/>
      <c r="H23" s="521"/>
      <c r="I23" s="518">
        <v>0</v>
      </c>
      <c r="J23" s="518">
        <v>0</v>
      </c>
      <c r="K23" s="518"/>
      <c r="L23" s="522"/>
    </row>
    <row r="24" spans="1:12" s="116" customFormat="1" ht="15.75" customHeight="1">
      <c r="A24" s="513"/>
      <c r="B24" s="523"/>
      <c r="C24" s="524"/>
      <c r="D24" s="525"/>
      <c r="E24" s="526"/>
      <c r="F24" s="463"/>
      <c r="G24" s="452"/>
      <c r="H24" s="521"/>
      <c r="I24" s="518">
        <v>0</v>
      </c>
      <c r="J24" s="518">
        <v>0</v>
      </c>
      <c r="K24" s="518"/>
      <c r="L24" s="522"/>
    </row>
    <row r="25" spans="1:12" s="116" customFormat="1" ht="15.75" customHeight="1">
      <c r="A25" s="513"/>
      <c r="B25" s="523"/>
      <c r="C25" s="524"/>
      <c r="D25" s="525"/>
      <c r="E25" s="526"/>
      <c r="F25" s="463"/>
      <c r="G25" s="452"/>
      <c r="H25" s="521"/>
      <c r="I25" s="518">
        <v>0</v>
      </c>
      <c r="J25" s="518">
        <v>0</v>
      </c>
      <c r="K25" s="518"/>
      <c r="L25" s="522"/>
    </row>
    <row r="26" spans="1:12" s="116" customFormat="1" ht="15.75" customHeight="1">
      <c r="A26" s="513"/>
      <c r="B26" s="523"/>
      <c r="C26" s="524"/>
      <c r="D26" s="525"/>
      <c r="E26" s="526"/>
      <c r="F26" s="463"/>
      <c r="G26" s="452"/>
      <c r="H26" s="521"/>
      <c r="I26" s="518">
        <v>0</v>
      </c>
      <c r="J26" s="518">
        <v>0</v>
      </c>
      <c r="K26" s="518"/>
      <c r="L26" s="522"/>
    </row>
    <row r="27" spans="1:12" s="116" customFormat="1" ht="15.75" customHeight="1">
      <c r="A27" s="513"/>
      <c r="B27" s="523"/>
      <c r="C27" s="524"/>
      <c r="D27" s="525"/>
      <c r="E27" s="526"/>
      <c r="F27" s="463"/>
      <c r="G27" s="452"/>
      <c r="H27" s="521"/>
      <c r="I27" s="518">
        <v>0</v>
      </c>
      <c r="J27" s="518">
        <v>0</v>
      </c>
      <c r="K27" s="518"/>
      <c r="L27" s="522"/>
    </row>
    <row r="28" spans="1:12" s="116" customFormat="1" ht="15.75" customHeight="1">
      <c r="A28" s="513"/>
      <c r="B28" s="523"/>
      <c r="C28" s="524"/>
      <c r="D28" s="525"/>
      <c r="E28" s="526"/>
      <c r="F28" s="463"/>
      <c r="G28" s="452"/>
      <c r="H28" s="521"/>
      <c r="I28" s="518">
        <v>0</v>
      </c>
      <c r="J28" s="518">
        <v>0</v>
      </c>
      <c r="K28" s="518"/>
      <c r="L28" s="522"/>
    </row>
    <row r="29" spans="1:12" s="116" customFormat="1" ht="15.75" customHeight="1">
      <c r="A29" s="513"/>
      <c r="B29" s="523"/>
      <c r="C29" s="524"/>
      <c r="D29" s="525"/>
      <c r="E29" s="526"/>
      <c r="F29" s="463"/>
      <c r="G29" s="452"/>
      <c r="H29" s="521"/>
      <c r="I29" s="518">
        <v>0</v>
      </c>
      <c r="J29" s="518">
        <v>0</v>
      </c>
      <c r="K29" s="518"/>
      <c r="L29" s="522"/>
    </row>
    <row r="30" spans="1:12" s="116" customFormat="1" ht="15.75" customHeight="1">
      <c r="A30" s="1708" t="s">
        <v>2126</v>
      </c>
      <c r="B30" s="1709"/>
      <c r="C30" s="527"/>
      <c r="D30" s="525"/>
      <c r="E30" s="518">
        <v>0</v>
      </c>
      <c r="F30" s="525"/>
      <c r="G30" s="525"/>
      <c r="H30" s="521"/>
      <c r="I30" s="518">
        <v>0</v>
      </c>
      <c r="J30" s="522">
        <v>0</v>
      </c>
      <c r="K30" s="518"/>
      <c r="L30" s="522"/>
    </row>
    <row r="31" spans="1:12" s="116" customFormat="1" ht="15.75" customHeight="1">
      <c r="A31" s="1708" t="s">
        <v>2199</v>
      </c>
      <c r="B31" s="1709"/>
      <c r="C31" s="527"/>
      <c r="D31" s="525"/>
      <c r="E31" s="518"/>
      <c r="F31" s="525"/>
      <c r="G31" s="525"/>
      <c r="H31" s="521"/>
      <c r="I31" s="115">
        <v>0</v>
      </c>
      <c r="J31" s="518">
        <v>0</v>
      </c>
      <c r="K31" s="115"/>
      <c r="L31" s="522"/>
    </row>
    <row r="32" spans="1:12" s="116" customFormat="1" ht="15.75" customHeight="1">
      <c r="A32" s="1708" t="s">
        <v>2155</v>
      </c>
      <c r="B32" s="1709"/>
      <c r="C32" s="528"/>
      <c r="D32" s="525"/>
      <c r="E32" s="518">
        <v>0</v>
      </c>
      <c r="F32" s="525"/>
      <c r="G32" s="525"/>
      <c r="H32" s="521"/>
      <c r="I32" s="180">
        <v>0</v>
      </c>
      <c r="J32" s="180">
        <v>0</v>
      </c>
      <c r="K32" s="115"/>
      <c r="L32" s="522"/>
    </row>
    <row r="33" spans="1:12">
      <c r="A33" s="75" t="s">
        <v>2098</v>
      </c>
      <c r="J33" s="77" t="s">
        <v>2099</v>
      </c>
    </row>
    <row r="34" spans="1:12">
      <c r="A34" s="76" t="s">
        <v>2101</v>
      </c>
    </row>
    <row r="35" spans="1:12">
      <c r="B35" s="798"/>
      <c r="L35" s="78"/>
    </row>
    <row r="36" spans="1:12">
      <c r="B36" s="798"/>
      <c r="L36" s="78"/>
    </row>
  </sheetData>
  <protectedRanges>
    <protectedRange sqref="A5:G29 A30:G32" name="A"/>
    <protectedRange sqref="A5:G29 H5:L32 M5:XFD32 A30:G32" name="B"/>
  </protectedRanges>
  <sortState xmlns:xlrd2="http://schemas.microsoft.com/office/spreadsheetml/2017/richdata2" ref="A8:L29">
    <sortCondition ref="A8"/>
  </sortState>
  <mergeCells count="14">
    <mergeCell ref="A2:L2"/>
    <mergeCell ref="C5:C7"/>
    <mergeCell ref="D5:D7"/>
    <mergeCell ref="E5:G6"/>
    <mergeCell ref="H5:H7"/>
    <mergeCell ref="I5:I7"/>
    <mergeCell ref="J5:J7"/>
    <mergeCell ref="K5:K7"/>
    <mergeCell ref="L5:L7"/>
    <mergeCell ref="A31:B31"/>
    <mergeCell ref="A32:B32"/>
    <mergeCell ref="A30:B30"/>
    <mergeCell ref="A5:A7"/>
    <mergeCell ref="B5:B7"/>
  </mergeCells>
  <phoneticPr fontId="30" type="noConversion"/>
  <conditionalFormatting sqref="H8:H32">
    <cfRule type="expression" dxfId="2" priority="3">
      <formula>"个别认定"</formula>
    </cfRule>
  </conditionalFormatting>
  <dataValidations count="4">
    <dataValidation type="list" allowBlank="1" showInputMessage="1" showErrorMessage="1" sqref="G8:G29" xr:uid="{5388BA72-C4FA-4F4A-8C29-96C2EFBA3D32}">
      <formula1>"美元,欧元,港元,日元,英镑,澳元,加元,新西兰元,新加坡元,瑞郎"</formula1>
    </dataValidation>
    <dataValidation errorStyle="warning" allowBlank="1" showInputMessage="1" errorTitle=" " prompt="如：“售油款”等" sqref="C5" xr:uid="{0D3A5271-3827-4AD3-8A2D-8F6B8D9D617C}"/>
    <dataValidation errorStyle="warning" allowBlank="1" showInputMessage="1" errorTitle=" " prompt="债务单位名称应填列全称，不应以地名或不明确的简称或业务内容代替" sqref="B5" xr:uid="{C4CEA793-E701-428B-AB12-035F7D29A30C}"/>
    <dataValidation allowBlank="1" showInputMessage="1" showErrorMessage="1" promptTitle="提示" sqref="B6:C7" xr:uid="{98E8CC4E-36D1-404E-B0B8-E0403B4DA142}"/>
  </dataValidations>
  <printOptions horizontalCentered="1"/>
  <pageMargins left="0.70866141732283472" right="0.70866141732283472" top="0.98425196850393704" bottom="0.74803149606299213" header="0.39370078740157477" footer="0.31496062992125984"/>
  <pageSetup paperSize="9" scale="47" fitToHeight="0" orientation="landscape" r:id="rId1"/>
  <headerFooter>
    <oddHeader>&amp;R&amp;"宋体,常规"&amp;10共&amp;"Times New Roman,常规"&amp;N&amp;"宋体,常规"页第&amp;"Times New Roman,常规"&amp;P&amp;"宋体,常规"页</oddHeader>
  </headerFooter>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BC09C2-FD34-48B4-BA5A-B8E3FAC44D49}">
  <sheetPr codeName="Sheet96">
    <pageSetUpPr fitToPage="1"/>
  </sheetPr>
  <dimension ref="A1:I14"/>
  <sheetViews>
    <sheetView workbookViewId="0">
      <selection activeCell="C13" sqref="C13"/>
    </sheetView>
  </sheetViews>
  <sheetFormatPr defaultColWidth="8.59765625" defaultRowHeight="15.6"/>
  <cols>
    <col min="1" max="1" width="4.59765625" style="34" customWidth="1"/>
    <col min="2" max="2" width="15.296875" style="34" customWidth="1"/>
    <col min="3" max="3" width="21.19921875" style="34" customWidth="1"/>
    <col min="4" max="4" width="12.59765625" style="34" customWidth="1"/>
    <col min="5" max="6" width="12.09765625" style="34" customWidth="1"/>
    <col min="7" max="7" width="14.09765625" style="34" customWidth="1"/>
    <col min="8" max="8" width="20.796875" style="34" customWidth="1"/>
    <col min="9" max="16384" width="8.59765625" style="34"/>
  </cols>
  <sheetData>
    <row r="1" spans="1:9">
      <c r="A1" s="530"/>
      <c r="B1" s="530"/>
      <c r="C1" s="530"/>
      <c r="I1" s="531"/>
    </row>
    <row r="2" spans="1:9" ht="25.8">
      <c r="A2" s="532"/>
      <c r="B2" s="1748" t="s">
        <v>438</v>
      </c>
      <c r="C2" s="1748"/>
      <c r="D2" s="1748"/>
      <c r="E2" s="1748"/>
      <c r="F2" s="1748"/>
      <c r="G2" s="1748"/>
      <c r="H2" s="1748"/>
      <c r="I2" s="1748"/>
    </row>
    <row r="3" spans="1:9">
      <c r="A3" s="1749" t="s">
        <v>73</v>
      </c>
      <c r="B3" s="1750" t="s">
        <v>448</v>
      </c>
      <c r="C3" s="1751" t="s">
        <v>439</v>
      </c>
      <c r="D3" s="1751" t="s">
        <v>440</v>
      </c>
      <c r="E3" s="1751"/>
      <c r="F3" s="1751"/>
      <c r="G3" s="1751"/>
      <c r="H3" s="1752" t="s">
        <v>449</v>
      </c>
      <c r="I3" s="1749" t="s">
        <v>450</v>
      </c>
    </row>
    <row r="4" spans="1:9" ht="24">
      <c r="A4" s="1749"/>
      <c r="B4" s="1750"/>
      <c r="C4" s="1751"/>
      <c r="D4" s="533" t="s">
        <v>441</v>
      </c>
      <c r="E4" s="533" t="s">
        <v>442</v>
      </c>
      <c r="F4" s="533" t="s">
        <v>443</v>
      </c>
      <c r="G4" s="534" t="s">
        <v>451</v>
      </c>
      <c r="H4" s="1752"/>
      <c r="I4" s="1749"/>
    </row>
    <row r="5" spans="1:9">
      <c r="A5" s="535">
        <v>1</v>
      </c>
      <c r="B5" s="536" t="e">
        <f>应收账款!#REF!</f>
        <v>#REF!</v>
      </c>
      <c r="C5" s="537" t="e">
        <f>SUMIF(合同资产!#REF!,"账龄分析",合同资产!#REF!)</f>
        <v>#REF!</v>
      </c>
      <c r="D5" s="538">
        <v>0</v>
      </c>
      <c r="E5" s="538"/>
      <c r="F5" s="539"/>
      <c r="G5" s="538">
        <v>0</v>
      </c>
      <c r="H5" s="540" t="e">
        <f t="shared" ref="H5:H10" si="0">C5*G5</f>
        <v>#REF!</v>
      </c>
      <c r="I5" s="541"/>
    </row>
    <row r="6" spans="1:9">
      <c r="A6" s="535">
        <v>2</v>
      </c>
      <c r="B6" s="536" t="e">
        <f>应收账款!#REF!</f>
        <v>#REF!</v>
      </c>
      <c r="C6" s="537" t="e">
        <f>SUMIF(合同资产!#REF!,"账龄分析",合同资产!#REF!)</f>
        <v>#REF!</v>
      </c>
      <c r="D6" s="538">
        <v>0.05</v>
      </c>
      <c r="E6" s="538"/>
      <c r="F6" s="539"/>
      <c r="G6" s="538">
        <v>0.05</v>
      </c>
      <c r="H6" s="540" t="e">
        <f t="shared" si="0"/>
        <v>#REF!</v>
      </c>
      <c r="I6" s="541"/>
    </row>
    <row r="7" spans="1:9">
      <c r="A7" s="535">
        <v>3</v>
      </c>
      <c r="B7" s="536" t="e">
        <f>应收账款!#REF!</f>
        <v>#REF!</v>
      </c>
      <c r="C7" s="537" t="e">
        <f>SUMIF(合同资产!#REF!,"账龄分析",合同资产!#REF!)</f>
        <v>#REF!</v>
      </c>
      <c r="D7" s="538">
        <v>0.1</v>
      </c>
      <c r="E7" s="538"/>
      <c r="F7" s="539"/>
      <c r="G7" s="538">
        <v>0.1</v>
      </c>
      <c r="H7" s="540" t="e">
        <f t="shared" si="0"/>
        <v>#REF!</v>
      </c>
      <c r="I7" s="541"/>
    </row>
    <row r="8" spans="1:9">
      <c r="A8" s="535">
        <v>4</v>
      </c>
      <c r="B8" s="536" t="e">
        <f>应收账款!#REF!</f>
        <v>#REF!</v>
      </c>
      <c r="C8" s="537" t="e">
        <f>SUMIF(合同资产!#REF!,"账龄分析",合同资产!#REF!)</f>
        <v>#REF!</v>
      </c>
      <c r="D8" s="538">
        <v>0.4</v>
      </c>
      <c r="E8" s="1745"/>
      <c r="F8" s="539"/>
      <c r="G8" s="538">
        <v>0.4</v>
      </c>
      <c r="H8" s="540" t="e">
        <f t="shared" si="0"/>
        <v>#REF!</v>
      </c>
      <c r="I8" s="541"/>
    </row>
    <row r="9" spans="1:9">
      <c r="A9" s="535">
        <v>5</v>
      </c>
      <c r="B9" s="536" t="e">
        <f>应收账款!#REF!</f>
        <v>#REF!</v>
      </c>
      <c r="C9" s="537" t="e">
        <f>SUMIF(合同资产!#REF!,"账龄分析",合同资产!#REF!)</f>
        <v>#REF!</v>
      </c>
      <c r="D9" s="538">
        <v>0.8</v>
      </c>
      <c r="E9" s="1746"/>
      <c r="F9" s="539"/>
      <c r="G9" s="538">
        <v>0.8</v>
      </c>
      <c r="H9" s="540" t="e">
        <f t="shared" si="0"/>
        <v>#REF!</v>
      </c>
      <c r="I9" s="541"/>
    </row>
    <row r="10" spans="1:9">
      <c r="A10" s="535">
        <v>6</v>
      </c>
      <c r="B10" s="536" t="e">
        <f>应收账款!#REF!</f>
        <v>#REF!</v>
      </c>
      <c r="C10" s="537" t="e">
        <f>SUMIF(合同资产!#REF!,"账龄分析",合同资产!#REF!)</f>
        <v>#REF!</v>
      </c>
      <c r="D10" s="538">
        <v>1</v>
      </c>
      <c r="E10" s="1747"/>
      <c r="F10" s="539"/>
      <c r="G10" s="538">
        <v>1</v>
      </c>
      <c r="H10" s="540" t="e">
        <f t="shared" si="0"/>
        <v>#REF!</v>
      </c>
      <c r="I10" s="541"/>
    </row>
    <row r="11" spans="1:9">
      <c r="A11" s="542" t="s">
        <v>444</v>
      </c>
      <c r="B11" s="543"/>
      <c r="C11" s="544" t="e">
        <f>SUM(C5:C10)</f>
        <v>#REF!</v>
      </c>
      <c r="D11" s="545" t="e">
        <f>SUMPRODUCT($C5:$C10,D5:D10)/$C11</f>
        <v>#REF!</v>
      </c>
      <c r="E11" s="545" t="e">
        <f>(C5*E5+C6*E6+C7*E7+SUM(C8:C10)*E8)/C11</f>
        <v>#REF!</v>
      </c>
      <c r="F11" s="546"/>
      <c r="G11" s="547"/>
      <c r="H11" s="544" t="e">
        <f>SUM(H5:H10)</f>
        <v>#REF!</v>
      </c>
      <c r="I11" s="548"/>
    </row>
    <row r="12" spans="1:9">
      <c r="A12" s="535">
        <v>7</v>
      </c>
      <c r="B12" s="549" t="s">
        <v>445</v>
      </c>
      <c r="C12" s="550" t="e">
        <f>SUMIF(合同资产!#REF!,"个别认定",合同资产!#REF!)</f>
        <v>#REF!</v>
      </c>
      <c r="D12" s="551"/>
      <c r="E12" s="551"/>
      <c r="F12" s="551"/>
      <c r="G12" s="552"/>
      <c r="H12" s="540" t="e">
        <f>合同资产!#REF!</f>
        <v>#REF!</v>
      </c>
      <c r="I12" s="553"/>
    </row>
    <row r="13" spans="1:9">
      <c r="A13" s="535">
        <v>8</v>
      </c>
      <c r="B13" s="549" t="s">
        <v>446</v>
      </c>
      <c r="C13" s="550" t="e">
        <f>SUMIF(合同资产!#REF!,"关联方认定",合同资产!#REF!)</f>
        <v>#REF!</v>
      </c>
      <c r="D13" s="550"/>
      <c r="E13" s="550"/>
      <c r="F13" s="550"/>
      <c r="G13" s="552"/>
      <c r="H13" s="540" t="e">
        <f>合同资产!#REF!</f>
        <v>#REF!</v>
      </c>
      <c r="I13" s="553"/>
    </row>
    <row r="14" spans="1:9">
      <c r="A14" s="554" t="s">
        <v>72</v>
      </c>
      <c r="B14" s="555"/>
      <c r="C14" s="556" t="e">
        <f>SUM(C11:C13)</f>
        <v>#REF!</v>
      </c>
      <c r="D14" s="556"/>
      <c r="E14" s="556"/>
      <c r="F14" s="556"/>
      <c r="G14" s="557"/>
      <c r="H14" s="556" t="e">
        <f>SUM(H11:H13)</f>
        <v>#REF!</v>
      </c>
      <c r="I14" s="553"/>
    </row>
  </sheetData>
  <mergeCells count="8">
    <mergeCell ref="E8:E10"/>
    <mergeCell ref="B2:I2"/>
    <mergeCell ref="A3:A4"/>
    <mergeCell ref="B3:B4"/>
    <mergeCell ref="C3:C4"/>
    <mergeCell ref="D3:G3"/>
    <mergeCell ref="H3:H4"/>
    <mergeCell ref="I3:I4"/>
  </mergeCells>
  <phoneticPr fontId="30" type="noConversion"/>
  <printOptions horizontalCentered="1"/>
  <pageMargins left="0.7" right="0.7" top="0.98425196850393704" bottom="0.75" header="0.39370078740157477" footer="0.3"/>
  <pageSetup paperSize="9" fitToHeight="0" orientation="landscape" r:id="rId1"/>
  <headerFooter>
    <oddHeader>&amp;R&amp;"宋体,常规"&amp;10共&amp;"Times New Roman,常规"&amp;N&amp;"宋体,常规"页第&amp;"Times New Roman,常规"&amp;P&amp;"宋体,常规"页</oddHeader>
  </headerFooter>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904428-27C0-4CBC-A991-8B29680FAABE}">
  <sheetPr codeName="Sheet156">
    <pageSetUpPr fitToPage="1"/>
  </sheetPr>
  <dimension ref="A1:J28"/>
  <sheetViews>
    <sheetView zoomScaleNormal="100" workbookViewId="0">
      <pane ySplit="5" topLeftCell="A6" activePane="bottomLeft" state="frozen"/>
      <selection pane="bottomLeft"/>
    </sheetView>
  </sheetViews>
  <sheetFormatPr defaultRowHeight="15.6"/>
  <cols>
    <col min="1" max="1" width="5.5" style="75" customWidth="1"/>
    <col min="2" max="2" width="24.59765625" style="4" customWidth="1"/>
    <col min="3" max="3" width="10" style="4" customWidth="1"/>
    <col min="4" max="4" width="12.5" style="4" customWidth="1"/>
    <col min="5" max="6" width="17.5" style="81" hidden="1" customWidth="1"/>
    <col min="7" max="7" width="17.69921875" style="81" customWidth="1"/>
    <col min="8" max="8" width="18.296875" style="81" customWidth="1"/>
    <col min="9" max="9" width="10.296875" style="4" customWidth="1"/>
    <col min="10" max="10" width="10.09765625" style="4" customWidth="1"/>
  </cols>
  <sheetData>
    <row r="1" spans="1:10">
      <c r="A1" s="79"/>
      <c r="B1" s="80"/>
    </row>
    <row r="2" spans="1:10" ht="30" customHeight="1">
      <c r="A2" s="1643" t="s">
        <v>2228</v>
      </c>
      <c r="B2" s="1644"/>
      <c r="C2" s="1644"/>
      <c r="D2" s="1644"/>
      <c r="E2" s="1644"/>
      <c r="F2" s="1644"/>
      <c r="G2" s="1644"/>
      <c r="H2" s="1644"/>
      <c r="I2" s="1644"/>
      <c r="J2" s="1644"/>
    </row>
    <row r="3" spans="1:10">
      <c r="A3" s="396" t="s">
        <v>1968</v>
      </c>
      <c r="B3" s="396"/>
      <c r="C3" s="396"/>
      <c r="D3" s="396"/>
      <c r="E3" s="396"/>
      <c r="F3" s="396"/>
      <c r="G3" s="396"/>
      <c r="H3" s="396"/>
    </row>
    <row r="4" spans="1:10">
      <c r="A4" s="75" t="s">
        <v>2086</v>
      </c>
      <c r="J4" s="797" t="s">
        <v>1970</v>
      </c>
    </row>
    <row r="5" spans="1:10">
      <c r="A5" s="799" t="s">
        <v>1101</v>
      </c>
      <c r="B5" s="392" t="s">
        <v>2188</v>
      </c>
      <c r="C5" s="392" t="s">
        <v>2184</v>
      </c>
      <c r="D5" s="392" t="s">
        <v>2229</v>
      </c>
      <c r="E5" s="573" t="s">
        <v>2088</v>
      </c>
      <c r="F5" s="573" t="s">
        <v>2089</v>
      </c>
      <c r="G5" s="562" t="s">
        <v>1647</v>
      </c>
      <c r="H5" s="562" t="s">
        <v>2090</v>
      </c>
      <c r="I5" s="392" t="s">
        <v>2091</v>
      </c>
      <c r="J5" s="392" t="s">
        <v>1100</v>
      </c>
    </row>
    <row r="6" spans="1:10">
      <c r="A6" s="800"/>
      <c r="B6" s="582"/>
      <c r="C6" s="801"/>
      <c r="D6" s="802"/>
      <c r="E6" s="579"/>
      <c r="F6" s="579"/>
      <c r="G6" s="579">
        <v>0</v>
      </c>
      <c r="H6" s="579"/>
      <c r="I6" s="803"/>
      <c r="J6" s="496"/>
    </row>
    <row r="7" spans="1:10">
      <c r="A7" s="800"/>
      <c r="B7" s="582"/>
      <c r="C7" s="801"/>
      <c r="D7" s="802"/>
      <c r="E7" s="579"/>
      <c r="F7" s="579"/>
      <c r="G7" s="579">
        <v>0</v>
      </c>
      <c r="H7" s="579"/>
      <c r="I7" s="803"/>
      <c r="J7" s="496"/>
    </row>
    <row r="8" spans="1:10">
      <c r="A8" s="800"/>
      <c r="B8" s="582"/>
      <c r="C8" s="801"/>
      <c r="D8" s="802"/>
      <c r="E8" s="579"/>
      <c r="F8" s="579"/>
      <c r="G8" s="579">
        <v>0</v>
      </c>
      <c r="H8" s="579"/>
      <c r="I8" s="803"/>
      <c r="J8" s="496"/>
    </row>
    <row r="9" spans="1:10">
      <c r="A9" s="800"/>
      <c r="B9" s="582"/>
      <c r="C9" s="801"/>
      <c r="D9" s="802"/>
      <c r="E9" s="579"/>
      <c r="F9" s="579"/>
      <c r="G9" s="579">
        <v>0</v>
      </c>
      <c r="H9" s="579"/>
      <c r="I9" s="803"/>
      <c r="J9" s="496"/>
    </row>
    <row r="10" spans="1:10">
      <c r="A10" s="800"/>
      <c r="B10" s="582"/>
      <c r="C10" s="801"/>
      <c r="D10" s="802"/>
      <c r="E10" s="579"/>
      <c r="F10" s="579"/>
      <c r="G10" s="579">
        <v>0</v>
      </c>
      <c r="H10" s="579"/>
      <c r="I10" s="803"/>
      <c r="J10" s="496"/>
    </row>
    <row r="11" spans="1:10">
      <c r="A11" s="800"/>
      <c r="B11" s="582"/>
      <c r="C11" s="801"/>
      <c r="D11" s="802"/>
      <c r="E11" s="579"/>
      <c r="F11" s="579"/>
      <c r="G11" s="579">
        <v>0</v>
      </c>
      <c r="H11" s="579"/>
      <c r="I11" s="803"/>
      <c r="J11" s="496"/>
    </row>
    <row r="12" spans="1:10">
      <c r="A12" s="800"/>
      <c r="B12" s="582"/>
      <c r="C12" s="801"/>
      <c r="D12" s="802"/>
      <c r="E12" s="579"/>
      <c r="F12" s="579"/>
      <c r="G12" s="579">
        <v>0</v>
      </c>
      <c r="H12" s="579"/>
      <c r="I12" s="803"/>
      <c r="J12" s="496"/>
    </row>
    <row r="13" spans="1:10">
      <c r="A13" s="800"/>
      <c r="B13" s="582"/>
      <c r="C13" s="801"/>
      <c r="D13" s="802"/>
      <c r="E13" s="579"/>
      <c r="F13" s="579"/>
      <c r="G13" s="579">
        <v>0</v>
      </c>
      <c r="H13" s="579"/>
      <c r="I13" s="803"/>
      <c r="J13" s="496"/>
    </row>
    <row r="14" spans="1:10">
      <c r="A14" s="800"/>
      <c r="B14" s="582"/>
      <c r="C14" s="801"/>
      <c r="D14" s="802"/>
      <c r="E14" s="579"/>
      <c r="F14" s="579"/>
      <c r="G14" s="579">
        <v>0</v>
      </c>
      <c r="H14" s="579"/>
      <c r="I14" s="803"/>
      <c r="J14" s="496"/>
    </row>
    <row r="15" spans="1:10">
      <c r="A15" s="800"/>
      <c r="B15" s="582"/>
      <c r="C15" s="801"/>
      <c r="D15" s="802"/>
      <c r="E15" s="579"/>
      <c r="F15" s="579"/>
      <c r="G15" s="579">
        <v>0</v>
      </c>
      <c r="H15" s="579"/>
      <c r="I15" s="803"/>
      <c r="J15" s="496"/>
    </row>
    <row r="16" spans="1:10">
      <c r="A16" s="800"/>
      <c r="B16" s="582"/>
      <c r="C16" s="801"/>
      <c r="D16" s="802"/>
      <c r="E16" s="579"/>
      <c r="F16" s="579"/>
      <c r="G16" s="579">
        <v>0</v>
      </c>
      <c r="H16" s="579"/>
      <c r="I16" s="803"/>
      <c r="J16" s="496"/>
    </row>
    <row r="17" spans="1:10">
      <c r="A17" s="800"/>
      <c r="B17" s="582"/>
      <c r="C17" s="801"/>
      <c r="D17" s="802"/>
      <c r="E17" s="579"/>
      <c r="F17" s="579"/>
      <c r="G17" s="579">
        <v>0</v>
      </c>
      <c r="H17" s="579"/>
      <c r="I17" s="803"/>
      <c r="J17" s="496"/>
    </row>
    <row r="18" spans="1:10">
      <c r="A18" s="800"/>
      <c r="B18" s="582"/>
      <c r="C18" s="801"/>
      <c r="D18" s="802"/>
      <c r="E18" s="579"/>
      <c r="F18" s="579"/>
      <c r="G18" s="579">
        <v>0</v>
      </c>
      <c r="H18" s="579"/>
      <c r="I18" s="803"/>
      <c r="J18" s="496"/>
    </row>
    <row r="19" spans="1:10">
      <c r="A19" s="800"/>
      <c r="B19" s="582"/>
      <c r="C19" s="801"/>
      <c r="D19" s="802"/>
      <c r="E19" s="579"/>
      <c r="F19" s="579"/>
      <c r="G19" s="579">
        <v>0</v>
      </c>
      <c r="H19" s="579"/>
      <c r="I19" s="803"/>
      <c r="J19" s="496"/>
    </row>
    <row r="20" spans="1:10">
      <c r="A20" s="800"/>
      <c r="B20" s="582"/>
      <c r="C20" s="801"/>
      <c r="D20" s="802"/>
      <c r="E20" s="579"/>
      <c r="F20" s="579"/>
      <c r="G20" s="579">
        <v>0</v>
      </c>
      <c r="H20" s="579"/>
      <c r="I20" s="803"/>
      <c r="J20" s="496"/>
    </row>
    <row r="21" spans="1:10">
      <c r="A21" s="800"/>
      <c r="B21" s="582"/>
      <c r="C21" s="801"/>
      <c r="D21" s="802"/>
      <c r="E21" s="579"/>
      <c r="F21" s="579"/>
      <c r="G21" s="579">
        <v>0</v>
      </c>
      <c r="H21" s="579"/>
      <c r="I21" s="803"/>
      <c r="J21" s="496"/>
    </row>
    <row r="22" spans="1:10">
      <c r="A22" s="800"/>
      <c r="B22" s="582"/>
      <c r="C22" s="801"/>
      <c r="D22" s="802"/>
      <c r="E22" s="579"/>
      <c r="F22" s="579"/>
      <c r="G22" s="579">
        <v>0</v>
      </c>
      <c r="H22" s="579"/>
      <c r="I22" s="803"/>
      <c r="J22" s="496"/>
    </row>
    <row r="23" spans="1:10">
      <c r="A23" s="800"/>
      <c r="B23" s="582"/>
      <c r="C23" s="801"/>
      <c r="D23" s="802"/>
      <c r="E23" s="579"/>
      <c r="F23" s="579"/>
      <c r="G23" s="579">
        <v>0</v>
      </c>
      <c r="H23" s="579"/>
      <c r="I23" s="803"/>
      <c r="J23" s="496"/>
    </row>
    <row r="24" spans="1:10">
      <c r="A24" s="800"/>
      <c r="B24" s="582"/>
      <c r="C24" s="801"/>
      <c r="D24" s="802"/>
      <c r="E24" s="579"/>
      <c r="F24" s="579"/>
      <c r="G24" s="579">
        <v>0</v>
      </c>
      <c r="H24" s="579"/>
      <c r="I24" s="803"/>
      <c r="J24" s="496"/>
    </row>
    <row r="25" spans="1:10">
      <c r="A25" s="800"/>
      <c r="B25" s="582"/>
      <c r="C25" s="801"/>
      <c r="D25" s="802"/>
      <c r="E25" s="579"/>
      <c r="F25" s="579"/>
      <c r="G25" s="579">
        <v>0</v>
      </c>
      <c r="H25" s="579"/>
      <c r="I25" s="803"/>
      <c r="J25" s="496"/>
    </row>
    <row r="26" spans="1:10">
      <c r="A26" s="1926" t="s">
        <v>2126</v>
      </c>
      <c r="B26" s="1705"/>
      <c r="C26" s="502"/>
      <c r="D26" s="496"/>
      <c r="E26" s="579">
        <v>0</v>
      </c>
      <c r="F26" s="579"/>
      <c r="G26" s="579">
        <v>0</v>
      </c>
      <c r="H26" s="579">
        <v>0</v>
      </c>
      <c r="I26" s="803"/>
      <c r="J26" s="496"/>
    </row>
    <row r="27" spans="1:10">
      <c r="A27" s="75" t="s">
        <v>2098</v>
      </c>
      <c r="H27" s="81" t="s">
        <v>2099</v>
      </c>
    </row>
    <row r="28" spans="1:10">
      <c r="A28" s="76" t="s">
        <v>2101</v>
      </c>
    </row>
  </sheetData>
  <sortState xmlns:xlrd2="http://schemas.microsoft.com/office/spreadsheetml/2017/richdata2" ref="A6:J25">
    <sortCondition ref="A6"/>
  </sortState>
  <mergeCells count="2">
    <mergeCell ref="A2:J2"/>
    <mergeCell ref="A26:B26"/>
  </mergeCells>
  <phoneticPr fontId="30" type="noConversion"/>
  <printOptions horizontalCentered="1"/>
  <pageMargins left="0.70866141732283472" right="0.70866141732283472" top="0.98425196850393704" bottom="0.74803149606299213" header="0.39370078740157477" footer="0.31496062992125984"/>
  <pageSetup paperSize="9" scale="85" fitToHeight="0" orientation="landscape" r:id="rId1"/>
  <headerFooter>
    <oddHeader>&amp;R&amp;"宋体,常规"&amp;10共&amp;"Times New Roman,常规"&amp;N&amp;"宋体,常规"页第&amp;"Times New Roman,常规"&amp;P&amp;"宋体,常规"页</oddHeader>
  </headerFooter>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6C24BC-F98F-4FA6-A625-6CBBEA588EBF}">
  <sheetPr codeName="Sheet37">
    <pageSetUpPr fitToPage="1"/>
  </sheetPr>
  <dimension ref="A1:J30"/>
  <sheetViews>
    <sheetView zoomScaleNormal="100" workbookViewId="0">
      <pane ySplit="6" topLeftCell="A7" activePane="bottomLeft" state="frozen"/>
      <selection pane="bottomLeft"/>
    </sheetView>
  </sheetViews>
  <sheetFormatPr defaultColWidth="9" defaultRowHeight="15.75" customHeight="1"/>
  <cols>
    <col min="1" max="1" width="5.59765625" style="4" customWidth="1"/>
    <col min="2" max="2" width="24.59765625" style="37" customWidth="1"/>
    <col min="3" max="3" width="7.59765625" style="53" customWidth="1"/>
    <col min="4" max="4" width="20.59765625" style="4" customWidth="1"/>
    <col min="5" max="6" width="16.09765625" style="4" hidden="1" customWidth="1"/>
    <col min="7" max="8" width="18.296875" style="4" customWidth="1"/>
    <col min="9" max="9" width="11.19921875" style="4" customWidth="1"/>
    <col min="10" max="10" width="14.59765625" style="4" customWidth="1"/>
    <col min="11" max="16384" width="9" style="4"/>
  </cols>
  <sheetData>
    <row r="1" spans="1:10" ht="15.75" customHeight="1">
      <c r="A1" s="506"/>
      <c r="B1" s="484"/>
      <c r="C1" s="488"/>
      <c r="D1" s="5"/>
      <c r="E1" s="387"/>
      <c r="F1" s="387"/>
      <c r="G1" s="387"/>
      <c r="H1" s="387"/>
      <c r="I1" s="387"/>
      <c r="J1" s="5"/>
    </row>
    <row r="2" spans="1:10" s="2" customFormat="1" ht="30" customHeight="1">
      <c r="A2" s="1643" t="s">
        <v>2366</v>
      </c>
      <c r="B2" s="1643"/>
      <c r="C2" s="1643"/>
      <c r="D2" s="1643"/>
      <c r="E2" s="1643"/>
      <c r="F2" s="1643"/>
      <c r="G2" s="1643"/>
      <c r="H2" s="1643"/>
      <c r="I2" s="1643"/>
      <c r="J2" s="1643"/>
    </row>
    <row r="3" spans="1:10" ht="14.25" customHeight="1">
      <c r="A3" s="4" t="s">
        <v>1968</v>
      </c>
      <c r="B3" s="4"/>
      <c r="C3" s="4"/>
    </row>
    <row r="4" spans="1:10" ht="15.75" customHeight="1">
      <c r="A4" s="4" t="s">
        <v>2086</v>
      </c>
      <c r="E4" s="388"/>
      <c r="F4" s="388"/>
      <c r="G4" s="388"/>
      <c r="H4" s="388"/>
      <c r="I4" s="388"/>
      <c r="J4" s="458" t="s">
        <v>1970</v>
      </c>
    </row>
    <row r="5" spans="1:10" s="3" customFormat="1" ht="15.75" customHeight="1">
      <c r="A5" s="1683" t="s">
        <v>1101</v>
      </c>
      <c r="B5" s="1683" t="s">
        <v>2361</v>
      </c>
      <c r="C5" s="1683" t="s">
        <v>2184</v>
      </c>
      <c r="D5" s="1683" t="s">
        <v>2367</v>
      </c>
      <c r="E5" s="1683" t="s">
        <v>2088</v>
      </c>
      <c r="F5" s="1683" t="s">
        <v>2089</v>
      </c>
      <c r="G5" s="1683" t="s">
        <v>1647</v>
      </c>
      <c r="H5" s="1683" t="s">
        <v>2090</v>
      </c>
      <c r="I5" s="1683" t="s">
        <v>2091</v>
      </c>
      <c r="J5" s="1683" t="s">
        <v>1100</v>
      </c>
    </row>
    <row r="6" spans="1:10" s="3" customFormat="1" ht="15.75" customHeight="1">
      <c r="A6" s="1684"/>
      <c r="B6" s="1684"/>
      <c r="C6" s="1684"/>
      <c r="D6" s="1684"/>
      <c r="E6" s="1684"/>
      <c r="F6" s="1684"/>
      <c r="G6" s="1684"/>
      <c r="H6" s="1684"/>
      <c r="I6" s="1684"/>
      <c r="J6" s="1684"/>
    </row>
    <row r="7" spans="1:10" ht="15.75" customHeight="1">
      <c r="A7" s="381"/>
      <c r="B7" s="485"/>
      <c r="C7" s="486"/>
      <c r="D7" s="381"/>
      <c r="E7" s="410"/>
      <c r="F7" s="410"/>
      <c r="G7" s="410">
        <v>0</v>
      </c>
      <c r="H7" s="410">
        <v>0</v>
      </c>
      <c r="I7" s="410"/>
      <c r="J7" s="440"/>
    </row>
    <row r="8" spans="1:10" ht="15.75" customHeight="1">
      <c r="A8" s="381"/>
      <c r="B8" s="485"/>
      <c r="C8" s="486"/>
      <c r="D8" s="381"/>
      <c r="E8" s="410"/>
      <c r="F8" s="410"/>
      <c r="G8" s="410">
        <v>0</v>
      </c>
      <c r="H8" s="410">
        <v>0</v>
      </c>
      <c r="I8" s="410"/>
      <c r="J8" s="440"/>
    </row>
    <row r="9" spans="1:10" ht="15.75" customHeight="1">
      <c r="A9" s="381"/>
      <c r="B9" s="485"/>
      <c r="C9" s="486"/>
      <c r="D9" s="381"/>
      <c r="E9" s="410"/>
      <c r="F9" s="410"/>
      <c r="G9" s="410">
        <v>0</v>
      </c>
      <c r="H9" s="410">
        <v>0</v>
      </c>
      <c r="I9" s="410"/>
      <c r="J9" s="440"/>
    </row>
    <row r="10" spans="1:10" ht="15.75" customHeight="1">
      <c r="A10" s="381"/>
      <c r="B10" s="485"/>
      <c r="C10" s="486"/>
      <c r="D10" s="381"/>
      <c r="E10" s="410"/>
      <c r="F10" s="410"/>
      <c r="G10" s="410">
        <v>0</v>
      </c>
      <c r="H10" s="410">
        <v>0</v>
      </c>
      <c r="I10" s="410"/>
      <c r="J10" s="440"/>
    </row>
    <row r="11" spans="1:10" ht="15.75" customHeight="1">
      <c r="A11" s="381"/>
      <c r="B11" s="485"/>
      <c r="C11" s="486"/>
      <c r="D11" s="381"/>
      <c r="E11" s="410"/>
      <c r="F11" s="410"/>
      <c r="G11" s="410">
        <v>0</v>
      </c>
      <c r="H11" s="410">
        <v>0</v>
      </c>
      <c r="I11" s="410"/>
      <c r="J11" s="440"/>
    </row>
    <row r="12" spans="1:10" ht="15.75" customHeight="1">
      <c r="A12" s="381"/>
      <c r="B12" s="485"/>
      <c r="C12" s="486"/>
      <c r="D12" s="381"/>
      <c r="E12" s="410"/>
      <c r="F12" s="410"/>
      <c r="G12" s="410">
        <v>0</v>
      </c>
      <c r="H12" s="410">
        <v>0</v>
      </c>
      <c r="I12" s="410"/>
      <c r="J12" s="440"/>
    </row>
    <row r="13" spans="1:10" ht="15.75" customHeight="1">
      <c r="A13" s="381"/>
      <c r="B13" s="485"/>
      <c r="C13" s="486"/>
      <c r="D13" s="381"/>
      <c r="E13" s="410"/>
      <c r="F13" s="410"/>
      <c r="G13" s="410">
        <v>0</v>
      </c>
      <c r="H13" s="410">
        <v>0</v>
      </c>
      <c r="I13" s="410"/>
      <c r="J13" s="440"/>
    </row>
    <row r="14" spans="1:10" ht="15.75" customHeight="1">
      <c r="A14" s="381"/>
      <c r="B14" s="485"/>
      <c r="C14" s="486"/>
      <c r="D14" s="381"/>
      <c r="E14" s="410"/>
      <c r="F14" s="410"/>
      <c r="G14" s="410">
        <v>0</v>
      </c>
      <c r="H14" s="410">
        <v>0</v>
      </c>
      <c r="I14" s="410"/>
      <c r="J14" s="440"/>
    </row>
    <row r="15" spans="1:10" ht="15.75" customHeight="1">
      <c r="A15" s="381"/>
      <c r="B15" s="485"/>
      <c r="C15" s="486"/>
      <c r="D15" s="381"/>
      <c r="E15" s="410"/>
      <c r="F15" s="410"/>
      <c r="G15" s="410">
        <v>0</v>
      </c>
      <c r="H15" s="410">
        <v>0</v>
      </c>
      <c r="I15" s="410"/>
      <c r="J15" s="440"/>
    </row>
    <row r="16" spans="1:10" ht="15.75" customHeight="1">
      <c r="A16" s="381"/>
      <c r="B16" s="485"/>
      <c r="C16" s="486"/>
      <c r="D16" s="381"/>
      <c r="E16" s="410"/>
      <c r="F16" s="410"/>
      <c r="G16" s="410">
        <v>0</v>
      </c>
      <c r="H16" s="410">
        <v>0</v>
      </c>
      <c r="I16" s="410"/>
      <c r="J16" s="440"/>
    </row>
    <row r="17" spans="1:10" ht="15.75" customHeight="1">
      <c r="A17" s="381"/>
      <c r="B17" s="485"/>
      <c r="C17" s="486"/>
      <c r="D17" s="381"/>
      <c r="E17" s="410"/>
      <c r="F17" s="410"/>
      <c r="G17" s="410">
        <v>0</v>
      </c>
      <c r="H17" s="410">
        <v>0</v>
      </c>
      <c r="I17" s="410"/>
      <c r="J17" s="440"/>
    </row>
    <row r="18" spans="1:10" ht="15" customHeight="1">
      <c r="A18" s="381"/>
      <c r="B18" s="485"/>
      <c r="C18" s="486"/>
      <c r="D18" s="381"/>
      <c r="E18" s="410"/>
      <c r="F18" s="410"/>
      <c r="G18" s="410">
        <v>0</v>
      </c>
      <c r="H18" s="410">
        <v>0</v>
      </c>
      <c r="I18" s="410"/>
      <c r="J18" s="440"/>
    </row>
    <row r="19" spans="1:10" ht="15.75" customHeight="1">
      <c r="A19" s="381"/>
      <c r="B19" s="485"/>
      <c r="C19" s="486"/>
      <c r="D19" s="381"/>
      <c r="E19" s="410"/>
      <c r="F19" s="410"/>
      <c r="G19" s="410">
        <v>0</v>
      </c>
      <c r="H19" s="410">
        <v>0</v>
      </c>
      <c r="I19" s="410"/>
      <c r="J19" s="440"/>
    </row>
    <row r="20" spans="1:10" ht="15.75" customHeight="1">
      <c r="A20" s="381"/>
      <c r="B20" s="485"/>
      <c r="C20" s="486"/>
      <c r="D20" s="381"/>
      <c r="E20" s="410"/>
      <c r="F20" s="410"/>
      <c r="G20" s="410">
        <v>0</v>
      </c>
      <c r="H20" s="410">
        <v>0</v>
      </c>
      <c r="I20" s="410"/>
      <c r="J20" s="440"/>
    </row>
    <row r="21" spans="1:10" ht="15.75" customHeight="1">
      <c r="A21" s="381"/>
      <c r="B21" s="485"/>
      <c r="C21" s="486"/>
      <c r="D21" s="381"/>
      <c r="E21" s="410"/>
      <c r="F21" s="410"/>
      <c r="G21" s="410">
        <v>0</v>
      </c>
      <c r="H21" s="410">
        <v>0</v>
      </c>
      <c r="I21" s="410"/>
      <c r="J21" s="440"/>
    </row>
    <row r="22" spans="1:10" ht="15.75" customHeight="1">
      <c r="A22" s="381"/>
      <c r="B22" s="485"/>
      <c r="C22" s="486"/>
      <c r="D22" s="381"/>
      <c r="E22" s="410"/>
      <c r="F22" s="410"/>
      <c r="G22" s="410">
        <v>0</v>
      </c>
      <c r="H22" s="410">
        <v>0</v>
      </c>
      <c r="I22" s="410"/>
      <c r="J22" s="440"/>
    </row>
    <row r="23" spans="1:10" ht="15.75" customHeight="1">
      <c r="A23" s="381"/>
      <c r="B23" s="485"/>
      <c r="C23" s="486"/>
      <c r="D23" s="381"/>
      <c r="E23" s="410"/>
      <c r="F23" s="410"/>
      <c r="G23" s="410">
        <v>0</v>
      </c>
      <c r="H23" s="410">
        <v>0</v>
      </c>
      <c r="I23" s="410"/>
      <c r="J23" s="440"/>
    </row>
    <row r="24" spans="1:10" ht="15.75" customHeight="1">
      <c r="A24" s="381"/>
      <c r="B24" s="485"/>
      <c r="C24" s="486"/>
      <c r="D24" s="381"/>
      <c r="E24" s="410"/>
      <c r="F24" s="410"/>
      <c r="G24" s="410">
        <v>0</v>
      </c>
      <c r="H24" s="410">
        <v>0</v>
      </c>
      <c r="I24" s="410"/>
      <c r="J24" s="440"/>
    </row>
    <row r="25" spans="1:10" ht="15.75" customHeight="1">
      <c r="A25" s="381"/>
      <c r="B25" s="485"/>
      <c r="C25" s="486"/>
      <c r="D25" s="381"/>
      <c r="E25" s="410"/>
      <c r="F25" s="410"/>
      <c r="G25" s="410">
        <v>0</v>
      </c>
      <c r="H25" s="410">
        <v>0</v>
      </c>
      <c r="I25" s="410"/>
      <c r="J25" s="440"/>
    </row>
    <row r="26" spans="1:10" ht="15.75" customHeight="1">
      <c r="A26" s="381"/>
      <c r="B26" s="485"/>
      <c r="C26" s="486"/>
      <c r="D26" s="381"/>
      <c r="E26" s="410"/>
      <c r="F26" s="410"/>
      <c r="G26" s="410">
        <v>0</v>
      </c>
      <c r="H26" s="410">
        <v>0</v>
      </c>
      <c r="I26" s="410"/>
      <c r="J26" s="440"/>
    </row>
    <row r="27" spans="1:10" ht="15.75" customHeight="1">
      <c r="A27" s="381"/>
      <c r="B27" s="485"/>
      <c r="C27" s="486"/>
      <c r="D27" s="381"/>
      <c r="E27" s="410"/>
      <c r="F27" s="410"/>
      <c r="G27" s="410">
        <v>0</v>
      </c>
      <c r="H27" s="410">
        <v>0</v>
      </c>
      <c r="I27" s="410"/>
      <c r="J27" s="440"/>
    </row>
    <row r="28" spans="1:10" ht="15.75" customHeight="1">
      <c r="A28" s="1688" t="s">
        <v>2126</v>
      </c>
      <c r="B28" s="1689"/>
      <c r="C28" s="486"/>
      <c r="D28" s="381"/>
      <c r="E28" s="410">
        <v>0</v>
      </c>
      <c r="F28" s="410"/>
      <c r="G28" s="410">
        <v>0</v>
      </c>
      <c r="H28" s="410">
        <v>0</v>
      </c>
      <c r="I28" s="410"/>
      <c r="J28" s="440"/>
    </row>
    <row r="29" spans="1:10" ht="15.75" customHeight="1">
      <c r="A29" s="4" t="s">
        <v>2098</v>
      </c>
      <c r="E29" s="388"/>
      <c r="F29" s="388"/>
      <c r="G29" s="388" t="s">
        <v>2099</v>
      </c>
      <c r="H29" s="388"/>
      <c r="I29" s="388"/>
    </row>
    <row r="30" spans="1:10" ht="15.75" customHeight="1">
      <c r="A30" s="4" t="s">
        <v>2101</v>
      </c>
      <c r="E30" s="388"/>
      <c r="F30" s="388"/>
      <c r="G30" s="388"/>
      <c r="H30" s="388"/>
      <c r="I30" s="388"/>
    </row>
  </sheetData>
  <sortState xmlns:xlrd2="http://schemas.microsoft.com/office/spreadsheetml/2017/richdata2" ref="A7:J27">
    <sortCondition ref="A7"/>
  </sortState>
  <mergeCells count="12">
    <mergeCell ref="A28:B28"/>
    <mergeCell ref="A5:A6"/>
    <mergeCell ref="B5:B6"/>
    <mergeCell ref="C5:C6"/>
    <mergeCell ref="D5:D6"/>
    <mergeCell ref="J5:J6"/>
    <mergeCell ref="A2:J2"/>
    <mergeCell ref="E5:E6"/>
    <mergeCell ref="F5:F6"/>
    <mergeCell ref="G5:G6"/>
    <mergeCell ref="H5:H6"/>
    <mergeCell ref="I5:I6"/>
  </mergeCells>
  <phoneticPr fontId="30" type="noConversion"/>
  <printOptions horizontalCentered="1"/>
  <pageMargins left="0.35433070866141736" right="0.35433070866141736" top="0.98425196850393704" bottom="0.78740157480314965" header="0.39370078740157477" footer="0.51181102362204722"/>
  <pageSetup paperSize="9" scale="86" fitToHeight="0" orientation="landscape" r:id="rId1"/>
  <headerFooter alignWithMargins="0">
    <oddHeader>&amp;R&amp;"宋体,常规"&amp;10共&amp;"Times New Roman,常规"&amp;N&amp;"宋体,常规"页第&amp;"Times New Roman,常规"&amp;P&amp;"宋体,常规"页</oddHeader>
  </headerFooter>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463D1B-C5DD-4080-9E92-349BCBD64D73}">
  <sheetPr codeName="Sheet38">
    <pageSetUpPr fitToPage="1"/>
  </sheetPr>
  <dimension ref="A1:J30"/>
  <sheetViews>
    <sheetView zoomScaleNormal="100" workbookViewId="0">
      <pane ySplit="6" topLeftCell="A7" activePane="bottomLeft" state="frozen"/>
      <selection pane="bottomLeft"/>
    </sheetView>
  </sheetViews>
  <sheetFormatPr defaultColWidth="9" defaultRowHeight="15.75" customHeight="1"/>
  <cols>
    <col min="1" max="1" width="5.5" style="4" customWidth="1"/>
    <col min="2" max="2" width="25.09765625" style="37" customWidth="1"/>
    <col min="3" max="3" width="9" style="53" customWidth="1"/>
    <col min="4" max="4" width="20" style="4" customWidth="1"/>
    <col min="5" max="6" width="14.59765625" style="4" hidden="1" customWidth="1"/>
    <col min="7" max="8" width="18.796875" style="4" customWidth="1"/>
    <col min="9" max="9" width="9.796875" style="4" customWidth="1"/>
    <col min="10" max="10" width="15.5" style="4" customWidth="1"/>
    <col min="11" max="16384" width="9" style="4"/>
  </cols>
  <sheetData>
    <row r="1" spans="1:10" ht="11.25" customHeight="1">
      <c r="A1" s="506"/>
      <c r="B1" s="484"/>
      <c r="C1" s="804"/>
      <c r="D1" s="61"/>
      <c r="E1" s="387"/>
      <c r="F1" s="387"/>
      <c r="G1" s="387"/>
      <c r="H1" s="387"/>
      <c r="I1" s="387"/>
      <c r="J1" s="5"/>
    </row>
    <row r="2" spans="1:10" s="2" customFormat="1" ht="30" customHeight="1">
      <c r="A2" s="1643" t="s">
        <v>2368</v>
      </c>
      <c r="B2" s="1643"/>
      <c r="C2" s="1643"/>
      <c r="D2" s="1643"/>
      <c r="E2" s="1643"/>
      <c r="F2" s="1643"/>
      <c r="G2" s="1643"/>
      <c r="H2" s="1643"/>
      <c r="I2" s="1643"/>
      <c r="J2" s="1643"/>
    </row>
    <row r="3" spans="1:10" ht="14.25" customHeight="1">
      <c r="A3" s="4" t="s">
        <v>1968</v>
      </c>
      <c r="B3" s="4"/>
      <c r="C3" s="4"/>
    </row>
    <row r="4" spans="1:10" ht="15.75" customHeight="1">
      <c r="A4" s="4" t="s">
        <v>2086</v>
      </c>
      <c r="E4" s="388"/>
      <c r="F4" s="388"/>
      <c r="G4" s="388"/>
      <c r="H4" s="388"/>
      <c r="I4" s="388"/>
      <c r="J4" s="458" t="s">
        <v>1970</v>
      </c>
    </row>
    <row r="5" spans="1:10" s="3" customFormat="1" ht="15.75" customHeight="1">
      <c r="A5" s="1683" t="s">
        <v>1101</v>
      </c>
      <c r="B5" s="1683" t="s">
        <v>2361</v>
      </c>
      <c r="C5" s="1683" t="s">
        <v>2184</v>
      </c>
      <c r="D5" s="1683" t="s">
        <v>2367</v>
      </c>
      <c r="E5" s="1683" t="s">
        <v>2088</v>
      </c>
      <c r="F5" s="1683" t="s">
        <v>2089</v>
      </c>
      <c r="G5" s="1683" t="s">
        <v>1647</v>
      </c>
      <c r="H5" s="1683" t="s">
        <v>2090</v>
      </c>
      <c r="I5" s="1683" t="s">
        <v>2091</v>
      </c>
      <c r="J5" s="1683" t="s">
        <v>1100</v>
      </c>
    </row>
    <row r="6" spans="1:10" s="3" customFormat="1" ht="15.75" customHeight="1">
      <c r="A6" s="1684"/>
      <c r="B6" s="1684"/>
      <c r="C6" s="1684"/>
      <c r="D6" s="1684"/>
      <c r="E6" s="1684"/>
      <c r="F6" s="1684"/>
      <c r="G6" s="1684"/>
      <c r="H6" s="1684"/>
      <c r="I6" s="1684"/>
      <c r="J6" s="1684"/>
    </row>
    <row r="7" spans="1:10" ht="15.75" customHeight="1">
      <c r="A7" s="381"/>
      <c r="B7" s="485"/>
      <c r="C7" s="486"/>
      <c r="D7" s="381"/>
      <c r="E7" s="410"/>
      <c r="F7" s="410"/>
      <c r="G7" s="410">
        <v>0</v>
      </c>
      <c r="H7" s="410">
        <v>0</v>
      </c>
      <c r="I7" s="410"/>
      <c r="J7" s="440"/>
    </row>
    <row r="8" spans="1:10" ht="15.75" customHeight="1">
      <c r="A8" s="381"/>
      <c r="B8" s="485"/>
      <c r="C8" s="486"/>
      <c r="D8" s="381"/>
      <c r="E8" s="410"/>
      <c r="F8" s="410"/>
      <c r="G8" s="410">
        <v>0</v>
      </c>
      <c r="H8" s="410">
        <v>0</v>
      </c>
      <c r="I8" s="410"/>
      <c r="J8" s="440"/>
    </row>
    <row r="9" spans="1:10" ht="15.75" customHeight="1">
      <c r="A9" s="381"/>
      <c r="B9" s="485"/>
      <c r="C9" s="486"/>
      <c r="D9" s="381"/>
      <c r="E9" s="410"/>
      <c r="F9" s="410"/>
      <c r="G9" s="410">
        <v>0</v>
      </c>
      <c r="H9" s="410">
        <v>0</v>
      </c>
      <c r="I9" s="410"/>
      <c r="J9" s="440"/>
    </row>
    <row r="10" spans="1:10" ht="15.75" customHeight="1">
      <c r="A10" s="381"/>
      <c r="B10" s="485"/>
      <c r="C10" s="486"/>
      <c r="D10" s="381"/>
      <c r="E10" s="410"/>
      <c r="F10" s="410"/>
      <c r="G10" s="410">
        <v>0</v>
      </c>
      <c r="H10" s="410">
        <v>0</v>
      </c>
      <c r="I10" s="410"/>
      <c r="J10" s="440"/>
    </row>
    <row r="11" spans="1:10" ht="15.75" customHeight="1">
      <c r="A11" s="381"/>
      <c r="B11" s="485"/>
      <c r="C11" s="486"/>
      <c r="D11" s="381"/>
      <c r="E11" s="410"/>
      <c r="F11" s="410"/>
      <c r="G11" s="410">
        <v>0</v>
      </c>
      <c r="H11" s="410">
        <v>0</v>
      </c>
      <c r="I11" s="410"/>
      <c r="J11" s="440"/>
    </row>
    <row r="12" spans="1:10" ht="15.75" customHeight="1">
      <c r="A12" s="381"/>
      <c r="B12" s="485"/>
      <c r="C12" s="805"/>
      <c r="D12" s="795"/>
      <c r="E12" s="410"/>
      <c r="F12" s="410"/>
      <c r="G12" s="410">
        <v>0</v>
      </c>
      <c r="H12" s="410">
        <v>0</v>
      </c>
      <c r="I12" s="410"/>
      <c r="J12" s="440"/>
    </row>
    <row r="13" spans="1:10" ht="15.75" customHeight="1">
      <c r="A13" s="381"/>
      <c r="B13" s="485"/>
      <c r="C13" s="805"/>
      <c r="D13" s="795"/>
      <c r="E13" s="410"/>
      <c r="F13" s="410"/>
      <c r="G13" s="410">
        <v>0</v>
      </c>
      <c r="H13" s="410">
        <v>0</v>
      </c>
      <c r="I13" s="410"/>
      <c r="J13" s="440"/>
    </row>
    <row r="14" spans="1:10" ht="15.75" customHeight="1">
      <c r="A14" s="381"/>
      <c r="B14" s="485"/>
      <c r="C14" s="805"/>
      <c r="D14" s="795"/>
      <c r="E14" s="410"/>
      <c r="F14" s="410"/>
      <c r="G14" s="410">
        <v>0</v>
      </c>
      <c r="H14" s="410">
        <v>0</v>
      </c>
      <c r="I14" s="410"/>
      <c r="J14" s="440"/>
    </row>
    <row r="15" spans="1:10" ht="15.75" customHeight="1">
      <c r="A15" s="381"/>
      <c r="B15" s="485"/>
      <c r="C15" s="805"/>
      <c r="D15" s="795"/>
      <c r="E15" s="410"/>
      <c r="F15" s="410"/>
      <c r="G15" s="410">
        <v>0</v>
      </c>
      <c r="H15" s="410">
        <v>0</v>
      </c>
      <c r="I15" s="410"/>
      <c r="J15" s="440"/>
    </row>
    <row r="16" spans="1:10" ht="15.75" customHeight="1">
      <c r="A16" s="381"/>
      <c r="B16" s="485"/>
      <c r="C16" s="805"/>
      <c r="D16" s="795"/>
      <c r="E16" s="410"/>
      <c r="F16" s="410"/>
      <c r="G16" s="410">
        <v>0</v>
      </c>
      <c r="H16" s="410">
        <v>0</v>
      </c>
      <c r="I16" s="410"/>
      <c r="J16" s="440"/>
    </row>
    <row r="17" spans="1:10" ht="15.75" customHeight="1">
      <c r="A17" s="381"/>
      <c r="B17" s="485"/>
      <c r="C17" s="805"/>
      <c r="D17" s="795"/>
      <c r="E17" s="410"/>
      <c r="F17" s="410"/>
      <c r="G17" s="410">
        <v>0</v>
      </c>
      <c r="H17" s="410">
        <v>0</v>
      </c>
      <c r="I17" s="410"/>
      <c r="J17" s="440"/>
    </row>
    <row r="18" spans="1:10" ht="15.75" customHeight="1">
      <c r="A18" s="381"/>
      <c r="B18" s="485"/>
      <c r="C18" s="805"/>
      <c r="D18" s="795"/>
      <c r="E18" s="410"/>
      <c r="F18" s="410"/>
      <c r="G18" s="410">
        <v>0</v>
      </c>
      <c r="H18" s="410">
        <v>0</v>
      </c>
      <c r="I18" s="410"/>
      <c r="J18" s="440"/>
    </row>
    <row r="19" spans="1:10" ht="15.75" customHeight="1">
      <c r="A19" s="381"/>
      <c r="B19" s="485"/>
      <c r="C19" s="805"/>
      <c r="D19" s="795"/>
      <c r="E19" s="410"/>
      <c r="F19" s="410"/>
      <c r="G19" s="410">
        <v>0</v>
      </c>
      <c r="H19" s="410">
        <v>0</v>
      </c>
      <c r="I19" s="410"/>
      <c r="J19" s="440"/>
    </row>
    <row r="20" spans="1:10" ht="15.75" customHeight="1">
      <c r="A20" s="381"/>
      <c r="B20" s="485"/>
      <c r="C20" s="805"/>
      <c r="D20" s="795"/>
      <c r="E20" s="410"/>
      <c r="F20" s="410"/>
      <c r="G20" s="410">
        <v>0</v>
      </c>
      <c r="H20" s="410">
        <v>0</v>
      </c>
      <c r="I20" s="410"/>
      <c r="J20" s="440"/>
    </row>
    <row r="21" spans="1:10" ht="15.75" customHeight="1">
      <c r="A21" s="381"/>
      <c r="B21" s="485"/>
      <c r="C21" s="805"/>
      <c r="D21" s="795"/>
      <c r="E21" s="410"/>
      <c r="F21" s="410"/>
      <c r="G21" s="410">
        <v>0</v>
      </c>
      <c r="H21" s="410">
        <v>0</v>
      </c>
      <c r="I21" s="410"/>
      <c r="J21" s="440"/>
    </row>
    <row r="22" spans="1:10" ht="15.75" customHeight="1">
      <c r="A22" s="381"/>
      <c r="B22" s="485"/>
      <c r="C22" s="805"/>
      <c r="D22" s="795"/>
      <c r="E22" s="410"/>
      <c r="F22" s="410"/>
      <c r="G22" s="410">
        <v>0</v>
      </c>
      <c r="H22" s="410">
        <v>0</v>
      </c>
      <c r="I22" s="410"/>
      <c r="J22" s="440"/>
    </row>
    <row r="23" spans="1:10" ht="15.75" customHeight="1">
      <c r="A23" s="381"/>
      <c r="B23" s="485"/>
      <c r="C23" s="805"/>
      <c r="D23" s="795"/>
      <c r="E23" s="410"/>
      <c r="F23" s="410"/>
      <c r="G23" s="410">
        <v>0</v>
      </c>
      <c r="H23" s="410">
        <v>0</v>
      </c>
      <c r="I23" s="410"/>
      <c r="J23" s="440"/>
    </row>
    <row r="24" spans="1:10" ht="15.75" customHeight="1">
      <c r="A24" s="381"/>
      <c r="B24" s="485"/>
      <c r="C24" s="805"/>
      <c r="D24" s="795"/>
      <c r="E24" s="410"/>
      <c r="F24" s="410"/>
      <c r="G24" s="410">
        <v>0</v>
      </c>
      <c r="H24" s="410">
        <v>0</v>
      </c>
      <c r="I24" s="410"/>
      <c r="J24" s="440"/>
    </row>
    <row r="25" spans="1:10" ht="15.75" customHeight="1">
      <c r="A25" s="381"/>
      <c r="B25" s="485"/>
      <c r="C25" s="805"/>
      <c r="D25" s="795"/>
      <c r="E25" s="410"/>
      <c r="F25" s="410"/>
      <c r="G25" s="410">
        <v>0</v>
      </c>
      <c r="H25" s="410">
        <v>0</v>
      </c>
      <c r="I25" s="410"/>
      <c r="J25" s="440"/>
    </row>
    <row r="26" spans="1:10" ht="15.75" customHeight="1">
      <c r="A26" s="381"/>
      <c r="B26" s="485"/>
      <c r="C26" s="805"/>
      <c r="D26" s="795"/>
      <c r="E26" s="410"/>
      <c r="F26" s="410"/>
      <c r="G26" s="410">
        <v>0</v>
      </c>
      <c r="H26" s="410">
        <v>0</v>
      </c>
      <c r="I26" s="410"/>
      <c r="J26" s="440"/>
    </row>
    <row r="27" spans="1:10" ht="15.75" customHeight="1">
      <c r="A27" s="381"/>
      <c r="B27" s="485"/>
      <c r="C27" s="805"/>
      <c r="D27" s="795"/>
      <c r="E27" s="410"/>
      <c r="F27" s="410"/>
      <c r="G27" s="410">
        <v>0</v>
      </c>
      <c r="H27" s="410">
        <v>0</v>
      </c>
      <c r="I27" s="410"/>
      <c r="J27" s="440"/>
    </row>
    <row r="28" spans="1:10" ht="15.75" customHeight="1">
      <c r="A28" s="1688" t="s">
        <v>2126</v>
      </c>
      <c r="B28" s="1689"/>
      <c r="C28" s="806"/>
      <c r="D28" s="378"/>
      <c r="E28" s="410">
        <v>0</v>
      </c>
      <c r="F28" s="410"/>
      <c r="G28" s="410">
        <v>0</v>
      </c>
      <c r="H28" s="410">
        <v>0</v>
      </c>
      <c r="I28" s="410"/>
      <c r="J28" s="440"/>
    </row>
    <row r="29" spans="1:10" ht="15.75" customHeight="1">
      <c r="A29" s="4" t="s">
        <v>2098</v>
      </c>
      <c r="E29" s="388"/>
      <c r="F29" s="388"/>
      <c r="G29" s="388" t="s">
        <v>2099</v>
      </c>
      <c r="H29" s="388"/>
      <c r="I29" s="388"/>
    </row>
    <row r="30" spans="1:10" ht="15.75" customHeight="1">
      <c r="A30" s="4" t="s">
        <v>2101</v>
      </c>
      <c r="E30" s="388"/>
      <c r="F30" s="388"/>
      <c r="G30" s="388"/>
      <c r="H30" s="388"/>
      <c r="I30" s="388"/>
    </row>
  </sheetData>
  <sortState xmlns:xlrd2="http://schemas.microsoft.com/office/spreadsheetml/2017/richdata2" ref="A7:J27">
    <sortCondition ref="A7"/>
  </sortState>
  <mergeCells count="12">
    <mergeCell ref="A28:B28"/>
    <mergeCell ref="A5:A6"/>
    <mergeCell ref="B5:B6"/>
    <mergeCell ref="C5:C6"/>
    <mergeCell ref="D5:D6"/>
    <mergeCell ref="J5:J6"/>
    <mergeCell ref="A2:J2"/>
    <mergeCell ref="E5:E6"/>
    <mergeCell ref="F5:F6"/>
    <mergeCell ref="G5:G6"/>
    <mergeCell ref="H5:H6"/>
    <mergeCell ref="I5:I6"/>
  </mergeCells>
  <phoneticPr fontId="30" type="noConversion"/>
  <printOptions horizontalCentered="1"/>
  <pageMargins left="0.35433070866141736" right="0.35433070866141736" top="0.98425196850393704" bottom="0.78740157480314965" header="0.39370078740157477" footer="0.51181102362204722"/>
  <pageSetup paperSize="9" scale="87" fitToHeight="0" orientation="landscape" r:id="rId1"/>
  <headerFooter alignWithMargins="0">
    <oddHeader>&amp;R&amp;"宋体,常规"&amp;10共&amp;"Times New Roman,常规"&amp;N&amp;"宋体,常规"页第&amp;"Times New Roman,常规"&amp;P&amp;"宋体,常规"页</oddHeader>
  </headerFooter>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372056-77AC-4525-A1AD-2ECC9447F092}">
  <sheetPr codeName="Sheet39">
    <tabColor indexed="10"/>
    <pageSetUpPr fitToPage="1"/>
  </sheetPr>
  <dimension ref="A1:G32"/>
  <sheetViews>
    <sheetView zoomScaleNormal="100" workbookViewId="0">
      <selection activeCell="B14" sqref="B14:M14"/>
    </sheetView>
  </sheetViews>
  <sheetFormatPr defaultColWidth="9" defaultRowHeight="15.75" customHeight="1"/>
  <cols>
    <col min="1" max="1" width="6.09765625" style="4" customWidth="1"/>
    <col min="2" max="2" width="28" style="4" customWidth="1"/>
    <col min="3" max="3" width="19.09765625" style="4" hidden="1" customWidth="1"/>
    <col min="4" max="4" width="20.59765625" style="4" customWidth="1" collapsed="1"/>
    <col min="5" max="7" width="20.59765625" style="4" customWidth="1"/>
    <col min="8" max="16384" width="9" style="4"/>
  </cols>
  <sheetData>
    <row r="1" spans="1:7" ht="15.75" customHeight="1">
      <c r="A1" s="104"/>
      <c r="B1" s="386"/>
      <c r="C1" s="387"/>
      <c r="D1" s="387"/>
      <c r="E1" s="387"/>
      <c r="F1" s="387"/>
      <c r="G1" s="387"/>
    </row>
    <row r="2" spans="1:7" s="2" customFormat="1" ht="30" customHeight="1">
      <c r="A2" s="1643" t="s">
        <v>187</v>
      </c>
      <c r="B2" s="1644"/>
      <c r="C2" s="1644"/>
      <c r="D2" s="1644"/>
      <c r="E2" s="1644"/>
      <c r="F2" s="1644"/>
      <c r="G2" s="1644"/>
    </row>
    <row r="3" spans="1:7" ht="14.25" customHeight="1">
      <c r="A3" s="1645" t="str">
        <f>CONCATENATE(封面!D9,封面!F9,封面!G9,封面!H9,封面!I9,封面!J9,封面!K9)</f>
        <v>评估基准日：2024年12月31日</v>
      </c>
      <c r="B3" s="1645"/>
      <c r="C3" s="1645"/>
      <c r="D3" s="1645"/>
      <c r="E3" s="1645"/>
      <c r="F3" s="1645"/>
      <c r="G3" s="1645"/>
    </row>
    <row r="4" spans="1:7" ht="15.75" customHeight="1">
      <c r="A4" s="396" t="str">
        <f>封面!D7&amp;封面!F7</f>
        <v>被评估企业：海南中油深南石油技术开发有限公司澄迈分公司</v>
      </c>
      <c r="C4" s="388"/>
      <c r="D4" s="388"/>
      <c r="E4" s="388"/>
      <c r="F4" s="388"/>
      <c r="G4" s="478" t="s">
        <v>67</v>
      </c>
    </row>
    <row r="5" spans="1:7" s="7" customFormat="1" ht="15.75" customHeight="1">
      <c r="A5" s="439" t="s">
        <v>138</v>
      </c>
      <c r="B5" s="439" t="s">
        <v>90</v>
      </c>
      <c r="C5" s="479" t="s">
        <v>91</v>
      </c>
      <c r="D5" s="479" t="s">
        <v>92</v>
      </c>
      <c r="E5" s="479" t="s">
        <v>93</v>
      </c>
      <c r="F5" s="480" t="s">
        <v>80</v>
      </c>
      <c r="G5" s="479" t="s">
        <v>166</v>
      </c>
    </row>
    <row r="6" spans="1:7" ht="15.75" customHeight="1">
      <c r="A6" s="381" t="str">
        <f>$A$30&amp;"-"&amp;SUBTOTAL(103,$B$6:B6)</f>
        <v>4-1</v>
      </c>
      <c r="B6" s="440" t="s">
        <v>50</v>
      </c>
      <c r="C6" s="410">
        <f>可供出售金融资产汇总!C28</f>
        <v>0</v>
      </c>
      <c r="D6" s="410">
        <f>可供出售金融资产汇总!E28</f>
        <v>0</v>
      </c>
      <c r="E6" s="410">
        <f>可供出售金融资产汇总!F28</f>
        <v>0</v>
      </c>
      <c r="F6" s="410">
        <f t="shared" ref="F6:F14" si="0">E6-D6</f>
        <v>0</v>
      </c>
      <c r="G6" s="482" t="str">
        <f t="shared" ref="G6:G14" si="1">IF(D6=0,"",F6/D6*100)</f>
        <v/>
      </c>
    </row>
    <row r="7" spans="1:7" ht="15.75" customHeight="1">
      <c r="A7" s="381" t="str">
        <f>$A$30&amp;"-"&amp;SUBTOTAL(103,$B$6:B7)</f>
        <v>4-2</v>
      </c>
      <c r="B7" s="440" t="s">
        <v>51</v>
      </c>
      <c r="C7" s="410" t="e">
        <f>持有到期投资!#REF!</f>
        <v>#REF!</v>
      </c>
      <c r="D7" s="410">
        <f>持有到期投资!F27</f>
        <v>0</v>
      </c>
      <c r="E7" s="410">
        <f>持有到期投资!G27</f>
        <v>0</v>
      </c>
      <c r="F7" s="410">
        <f t="shared" si="0"/>
        <v>0</v>
      </c>
      <c r="G7" s="482" t="str">
        <f t="shared" si="1"/>
        <v/>
      </c>
    </row>
    <row r="8" spans="1:7" ht="15.75" customHeight="1">
      <c r="A8" s="381" t="str">
        <f>$A$30&amp;"-"&amp;SUBTOTAL(103,$B$6:B8)</f>
        <v>4-3</v>
      </c>
      <c r="B8" s="607" t="s">
        <v>269</v>
      </c>
      <c r="C8" s="472">
        <f>债权投资!S28</f>
        <v>0</v>
      </c>
      <c r="D8" s="472">
        <f>债权投资!U28</f>
        <v>0</v>
      </c>
      <c r="E8" s="472">
        <f>债权投资!V28</f>
        <v>0</v>
      </c>
      <c r="F8" s="410">
        <f t="shared" si="0"/>
        <v>0</v>
      </c>
      <c r="G8" s="482" t="str">
        <f t="shared" si="1"/>
        <v/>
      </c>
    </row>
    <row r="9" spans="1:7" ht="15.75" customHeight="1">
      <c r="A9" s="381" t="str">
        <f>$A$30&amp;"-"&amp;SUBTOTAL(103,$B$6:B9)</f>
        <v>4-4</v>
      </c>
      <c r="B9" s="440" t="s">
        <v>270</v>
      </c>
      <c r="C9" s="472">
        <f>其他债权投资!S28</f>
        <v>0</v>
      </c>
      <c r="D9" s="472">
        <f>其他债权投资!U28</f>
        <v>0</v>
      </c>
      <c r="E9" s="472">
        <f>其他债权投资!V28</f>
        <v>0</v>
      </c>
      <c r="F9" s="410">
        <f t="shared" si="0"/>
        <v>0</v>
      </c>
      <c r="G9" s="482" t="str">
        <f t="shared" si="1"/>
        <v/>
      </c>
    </row>
    <row r="10" spans="1:7" ht="15.75" customHeight="1">
      <c r="A10" s="381" t="str">
        <f>$A$30&amp;"-"&amp;SUBTOTAL(103,$B$6:B10)</f>
        <v>4-5</v>
      </c>
      <c r="B10" s="440" t="s">
        <v>52</v>
      </c>
      <c r="C10" s="410">
        <f>长期应收款!E30</f>
        <v>0</v>
      </c>
      <c r="D10" s="410">
        <f>长期应收款!G30</f>
        <v>0</v>
      </c>
      <c r="E10" s="410">
        <f>长期应收款!H30</f>
        <v>0</v>
      </c>
      <c r="F10" s="410">
        <f t="shared" si="0"/>
        <v>0</v>
      </c>
      <c r="G10" s="482" t="str">
        <f t="shared" si="1"/>
        <v/>
      </c>
    </row>
    <row r="11" spans="1:7" ht="15.75" customHeight="1">
      <c r="A11" s="381" t="str">
        <f>$A$30&amp;"-"&amp;SUBTOTAL(103,$B$6:B11)</f>
        <v>4-6</v>
      </c>
      <c r="B11" s="440" t="s">
        <v>53</v>
      </c>
      <c r="C11" s="410">
        <f>股权投资!R28</f>
        <v>0</v>
      </c>
      <c r="D11" s="410">
        <f>股权投资!W28</f>
        <v>0</v>
      </c>
      <c r="E11" s="410">
        <f>股权投资!X28</f>
        <v>0</v>
      </c>
      <c r="F11" s="410">
        <f t="shared" si="0"/>
        <v>0</v>
      </c>
      <c r="G11" s="482" t="str">
        <f t="shared" si="1"/>
        <v/>
      </c>
    </row>
    <row r="12" spans="1:7" ht="15.75" customHeight="1">
      <c r="A12" s="381" t="str">
        <f>$A$30&amp;"-"&amp;SUBTOTAL(103,$B$6:B12)</f>
        <v>4-7</v>
      </c>
      <c r="B12" s="440" t="s">
        <v>293</v>
      </c>
      <c r="C12" s="472">
        <f>其他权益工具投资汇总表!C28</f>
        <v>0</v>
      </c>
      <c r="D12" s="472">
        <f>其他权益工具投资汇总表!E28</f>
        <v>0</v>
      </c>
      <c r="E12" s="472">
        <f>其他权益工具投资汇总表!F28</f>
        <v>0</v>
      </c>
      <c r="F12" s="410">
        <f t="shared" si="0"/>
        <v>0</v>
      </c>
      <c r="G12" s="482" t="str">
        <f t="shared" si="1"/>
        <v/>
      </c>
    </row>
    <row r="13" spans="1:7" ht="15.75" customHeight="1">
      <c r="A13" s="381" t="str">
        <f>$A$30&amp;"-"&amp;SUBTOTAL(103,$B$6:B13)</f>
        <v>4-8</v>
      </c>
      <c r="B13" s="440" t="s">
        <v>271</v>
      </c>
      <c r="C13" s="472">
        <f>其他非流动金融资产汇总表!C28</f>
        <v>0</v>
      </c>
      <c r="D13" s="472">
        <f>其他非流动金融资产汇总表!E28</f>
        <v>0</v>
      </c>
      <c r="E13" s="472">
        <f>其他非流动金融资产汇总表!F28</f>
        <v>0</v>
      </c>
      <c r="F13" s="410">
        <f t="shared" si="0"/>
        <v>0</v>
      </c>
      <c r="G13" s="482" t="str">
        <f t="shared" si="1"/>
        <v/>
      </c>
    </row>
    <row r="14" spans="1:7" ht="15.75" customHeight="1">
      <c r="A14" s="381" t="str">
        <f>$A$30&amp;"-"&amp;SUBTOTAL(103,$B$6:B14)</f>
        <v>4-9</v>
      </c>
      <c r="B14" s="440" t="s">
        <v>54</v>
      </c>
      <c r="C14" s="410">
        <f>投资性房地产汇总表!C25</f>
        <v>0</v>
      </c>
      <c r="D14" s="410">
        <f>投资性房地产汇总表!D25</f>
        <v>0</v>
      </c>
      <c r="E14" s="410">
        <f>投资性房地产汇总表!E25</f>
        <v>0</v>
      </c>
      <c r="F14" s="410">
        <f t="shared" si="0"/>
        <v>0</v>
      </c>
      <c r="G14" s="482" t="str">
        <f t="shared" si="1"/>
        <v/>
      </c>
    </row>
    <row r="15" spans="1:7" ht="15.75" customHeight="1">
      <c r="A15" s="381" t="str">
        <f>$A$30&amp;"-"&amp;SUBTOTAL(103,$B$6:B15)</f>
        <v>4-10</v>
      </c>
      <c r="B15" s="440" t="s">
        <v>55</v>
      </c>
      <c r="C15" s="410" t="e">
        <f>#REF!</f>
        <v>#REF!</v>
      </c>
      <c r="D15" s="410" t="e">
        <f>#REF!</f>
        <v>#REF!</v>
      </c>
      <c r="E15" s="410" t="e">
        <f>#REF!</f>
        <v>#REF!</v>
      </c>
      <c r="F15" s="410" t="e">
        <f t="shared" ref="F15:F25" si="2">E15-D15</f>
        <v>#REF!</v>
      </c>
      <c r="G15" s="482" t="e">
        <f t="shared" ref="G15:G25" si="3">IF(D15=0,"",F15/D15*100)</f>
        <v>#REF!</v>
      </c>
    </row>
    <row r="16" spans="1:7" ht="15.75" customHeight="1">
      <c r="A16" s="381" t="str">
        <f>$A$30&amp;"-"&amp;SUBTOTAL(103,$B$6:B16)</f>
        <v>4-11</v>
      </c>
      <c r="B16" s="440" t="s">
        <v>56</v>
      </c>
      <c r="C16" s="410">
        <f>在建工程汇总!C25</f>
        <v>0</v>
      </c>
      <c r="D16" s="410">
        <f>在建工程汇总!F25</f>
        <v>0</v>
      </c>
      <c r="E16" s="410">
        <f>在建工程汇总!G25</f>
        <v>0</v>
      </c>
      <c r="F16" s="410">
        <f t="shared" si="2"/>
        <v>0</v>
      </c>
      <c r="G16" s="482" t="str">
        <f t="shared" si="3"/>
        <v/>
      </c>
    </row>
    <row r="17" spans="1:7" ht="15.75" customHeight="1">
      <c r="A17" s="381" t="str">
        <f>$A$30&amp;"-"&amp;SUBTOTAL(103,$B$6:B17)</f>
        <v>4-12</v>
      </c>
      <c r="B17" s="440" t="s">
        <v>59</v>
      </c>
      <c r="C17" s="410">
        <f>生产性生物资产!I27</f>
        <v>0</v>
      </c>
      <c r="D17" s="410">
        <f>生产性生物资产!M27</f>
        <v>0</v>
      </c>
      <c r="E17" s="410">
        <f>生产性生物资产!P27</f>
        <v>0</v>
      </c>
      <c r="F17" s="410">
        <f t="shared" si="2"/>
        <v>0</v>
      </c>
      <c r="G17" s="482" t="str">
        <f t="shared" si="3"/>
        <v/>
      </c>
    </row>
    <row r="18" spans="1:7" ht="15.75" customHeight="1">
      <c r="A18" s="381" t="str">
        <f>$A$30&amp;"-"&amp;SUBTOTAL(103,$B$6:B18)</f>
        <v>4-13</v>
      </c>
      <c r="B18" s="440" t="s">
        <v>60</v>
      </c>
      <c r="C18" s="410">
        <f>油气资产!J27</f>
        <v>0</v>
      </c>
      <c r="D18" s="410">
        <f>油气资产!N27</f>
        <v>0</v>
      </c>
      <c r="E18" s="410">
        <f>油气资产!Q27</f>
        <v>0</v>
      </c>
      <c r="F18" s="410">
        <f t="shared" si="2"/>
        <v>0</v>
      </c>
      <c r="G18" s="482" t="str">
        <f t="shared" si="3"/>
        <v/>
      </c>
    </row>
    <row r="19" spans="1:7" ht="15.75" customHeight="1">
      <c r="A19" s="381" t="str">
        <f>$A$30&amp;"-"&amp;SUBTOTAL(103,$B$6:B19)</f>
        <v>4-14</v>
      </c>
      <c r="B19" s="754" t="s">
        <v>272</v>
      </c>
      <c r="C19" s="472">
        <f>使用权资产!M29</f>
        <v>0</v>
      </c>
      <c r="D19" s="472">
        <f>使用权资产!S29</f>
        <v>0</v>
      </c>
      <c r="E19" s="472">
        <f>使用权资产!W29</f>
        <v>0</v>
      </c>
      <c r="F19" s="410">
        <f>E19-D19</f>
        <v>0</v>
      </c>
      <c r="G19" s="482" t="str">
        <f>IF(D19=0,"",F19/D19*100)</f>
        <v/>
      </c>
    </row>
    <row r="20" spans="1:7" ht="15.75" customHeight="1">
      <c r="A20" s="381" t="str">
        <f>$A$30&amp;"-"&amp;SUBTOTAL(103,$B$6:B20)</f>
        <v>4-15</v>
      </c>
      <c r="B20" s="440" t="s">
        <v>61</v>
      </c>
      <c r="C20" s="410">
        <f>无形资产汇总!C27</f>
        <v>0</v>
      </c>
      <c r="D20" s="410">
        <f>无形资产汇总!D27</f>
        <v>0</v>
      </c>
      <c r="E20" s="410">
        <f>无形资产汇总!E27</f>
        <v>0</v>
      </c>
      <c r="F20" s="410">
        <f t="shared" si="2"/>
        <v>0</v>
      </c>
      <c r="G20" s="482" t="str">
        <f t="shared" si="3"/>
        <v/>
      </c>
    </row>
    <row r="21" spans="1:7" ht="15.75" customHeight="1">
      <c r="A21" s="381" t="str">
        <f>$A$30&amp;"-"&amp;SUBTOTAL(103,$B$6:B21)</f>
        <v>4-16</v>
      </c>
      <c r="B21" s="440" t="s">
        <v>62</v>
      </c>
      <c r="C21" s="410">
        <f>开发支出!D27</f>
        <v>0</v>
      </c>
      <c r="D21" s="410">
        <f>开发支出!F27</f>
        <v>0</v>
      </c>
      <c r="E21" s="410">
        <f>开发支出!G27</f>
        <v>0</v>
      </c>
      <c r="F21" s="410">
        <f t="shared" si="2"/>
        <v>0</v>
      </c>
      <c r="G21" s="482" t="str">
        <f t="shared" si="3"/>
        <v/>
      </c>
    </row>
    <row r="22" spans="1:7" ht="15.75" customHeight="1">
      <c r="A22" s="381" t="str">
        <f>$A$30&amp;"-"&amp;SUBTOTAL(103,$B$6:B22)</f>
        <v>4-17</v>
      </c>
      <c r="B22" s="440" t="s">
        <v>63</v>
      </c>
      <c r="C22" s="410">
        <f>商誉!D27</f>
        <v>0</v>
      </c>
      <c r="D22" s="410">
        <f>商誉!F27</f>
        <v>0</v>
      </c>
      <c r="E22" s="410">
        <f>商誉!G27</f>
        <v>0</v>
      </c>
      <c r="F22" s="410">
        <f t="shared" si="2"/>
        <v>0</v>
      </c>
      <c r="G22" s="482" t="str">
        <f t="shared" si="3"/>
        <v/>
      </c>
    </row>
    <row r="23" spans="1:7" ht="15.75" customHeight="1">
      <c r="A23" s="381" t="str">
        <f>$A$30&amp;"-"&amp;SUBTOTAL(103,$B$6:B23)</f>
        <v>4-18</v>
      </c>
      <c r="B23" s="440" t="s">
        <v>64</v>
      </c>
      <c r="C23" s="410">
        <f>长期待摊费用!F28</f>
        <v>0</v>
      </c>
      <c r="D23" s="410">
        <f>长期待摊费用!H28</f>
        <v>0</v>
      </c>
      <c r="E23" s="410">
        <f>长期待摊费用!J28</f>
        <v>0</v>
      </c>
      <c r="F23" s="410">
        <f t="shared" si="2"/>
        <v>0</v>
      </c>
      <c r="G23" s="482" t="str">
        <f t="shared" si="3"/>
        <v/>
      </c>
    </row>
    <row r="24" spans="1:7" ht="15.75" customHeight="1">
      <c r="A24" s="381" t="str">
        <f>$A$30&amp;"-"&amp;SUBTOTAL(103,$B$6:B24)</f>
        <v>4-19</v>
      </c>
      <c r="B24" s="440" t="s">
        <v>65</v>
      </c>
      <c r="C24" s="410">
        <f>递延所得税资产!D28</f>
        <v>0</v>
      </c>
      <c r="D24" s="410">
        <f>递延所得税资产!F28</f>
        <v>0</v>
      </c>
      <c r="E24" s="410">
        <f>递延所得税资产!G28</f>
        <v>0</v>
      </c>
      <c r="F24" s="410">
        <f t="shared" si="2"/>
        <v>0</v>
      </c>
      <c r="G24" s="482" t="str">
        <f t="shared" si="3"/>
        <v/>
      </c>
    </row>
    <row r="25" spans="1:7" ht="15.75" customHeight="1">
      <c r="A25" s="381" t="str">
        <f>$A$30&amp;"-"&amp;SUBTOTAL(103,$B$6:B25)</f>
        <v>4-20</v>
      </c>
      <c r="B25" s="440" t="s">
        <v>66</v>
      </c>
      <c r="C25" s="410">
        <f>其他非流动资产!D28</f>
        <v>0</v>
      </c>
      <c r="D25" s="410">
        <f>其他非流动资产!F28</f>
        <v>0</v>
      </c>
      <c r="E25" s="410">
        <f>其他非流动资产!G28</f>
        <v>0</v>
      </c>
      <c r="F25" s="410">
        <f t="shared" si="2"/>
        <v>0</v>
      </c>
      <c r="G25" s="482" t="str">
        <f t="shared" si="3"/>
        <v/>
      </c>
    </row>
    <row r="26" spans="1:7" ht="15.75" customHeight="1">
      <c r="A26" s="381"/>
      <c r="B26" s="440"/>
      <c r="C26" s="410"/>
      <c r="D26" s="410"/>
      <c r="E26" s="410"/>
      <c r="F26" s="410"/>
      <c r="G26" s="482"/>
    </row>
    <row r="27" spans="1:7" ht="15.75" customHeight="1">
      <c r="A27" s="381"/>
      <c r="B27" s="440"/>
      <c r="C27" s="410"/>
      <c r="D27" s="410"/>
      <c r="E27" s="410"/>
      <c r="F27" s="410"/>
      <c r="G27" s="482"/>
    </row>
    <row r="28" spans="1:7" ht="15.75" customHeight="1">
      <c r="A28" s="439"/>
      <c r="B28" s="807"/>
      <c r="C28" s="410"/>
      <c r="D28" s="410"/>
      <c r="E28" s="410"/>
      <c r="F28" s="410"/>
      <c r="G28" s="482"/>
    </row>
    <row r="29" spans="1:7" ht="15.75" customHeight="1">
      <c r="A29" s="439"/>
      <c r="B29" s="439"/>
      <c r="C29" s="410"/>
      <c r="D29" s="410"/>
      <c r="E29" s="410"/>
      <c r="F29" s="410"/>
      <c r="G29" s="482"/>
    </row>
    <row r="30" spans="1:7" ht="15.75" customHeight="1">
      <c r="A30" s="439" t="s">
        <v>189</v>
      </c>
      <c r="B30" s="808" t="s">
        <v>72</v>
      </c>
      <c r="C30" s="410" t="e">
        <f>SUM(C6:C29)</f>
        <v>#REF!</v>
      </c>
      <c r="D30" s="410" t="e">
        <f>SUM(D6:D29)</f>
        <v>#REF!</v>
      </c>
      <c r="E30" s="410" t="e">
        <f>SUM(E6:E29)</f>
        <v>#REF!</v>
      </c>
      <c r="F30" s="410" t="e">
        <f>SUM(F6:F29)</f>
        <v>#REF!</v>
      </c>
      <c r="G30" s="482" t="e">
        <f>IF(D30=0,"",F30/D30*100)</f>
        <v>#REF!</v>
      </c>
    </row>
    <row r="31" spans="1:7" ht="15.75" customHeight="1">
      <c r="A31" s="4" t="str">
        <f>封面!D11&amp;封面!G11</f>
        <v>被评估企业填表人：郭一凡</v>
      </c>
      <c r="C31" s="388"/>
      <c r="D31" s="388"/>
      <c r="E31" s="388" t="str">
        <f>"评估人员："&amp;封面!G22</f>
        <v>评估人员：</v>
      </c>
      <c r="F31" s="388"/>
      <c r="G31" s="388"/>
    </row>
    <row r="32" spans="1:7" ht="15.75" customHeight="1">
      <c r="A32" s="441" t="str">
        <f>CONCATENATE(封面!D13,封面!F13,封面!G13,封面!H13,封面!I13,封面!J13,封面!K13)</f>
        <v>填表日期：2025年1月22日</v>
      </c>
      <c r="C32" s="388"/>
      <c r="D32" s="388"/>
      <c r="E32" s="388"/>
      <c r="F32" s="388"/>
      <c r="G32" s="388"/>
    </row>
  </sheetData>
  <mergeCells count="2">
    <mergeCell ref="A2:G2"/>
    <mergeCell ref="A3:G3"/>
  </mergeCells>
  <phoneticPr fontId="30" type="noConversion"/>
  <hyperlinks>
    <hyperlink ref="B6" location="可供出售金融资产汇总!B1" display="可供出售金融资产" xr:uid="{00000000-0004-0000-2B00-000001000000}"/>
    <hyperlink ref="B7" location="持有到期投资!B1" display="持有至到期投资" xr:uid="{00000000-0004-0000-2B00-000002000000}"/>
    <hyperlink ref="B10" location="长期应收!B1" display="长期应收款" xr:uid="{00000000-0004-0000-2B00-000003000000}"/>
    <hyperlink ref="B11" location="股权投资!B1" display="长期股权投资" xr:uid="{00000000-0004-0000-2B00-000005000000}"/>
    <hyperlink ref="B14" location="投资性房地产!B1" display="投资性房地产" xr:uid="{00000000-0004-0000-2B00-000006000000}"/>
    <hyperlink ref="B25" location="其他非流动资产!Print_Titles" display="其他非流动资产" xr:uid="{00000000-0004-0000-2B00-000007000000}"/>
    <hyperlink ref="B24" location="递延所得税资产!Print_Area" display="递延所得税资产" xr:uid="{00000000-0004-0000-2B00-000008000000}"/>
    <hyperlink ref="B23" location="长期待摊费用!Print_Area" display="长期待摊费用" xr:uid="{00000000-0004-0000-2B00-000009000000}"/>
    <hyperlink ref="B22" location="商誉!Print_Area" display="商誉" xr:uid="{00000000-0004-0000-2B00-00000A000000}"/>
    <hyperlink ref="B21" location="开发支出!Print_Titles" display="开发支出" xr:uid="{00000000-0004-0000-2B00-00000B000000}"/>
    <hyperlink ref="B20" location="无形资产汇总!Print_Area" display="无形资产" xr:uid="{00000000-0004-0000-2B00-00000C000000}"/>
    <hyperlink ref="B18" location="油气资产!Print_Area" display="油气资产" xr:uid="{00000000-0004-0000-2B00-00000D000000}"/>
    <hyperlink ref="B17" location="生产性生物资产!Print_Area" display="生产性生物资产" xr:uid="{00000000-0004-0000-2B00-00000E000000}"/>
    <hyperlink ref="B16" location="在建工程汇总!Print_Area" display="在建工程" xr:uid="{00000000-0004-0000-2B00-000011000000}"/>
    <hyperlink ref="B15" location="固定资产汇总!A1" display="固定资产" xr:uid="{00000000-0004-0000-2B00-000012000000}"/>
  </hyperlinks>
  <printOptions horizontalCentered="1"/>
  <pageMargins left="0.34930555555555598" right="0.34930555555555598" top="0.98425196850393704" bottom="0.78888888888888897" header="0.39370078740157477" footer="0.50902777777777797"/>
  <pageSetup paperSize="9" scale="97" fitToHeight="0" orientation="landscape" r:id="rId1"/>
  <headerFooter alignWithMargins="0">
    <oddHeader>&amp;R&amp;"宋体,常规"&amp;10共&amp;"Times New Roman,常规"&amp;N&amp;"宋体,常规"页第&amp;"Times New Roman,常规"&amp;P&amp;"宋体,常规"页</oddHeader>
  </headerFooter>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8E3D5B-4DB0-4575-88C8-63D102392E8F}">
  <sheetPr codeName="Sheet40">
    <pageSetUpPr fitToPage="1"/>
  </sheetPr>
  <dimension ref="A1:H30"/>
  <sheetViews>
    <sheetView zoomScaleNormal="100" workbookViewId="0">
      <selection activeCell="B14" sqref="B14:M14"/>
    </sheetView>
  </sheetViews>
  <sheetFormatPr defaultColWidth="9" defaultRowHeight="15.75" customHeight="1"/>
  <cols>
    <col min="1" max="1" width="6.09765625" style="4" customWidth="1"/>
    <col min="2" max="2" width="28" style="4" customWidth="1"/>
    <col min="3" max="4" width="19.09765625" style="4" hidden="1" customWidth="1"/>
    <col min="5" max="8" width="20.59765625" style="4" customWidth="1"/>
    <col min="9" max="16384" width="9" style="4"/>
  </cols>
  <sheetData>
    <row r="1" spans="1:8" ht="15.75" customHeight="1">
      <c r="A1" s="104"/>
      <c r="B1" s="104"/>
      <c r="C1" s="387"/>
      <c r="D1" s="387"/>
      <c r="E1" s="387"/>
      <c r="F1" s="387"/>
      <c r="G1" s="387"/>
      <c r="H1" s="387"/>
    </row>
    <row r="2" spans="1:8" s="2" customFormat="1" ht="30" customHeight="1">
      <c r="A2" s="1643" t="s">
        <v>190</v>
      </c>
      <c r="B2" s="1644"/>
      <c r="C2" s="1644"/>
      <c r="D2" s="1644"/>
      <c r="E2" s="1644"/>
      <c r="F2" s="1644"/>
      <c r="G2" s="1644"/>
      <c r="H2" s="1644"/>
    </row>
    <row r="3" spans="1:8" ht="14.25" customHeight="1">
      <c r="A3" s="1645" t="str">
        <f>CONCATENATE(封面!D9,封面!F9,封面!G9,封面!H9,封面!I9,封面!J9,封面!K9)</f>
        <v>评估基准日：2024年12月31日</v>
      </c>
      <c r="B3" s="1645"/>
      <c r="C3" s="1645"/>
      <c r="D3" s="1645"/>
      <c r="E3" s="1645"/>
      <c r="F3" s="1645"/>
      <c r="G3" s="1645"/>
      <c r="H3" s="1645"/>
    </row>
    <row r="4" spans="1:8" ht="15.75" customHeight="1">
      <c r="A4" s="396" t="str">
        <f>封面!D7&amp;封面!F7</f>
        <v>被评估企业：海南中油深南石油技术开发有限公司澄迈分公司</v>
      </c>
      <c r="C4" s="388"/>
      <c r="D4" s="388"/>
      <c r="E4" s="388"/>
      <c r="F4" s="388"/>
      <c r="G4" s="388"/>
      <c r="H4" s="478" t="s">
        <v>67</v>
      </c>
    </row>
    <row r="5" spans="1:8" s="7" customFormat="1" ht="15.75" customHeight="1">
      <c r="A5" s="439" t="s">
        <v>138</v>
      </c>
      <c r="B5" s="439" t="s">
        <v>90</v>
      </c>
      <c r="C5" s="479" t="s">
        <v>91</v>
      </c>
      <c r="D5" s="479" t="s">
        <v>154</v>
      </c>
      <c r="E5" s="479" t="s">
        <v>92</v>
      </c>
      <c r="F5" s="479" t="s">
        <v>93</v>
      </c>
      <c r="G5" s="480" t="s">
        <v>80</v>
      </c>
      <c r="H5" s="479" t="s">
        <v>166</v>
      </c>
    </row>
    <row r="6" spans="1:8" ht="15.75" customHeight="1">
      <c r="A6" s="439" t="s">
        <v>191</v>
      </c>
      <c r="B6" s="809" t="s">
        <v>192</v>
      </c>
      <c r="C6" s="410">
        <f>可出售—股票!F27</f>
        <v>0</v>
      </c>
      <c r="D6" s="410"/>
      <c r="E6" s="410">
        <f>可出售—股票!H27</f>
        <v>0</v>
      </c>
      <c r="F6" s="410">
        <f>可出售—股票!I27</f>
        <v>0</v>
      </c>
      <c r="G6" s="410">
        <f>F6-E6</f>
        <v>0</v>
      </c>
      <c r="H6" s="482" t="str">
        <f>IF(E6=0,"",G6/E6*100)</f>
        <v/>
      </c>
    </row>
    <row r="7" spans="1:8" ht="15.75" customHeight="1">
      <c r="A7" s="439" t="s">
        <v>193</v>
      </c>
      <c r="B7" s="809" t="s">
        <v>194</v>
      </c>
      <c r="C7" s="410">
        <f>可出售—债券!F27</f>
        <v>0</v>
      </c>
      <c r="D7" s="410"/>
      <c r="E7" s="410">
        <f>可出售—债券!H27</f>
        <v>0</v>
      </c>
      <c r="F7" s="410">
        <f>可出售—债券!I27</f>
        <v>0</v>
      </c>
      <c r="G7" s="410">
        <f>F7-E7</f>
        <v>0</v>
      </c>
      <c r="H7" s="482" t="str">
        <f>IF(E7=0,"",G7/E7*100)</f>
        <v/>
      </c>
    </row>
    <row r="8" spans="1:8" ht="15.75" customHeight="1">
      <c r="A8" s="439" t="s">
        <v>195</v>
      </c>
      <c r="B8" s="809" t="s">
        <v>698</v>
      </c>
      <c r="C8" s="472">
        <f>可出售—股权!L27</f>
        <v>0</v>
      </c>
      <c r="D8" s="472"/>
      <c r="E8" s="472">
        <f>可出售—股权!N27</f>
        <v>0</v>
      </c>
      <c r="F8" s="472">
        <f>可出售—股权!O27</f>
        <v>0</v>
      </c>
      <c r="G8" s="410">
        <f>F8-E8</f>
        <v>0</v>
      </c>
      <c r="H8" s="482" t="str">
        <f>IF(E8=0,"",G8/E8*100)</f>
        <v/>
      </c>
    </row>
    <row r="9" spans="1:8" ht="15.75" customHeight="1">
      <c r="A9" s="439" t="s">
        <v>321</v>
      </c>
      <c r="B9" s="809" t="s">
        <v>196</v>
      </c>
      <c r="C9" s="410">
        <f>可出售—其他!M27</f>
        <v>0</v>
      </c>
      <c r="D9" s="410"/>
      <c r="E9" s="410">
        <f>可出售—其他!O27</f>
        <v>0</v>
      </c>
      <c r="F9" s="410">
        <f>可出售—其他!P27</f>
        <v>0</v>
      </c>
      <c r="G9" s="410">
        <f>F9-E9</f>
        <v>0</v>
      </c>
      <c r="H9" s="482" t="str">
        <f>IF(E9=0,"",G9/E9*100)</f>
        <v/>
      </c>
    </row>
    <row r="10" spans="1:8" ht="15.75" customHeight="1">
      <c r="A10" s="381"/>
      <c r="B10" s="440"/>
      <c r="C10" s="410"/>
      <c r="D10" s="410"/>
      <c r="E10" s="410"/>
      <c r="F10" s="410"/>
      <c r="G10" s="410"/>
      <c r="H10" s="482"/>
    </row>
    <row r="11" spans="1:8" ht="15.75" customHeight="1">
      <c r="A11" s="381"/>
      <c r="B11" s="440"/>
      <c r="C11" s="410"/>
      <c r="D11" s="410"/>
      <c r="E11" s="410"/>
      <c r="F11" s="410"/>
      <c r="G11" s="410"/>
      <c r="H11" s="482"/>
    </row>
    <row r="12" spans="1:8" ht="15.75" customHeight="1">
      <c r="A12" s="381"/>
      <c r="B12" s="440"/>
      <c r="C12" s="410"/>
      <c r="D12" s="410"/>
      <c r="E12" s="410"/>
      <c r="F12" s="410"/>
      <c r="G12" s="410"/>
      <c r="H12" s="482"/>
    </row>
    <row r="13" spans="1:8" ht="15.75" customHeight="1">
      <c r="A13" s="381"/>
      <c r="B13" s="440"/>
      <c r="C13" s="410"/>
      <c r="D13" s="410"/>
      <c r="E13" s="410"/>
      <c r="F13" s="410"/>
      <c r="G13" s="410"/>
      <c r="H13" s="482"/>
    </row>
    <row r="14" spans="1:8" ht="15.75" customHeight="1">
      <c r="A14" s="381"/>
      <c r="B14" s="440"/>
      <c r="C14" s="410"/>
      <c r="D14" s="410"/>
      <c r="E14" s="410"/>
      <c r="F14" s="410"/>
      <c r="G14" s="410"/>
      <c r="H14" s="482"/>
    </row>
    <row r="15" spans="1:8" ht="15.75" customHeight="1">
      <c r="A15" s="381"/>
      <c r="B15" s="440"/>
      <c r="C15" s="410"/>
      <c r="D15" s="410"/>
      <c r="E15" s="410"/>
      <c r="F15" s="410"/>
      <c r="G15" s="410"/>
      <c r="H15" s="482"/>
    </row>
    <row r="16" spans="1:8" ht="15.75" customHeight="1">
      <c r="A16" s="381"/>
      <c r="B16" s="440"/>
      <c r="C16" s="410"/>
      <c r="D16" s="410"/>
      <c r="E16" s="410"/>
      <c r="F16" s="410"/>
      <c r="G16" s="410"/>
      <c r="H16" s="482"/>
    </row>
    <row r="17" spans="1:8" ht="15.75" customHeight="1">
      <c r="A17" s="381"/>
      <c r="B17" s="440"/>
      <c r="C17" s="410"/>
      <c r="D17" s="410"/>
      <c r="E17" s="410"/>
      <c r="F17" s="410"/>
      <c r="G17" s="410"/>
      <c r="H17" s="482"/>
    </row>
    <row r="18" spans="1:8" ht="15.75" customHeight="1">
      <c r="A18" s="381"/>
      <c r="B18" s="440"/>
      <c r="C18" s="410"/>
      <c r="D18" s="410"/>
      <c r="E18" s="410"/>
      <c r="F18" s="410"/>
      <c r="G18" s="410"/>
      <c r="H18" s="482"/>
    </row>
    <row r="19" spans="1:8" ht="15.75" customHeight="1">
      <c r="A19" s="381"/>
      <c r="B19" s="440"/>
      <c r="C19" s="410"/>
      <c r="D19" s="410"/>
      <c r="E19" s="410"/>
      <c r="F19" s="410"/>
      <c r="G19" s="410"/>
      <c r="H19" s="482"/>
    </row>
    <row r="20" spans="1:8" ht="15.75" customHeight="1">
      <c r="A20" s="381"/>
      <c r="B20" s="440"/>
      <c r="C20" s="410"/>
      <c r="D20" s="410"/>
      <c r="E20" s="410"/>
      <c r="F20" s="410"/>
      <c r="G20" s="410"/>
      <c r="H20" s="482"/>
    </row>
    <row r="21" spans="1:8" ht="15.75" customHeight="1">
      <c r="A21" s="381"/>
      <c r="B21" s="440"/>
      <c r="C21" s="410"/>
      <c r="D21" s="410"/>
      <c r="E21" s="410"/>
      <c r="F21" s="410"/>
      <c r="G21" s="410"/>
      <c r="H21" s="482"/>
    </row>
    <row r="22" spans="1:8" ht="15.75" customHeight="1">
      <c r="A22" s="381"/>
      <c r="B22" s="440"/>
      <c r="C22" s="410"/>
      <c r="D22" s="410"/>
      <c r="E22" s="410"/>
      <c r="F22" s="410"/>
      <c r="G22" s="410"/>
      <c r="H22" s="482"/>
    </row>
    <row r="23" spans="1:8" ht="15.75" customHeight="1">
      <c r="A23" s="381"/>
      <c r="B23" s="440"/>
      <c r="C23" s="410"/>
      <c r="D23" s="410"/>
      <c r="E23" s="410"/>
      <c r="F23" s="410"/>
      <c r="G23" s="410"/>
      <c r="H23" s="482"/>
    </row>
    <row r="24" spans="1:8" ht="15.75" customHeight="1">
      <c r="A24" s="381"/>
      <c r="B24" s="440"/>
      <c r="C24" s="410"/>
      <c r="D24" s="410"/>
      <c r="E24" s="410"/>
      <c r="F24" s="410"/>
      <c r="G24" s="410"/>
      <c r="H24" s="482"/>
    </row>
    <row r="25" spans="1:8" ht="15.75" customHeight="1">
      <c r="A25" s="381"/>
      <c r="B25" s="440"/>
      <c r="C25" s="410"/>
      <c r="D25" s="410"/>
      <c r="E25" s="410"/>
      <c r="F25" s="410"/>
      <c r="G25" s="410"/>
      <c r="H25" s="482"/>
    </row>
    <row r="26" spans="1:8" ht="15.75" customHeight="1">
      <c r="A26" s="381"/>
      <c r="B26" s="435" t="s">
        <v>197</v>
      </c>
      <c r="C26" s="410">
        <f>SUM(C6:C25)</f>
        <v>0</v>
      </c>
      <c r="D26" s="410"/>
      <c r="E26" s="410">
        <f>SUM(E6:E25)</f>
        <v>0</v>
      </c>
      <c r="F26" s="410">
        <f>SUM(F6:F25)</f>
        <v>0</v>
      </c>
      <c r="G26" s="410">
        <f>SUM(G6:G25)</f>
        <v>0</v>
      </c>
      <c r="H26" s="482" t="str">
        <f>IF(E26=0,"",G26/E26*100)</f>
        <v/>
      </c>
    </row>
    <row r="27" spans="1:8" ht="15.75" customHeight="1">
      <c r="A27" s="381"/>
      <c r="B27" s="435" t="s">
        <v>198</v>
      </c>
      <c r="C27" s="410"/>
      <c r="D27" s="410"/>
      <c r="E27" s="410">
        <f>C27</f>
        <v>0</v>
      </c>
      <c r="F27" s="410">
        <v>0</v>
      </c>
      <c r="G27" s="410">
        <f>F27-E27</f>
        <v>0</v>
      </c>
      <c r="H27" s="482" t="str">
        <f>IF(E27=0,"",G27/E27*100)</f>
        <v/>
      </c>
    </row>
    <row r="28" spans="1:8" ht="15.75" customHeight="1">
      <c r="A28" s="381"/>
      <c r="B28" s="435" t="s">
        <v>199</v>
      </c>
      <c r="C28" s="410">
        <f>C26-C27</f>
        <v>0</v>
      </c>
      <c r="D28" s="410"/>
      <c r="E28" s="410">
        <f>E26-E27</f>
        <v>0</v>
      </c>
      <c r="F28" s="410">
        <f>F26-F27</f>
        <v>0</v>
      </c>
      <c r="G28" s="410">
        <f>G26-G27</f>
        <v>0</v>
      </c>
      <c r="H28" s="482" t="str">
        <f>IF(E28=0,"",G28/E28*100)</f>
        <v/>
      </c>
    </row>
    <row r="29" spans="1:8" ht="15.75" customHeight="1">
      <c r="A29" s="4" t="str">
        <f>封面!D11&amp;封面!G11</f>
        <v>被评估企业填表人：郭一凡</v>
      </c>
      <c r="C29" s="388"/>
      <c r="D29" s="388"/>
      <c r="E29" s="388"/>
      <c r="F29" s="388" t="str">
        <f>"评估人员："&amp;封面!G22</f>
        <v>评估人员：</v>
      </c>
      <c r="G29" s="388"/>
      <c r="H29" s="388"/>
    </row>
    <row r="30" spans="1:8" ht="15.75" customHeight="1">
      <c r="A30" s="441" t="str">
        <f>CONCATENATE(封面!D13,封面!F13,封面!G13,封面!H13,封面!I13,封面!J13,封面!K13)</f>
        <v>填表日期：2025年1月22日</v>
      </c>
      <c r="C30" s="388"/>
      <c r="D30" s="388"/>
      <c r="E30" s="388"/>
      <c r="F30" s="388"/>
      <c r="G30" s="388"/>
      <c r="H30" s="388"/>
    </row>
  </sheetData>
  <mergeCells count="2">
    <mergeCell ref="A2:H2"/>
    <mergeCell ref="A3:H3"/>
  </mergeCells>
  <phoneticPr fontId="30" type="noConversion"/>
  <hyperlinks>
    <hyperlink ref="B6" location="可出售—股票!A1" display="可供出售金融资产-股票投资" xr:uid="{00000000-0004-0000-2C00-000001000000}"/>
    <hyperlink ref="B7" location="可出售—债券!A1" display="可供出售金融资产-债券投资" xr:uid="{00000000-0004-0000-2C00-000002000000}"/>
    <hyperlink ref="B9" location="可出售—其他!A1" display="可供出售金融资产-其他投资" xr:uid="{00000000-0004-0000-2C00-000003000000}"/>
    <hyperlink ref="B8" location="可出售—股权!A1" display="可供出售金融资产-股权投资" xr:uid="{170E1D5D-7690-415A-BA21-2C01D75DA06D}"/>
  </hyperlinks>
  <printOptions horizontalCentered="1"/>
  <pageMargins left="0.34930555555555598" right="0.34930555555555598" top="0.98425196850393704" bottom="0.78888888888888897" header="0.39370078740157477" footer="0.50902777777777797"/>
  <pageSetup paperSize="9" scale="85" fitToHeight="0" orientation="landscape" r:id="rId1"/>
  <headerFooter alignWithMargins="0">
    <oddHeader>&amp;R&amp;"宋体,常规"&amp;10共&amp;"Times New Roman,常规"&amp;N&amp;"宋体,常规"页第&amp;"Times New Roman,常规"&amp;P&amp;"宋体,常规"页</oddHeader>
  </headerFooter>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73C7AB-6F02-423A-A3ED-C459BCAF8DDD}">
  <sheetPr codeName="Sheet41">
    <pageSetUpPr fitToPage="1"/>
  </sheetPr>
  <dimension ref="A1:K29"/>
  <sheetViews>
    <sheetView zoomScaleNormal="100" workbookViewId="0">
      <pane ySplit="6" topLeftCell="A7" activePane="bottomLeft" state="frozen"/>
      <selection pane="bottomLeft"/>
    </sheetView>
  </sheetViews>
  <sheetFormatPr defaultColWidth="9" defaultRowHeight="15.75" customHeight="1"/>
  <cols>
    <col min="1" max="1" width="5.59765625" style="4" customWidth="1"/>
    <col min="2" max="2" width="17.59765625" style="37" customWidth="1"/>
    <col min="3" max="3" width="10.09765625" style="4" customWidth="1"/>
    <col min="4" max="4" width="10.09765625" style="53" customWidth="1"/>
    <col min="5" max="5" width="10.09765625" style="4" customWidth="1"/>
    <col min="6" max="7" width="14.59765625" style="4" hidden="1" customWidth="1"/>
    <col min="8" max="9" width="14.796875" style="4" customWidth="1"/>
    <col min="10" max="10" width="9.3984375" style="4" customWidth="1"/>
    <col min="11" max="11" width="8.59765625" style="4" customWidth="1"/>
    <col min="12" max="16384" width="9" style="4"/>
  </cols>
  <sheetData>
    <row r="1" spans="1:11" ht="12.75" customHeight="1">
      <c r="A1" s="506"/>
      <c r="B1" s="484"/>
      <c r="C1" s="5"/>
      <c r="D1" s="488"/>
      <c r="E1" s="5"/>
      <c r="F1" s="387"/>
      <c r="G1" s="387"/>
      <c r="H1" s="387"/>
      <c r="I1" s="387"/>
      <c r="J1" s="387"/>
      <c r="K1" s="5"/>
    </row>
    <row r="2" spans="1:11" s="2" customFormat="1" ht="30" customHeight="1">
      <c r="A2" s="1643" t="s">
        <v>2125</v>
      </c>
      <c r="B2" s="1644"/>
      <c r="C2" s="1644"/>
      <c r="D2" s="1644"/>
      <c r="E2" s="1644"/>
      <c r="F2" s="1644"/>
      <c r="G2" s="1644"/>
      <c r="H2" s="1644"/>
      <c r="I2" s="1644"/>
      <c r="J2" s="1644"/>
      <c r="K2" s="1644"/>
    </row>
    <row r="3" spans="1:11" ht="14.25" customHeight="1">
      <c r="A3" s="4" t="s">
        <v>1968</v>
      </c>
      <c r="B3" s="4"/>
      <c r="D3" s="4"/>
    </row>
    <row r="4" spans="1:11" ht="15.75" customHeight="1">
      <c r="A4" s="4" t="s">
        <v>2086</v>
      </c>
      <c r="F4" s="388"/>
      <c r="G4" s="388"/>
      <c r="H4" s="388"/>
      <c r="I4" s="388"/>
      <c r="J4" s="388"/>
      <c r="K4" s="458" t="s">
        <v>1970</v>
      </c>
    </row>
    <row r="5" spans="1:11" s="3" customFormat="1" ht="15.6" customHeight="1">
      <c r="A5" s="1683" t="s">
        <v>1101</v>
      </c>
      <c r="B5" s="1683" t="s">
        <v>2109</v>
      </c>
      <c r="C5" s="1683" t="s">
        <v>2110</v>
      </c>
      <c r="D5" s="1683" t="s">
        <v>2111</v>
      </c>
      <c r="E5" s="1683" t="s">
        <v>2112</v>
      </c>
      <c r="F5" s="1685" t="s">
        <v>2088</v>
      </c>
      <c r="G5" s="1685" t="s">
        <v>2089</v>
      </c>
      <c r="H5" s="1685" t="s">
        <v>1647</v>
      </c>
      <c r="I5" s="1685" t="s">
        <v>2090</v>
      </c>
      <c r="J5" s="1685" t="s">
        <v>2091</v>
      </c>
      <c r="K5" s="1683" t="s">
        <v>1100</v>
      </c>
    </row>
    <row r="6" spans="1:11" ht="13.2">
      <c r="A6" s="1684"/>
      <c r="B6" s="1684"/>
      <c r="C6" s="1684"/>
      <c r="D6" s="1684"/>
      <c r="E6" s="1684"/>
      <c r="F6" s="1686"/>
      <c r="G6" s="1686"/>
      <c r="H6" s="1686"/>
      <c r="I6" s="1686"/>
      <c r="J6" s="1686"/>
      <c r="K6" s="1684"/>
    </row>
    <row r="7" spans="1:11" ht="15.75" customHeight="1">
      <c r="A7" s="381"/>
      <c r="B7" s="485"/>
      <c r="C7" s="381"/>
      <c r="D7" s="486"/>
      <c r="E7" s="381"/>
      <c r="F7" s="410"/>
      <c r="G7" s="410"/>
      <c r="H7" s="410">
        <v>0</v>
      </c>
      <c r="I7" s="472">
        <v>0</v>
      </c>
      <c r="J7" s="410"/>
      <c r="K7" s="440"/>
    </row>
    <row r="8" spans="1:11" ht="15.75" customHeight="1">
      <c r="A8" s="381"/>
      <c r="B8" s="485"/>
      <c r="C8" s="381"/>
      <c r="D8" s="486"/>
      <c r="E8" s="381"/>
      <c r="F8" s="410"/>
      <c r="G8" s="410"/>
      <c r="H8" s="410">
        <v>0</v>
      </c>
      <c r="I8" s="472">
        <v>0</v>
      </c>
      <c r="J8" s="410"/>
      <c r="K8" s="440"/>
    </row>
    <row r="9" spans="1:11" ht="15.75" customHeight="1">
      <c r="A9" s="381"/>
      <c r="B9" s="485"/>
      <c r="C9" s="381"/>
      <c r="D9" s="486"/>
      <c r="E9" s="381"/>
      <c r="F9" s="410"/>
      <c r="G9" s="410"/>
      <c r="H9" s="410">
        <v>0</v>
      </c>
      <c r="I9" s="472">
        <v>0</v>
      </c>
      <c r="J9" s="410"/>
      <c r="K9" s="440"/>
    </row>
    <row r="10" spans="1:11" ht="15.75" customHeight="1">
      <c r="A10" s="381"/>
      <c r="B10" s="485"/>
      <c r="C10" s="381"/>
      <c r="D10" s="486"/>
      <c r="E10" s="381"/>
      <c r="F10" s="410"/>
      <c r="G10" s="410"/>
      <c r="H10" s="410">
        <v>0</v>
      </c>
      <c r="I10" s="472">
        <v>0</v>
      </c>
      <c r="J10" s="410"/>
      <c r="K10" s="440"/>
    </row>
    <row r="11" spans="1:11" ht="15.75" customHeight="1">
      <c r="A11" s="381"/>
      <c r="B11" s="485"/>
      <c r="C11" s="381"/>
      <c r="D11" s="486"/>
      <c r="E11" s="381"/>
      <c r="F11" s="410"/>
      <c r="G11" s="410"/>
      <c r="H11" s="410">
        <v>0</v>
      </c>
      <c r="I11" s="472">
        <v>0</v>
      </c>
      <c r="J11" s="410"/>
      <c r="K11" s="440"/>
    </row>
    <row r="12" spans="1:11" ht="15.75" customHeight="1">
      <c r="A12" s="381"/>
      <c r="B12" s="485"/>
      <c r="C12" s="381"/>
      <c r="D12" s="486"/>
      <c r="E12" s="381"/>
      <c r="F12" s="410"/>
      <c r="G12" s="410"/>
      <c r="H12" s="410">
        <v>0</v>
      </c>
      <c r="I12" s="472">
        <v>0</v>
      </c>
      <c r="J12" s="410"/>
      <c r="K12" s="440"/>
    </row>
    <row r="13" spans="1:11" ht="15.75" customHeight="1">
      <c r="A13" s="381"/>
      <c r="B13" s="485"/>
      <c r="C13" s="381"/>
      <c r="D13" s="486"/>
      <c r="E13" s="381"/>
      <c r="F13" s="410"/>
      <c r="G13" s="410"/>
      <c r="H13" s="410">
        <v>0</v>
      </c>
      <c r="I13" s="472">
        <v>0</v>
      </c>
      <c r="J13" s="410"/>
      <c r="K13" s="440"/>
    </row>
    <row r="14" spans="1:11" ht="15.75" customHeight="1">
      <c r="A14" s="381"/>
      <c r="B14" s="485"/>
      <c r="C14" s="381"/>
      <c r="D14" s="486"/>
      <c r="E14" s="381"/>
      <c r="F14" s="410"/>
      <c r="G14" s="410"/>
      <c r="H14" s="410">
        <v>0</v>
      </c>
      <c r="I14" s="472">
        <v>0</v>
      </c>
      <c r="J14" s="410"/>
      <c r="K14" s="440"/>
    </row>
    <row r="15" spans="1:11" ht="15.75" customHeight="1">
      <c r="A15" s="381"/>
      <c r="B15" s="485"/>
      <c r="C15" s="381"/>
      <c r="D15" s="486"/>
      <c r="E15" s="381"/>
      <c r="F15" s="410"/>
      <c r="G15" s="410"/>
      <c r="H15" s="410">
        <v>0</v>
      </c>
      <c r="I15" s="472">
        <v>0</v>
      </c>
      <c r="J15" s="410"/>
      <c r="K15" s="440"/>
    </row>
    <row r="16" spans="1:11" ht="15.75" customHeight="1">
      <c r="A16" s="381"/>
      <c r="B16" s="485"/>
      <c r="C16" s="381"/>
      <c r="D16" s="486"/>
      <c r="E16" s="381"/>
      <c r="F16" s="410"/>
      <c r="G16" s="410"/>
      <c r="H16" s="410">
        <v>0</v>
      </c>
      <c r="I16" s="472">
        <v>0</v>
      </c>
      <c r="J16" s="410"/>
      <c r="K16" s="440"/>
    </row>
    <row r="17" spans="1:11" ht="15.75" customHeight="1">
      <c r="A17" s="381"/>
      <c r="B17" s="485"/>
      <c r="C17" s="381"/>
      <c r="D17" s="486"/>
      <c r="E17" s="381"/>
      <c r="F17" s="410"/>
      <c r="G17" s="410"/>
      <c r="H17" s="410">
        <v>0</v>
      </c>
      <c r="I17" s="472">
        <v>0</v>
      </c>
      <c r="J17" s="410"/>
      <c r="K17" s="440"/>
    </row>
    <row r="18" spans="1:11" ht="15.75" customHeight="1">
      <c r="A18" s="381"/>
      <c r="B18" s="485"/>
      <c r="C18" s="381"/>
      <c r="D18" s="486"/>
      <c r="E18" s="381"/>
      <c r="F18" s="410"/>
      <c r="G18" s="410"/>
      <c r="H18" s="410">
        <v>0</v>
      </c>
      <c r="I18" s="472">
        <v>0</v>
      </c>
      <c r="J18" s="410"/>
      <c r="K18" s="440"/>
    </row>
    <row r="19" spans="1:11" ht="15.75" customHeight="1">
      <c r="A19" s="381"/>
      <c r="B19" s="485"/>
      <c r="C19" s="381"/>
      <c r="D19" s="486"/>
      <c r="E19" s="381"/>
      <c r="F19" s="410"/>
      <c r="G19" s="410"/>
      <c r="H19" s="410">
        <v>0</v>
      </c>
      <c r="I19" s="472">
        <v>0</v>
      </c>
      <c r="J19" s="410"/>
      <c r="K19" s="440"/>
    </row>
    <row r="20" spans="1:11" ht="15.75" customHeight="1">
      <c r="A20" s="381"/>
      <c r="B20" s="485"/>
      <c r="C20" s="381"/>
      <c r="D20" s="486"/>
      <c r="E20" s="381"/>
      <c r="F20" s="410"/>
      <c r="G20" s="410"/>
      <c r="H20" s="410">
        <v>0</v>
      </c>
      <c r="I20" s="472">
        <v>0</v>
      </c>
      <c r="J20" s="410"/>
      <c r="K20" s="440"/>
    </row>
    <row r="21" spans="1:11" ht="15.75" customHeight="1">
      <c r="A21" s="381"/>
      <c r="B21" s="485"/>
      <c r="C21" s="381"/>
      <c r="D21" s="486"/>
      <c r="E21" s="381"/>
      <c r="F21" s="410"/>
      <c r="G21" s="410"/>
      <c r="H21" s="410">
        <v>0</v>
      </c>
      <c r="I21" s="472">
        <v>0</v>
      </c>
      <c r="J21" s="410"/>
      <c r="K21" s="440"/>
    </row>
    <row r="22" spans="1:11" ht="15.75" customHeight="1">
      <c r="A22" s="381"/>
      <c r="B22" s="485"/>
      <c r="C22" s="381"/>
      <c r="D22" s="486"/>
      <c r="E22" s="381"/>
      <c r="F22" s="410"/>
      <c r="G22" s="410"/>
      <c r="H22" s="410">
        <v>0</v>
      </c>
      <c r="I22" s="472">
        <v>0</v>
      </c>
      <c r="J22" s="410"/>
      <c r="K22" s="440"/>
    </row>
    <row r="23" spans="1:11" ht="15.75" customHeight="1">
      <c r="A23" s="381"/>
      <c r="B23" s="485"/>
      <c r="C23" s="381"/>
      <c r="D23" s="486"/>
      <c r="E23" s="381"/>
      <c r="F23" s="410"/>
      <c r="G23" s="410"/>
      <c r="H23" s="410">
        <v>0</v>
      </c>
      <c r="I23" s="472">
        <v>0</v>
      </c>
      <c r="J23" s="410"/>
      <c r="K23" s="440"/>
    </row>
    <row r="24" spans="1:11" ht="15.75" customHeight="1">
      <c r="A24" s="381"/>
      <c r="B24" s="485"/>
      <c r="C24" s="381"/>
      <c r="D24" s="486"/>
      <c r="E24" s="381"/>
      <c r="F24" s="410"/>
      <c r="G24" s="410"/>
      <c r="H24" s="410">
        <v>0</v>
      </c>
      <c r="I24" s="472">
        <v>0</v>
      </c>
      <c r="J24" s="410"/>
      <c r="K24" s="440"/>
    </row>
    <row r="25" spans="1:11" ht="15.75" customHeight="1">
      <c r="A25" s="381"/>
      <c r="B25" s="485"/>
      <c r="C25" s="381"/>
      <c r="D25" s="486"/>
      <c r="E25" s="381"/>
      <c r="F25" s="410"/>
      <c r="G25" s="410"/>
      <c r="H25" s="410">
        <v>0</v>
      </c>
      <c r="I25" s="472">
        <v>0</v>
      </c>
      <c r="J25" s="410"/>
      <c r="K25" s="440"/>
    </row>
    <row r="26" spans="1:11" ht="15.75" customHeight="1">
      <c r="A26" s="381"/>
      <c r="B26" s="485"/>
      <c r="C26" s="381"/>
      <c r="D26" s="486"/>
      <c r="E26" s="381"/>
      <c r="F26" s="410"/>
      <c r="G26" s="410"/>
      <c r="H26" s="410">
        <v>0</v>
      </c>
      <c r="I26" s="472">
        <v>0</v>
      </c>
      <c r="J26" s="410"/>
      <c r="K26" s="440"/>
    </row>
    <row r="27" spans="1:11" ht="15.75" customHeight="1">
      <c r="A27" s="1688" t="s">
        <v>2126</v>
      </c>
      <c r="B27" s="1689"/>
      <c r="C27" s="381"/>
      <c r="D27" s="486"/>
      <c r="E27" s="381"/>
      <c r="F27" s="410">
        <v>0</v>
      </c>
      <c r="G27" s="410"/>
      <c r="H27" s="410">
        <v>0</v>
      </c>
      <c r="I27" s="410">
        <v>0</v>
      </c>
      <c r="J27" s="410"/>
      <c r="K27" s="440"/>
    </row>
    <row r="28" spans="1:11" ht="15.75" customHeight="1">
      <c r="A28" s="4" t="s">
        <v>2098</v>
      </c>
      <c r="F28" s="388"/>
      <c r="G28" s="388"/>
      <c r="H28" s="388" t="s">
        <v>2099</v>
      </c>
      <c r="I28" s="388"/>
      <c r="J28" s="388"/>
    </row>
    <row r="29" spans="1:11" ht="15.75" customHeight="1">
      <c r="A29" s="4" t="s">
        <v>2101</v>
      </c>
      <c r="F29" s="388"/>
      <c r="G29" s="388"/>
      <c r="H29" s="388"/>
      <c r="I29" s="388"/>
      <c r="J29" s="388"/>
    </row>
  </sheetData>
  <sortState xmlns:xlrd2="http://schemas.microsoft.com/office/spreadsheetml/2017/richdata2" ref="A7:K26">
    <sortCondition ref="A7"/>
  </sortState>
  <mergeCells count="13">
    <mergeCell ref="A2:K2"/>
    <mergeCell ref="A27:B27"/>
    <mergeCell ref="A5:A6"/>
    <mergeCell ref="B5:B6"/>
    <mergeCell ref="C5:C6"/>
    <mergeCell ref="D5:D6"/>
    <mergeCell ref="E5:E6"/>
    <mergeCell ref="F5:F6"/>
    <mergeCell ref="G5:G6"/>
    <mergeCell ref="H5:H6"/>
    <mergeCell ref="I5:I6"/>
    <mergeCell ref="J5:J6"/>
    <mergeCell ref="K5:K6"/>
  </mergeCells>
  <phoneticPr fontId="30" type="noConversion"/>
  <dataValidations count="1">
    <dataValidation allowBlank="1" showInputMessage="1" showErrorMessage="1" prompt="点击【逻辑校验】可以对“股票代码”与“股票名称”的一致性进行核查" sqref="C5:C6 B5:B6" xr:uid="{DC6A1D96-38D8-4BA8-9EB4-071E62C5A9A4}"/>
  </dataValidations>
  <printOptions horizontalCentered="1"/>
  <pageMargins left="0.35433070866141736" right="0.35433070866141736" top="0.98425196850393704" bottom="0.78740157480314965" header="0.39370078740157477" footer="0.51181102362204722"/>
  <pageSetup paperSize="9" fitToHeight="0" orientation="landscape" r:id="rId1"/>
  <headerFooter alignWithMargins="0">
    <oddHeader>&amp;R&amp;"宋体,常规"&amp;10共&amp;"Times New Roman,常规"&amp;N&amp;"宋体,常规"页第&amp;"Times New Roman,常规"&amp;P&amp;"宋体,常规"页</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1BB37A-DAF6-4174-B224-EB41BEAE6302}">
  <sheetPr codeName="Sheet1">
    <pageSetUpPr fitToPage="1"/>
  </sheetPr>
  <dimension ref="A1:P42"/>
  <sheetViews>
    <sheetView zoomScaleNormal="100" workbookViewId="0">
      <selection activeCell="U4" sqref="U4"/>
    </sheetView>
  </sheetViews>
  <sheetFormatPr defaultColWidth="9" defaultRowHeight="15.6"/>
  <cols>
    <col min="1" max="1" width="2" style="29" customWidth="1"/>
    <col min="2" max="3" width="3.09765625" style="29" customWidth="1"/>
    <col min="4" max="4" width="10.09765625" style="29" customWidth="1"/>
    <col min="5" max="5" width="3.09765625" style="29" customWidth="1"/>
    <col min="6" max="6" width="5.09765625" style="29" customWidth="1"/>
    <col min="7" max="11" width="3.09765625" style="29" customWidth="1"/>
    <col min="12" max="12" width="6.09765625" style="29" customWidth="1"/>
    <col min="13" max="13" width="15.5" style="29" customWidth="1"/>
    <col min="14" max="15" width="3.09765625" style="29" customWidth="1"/>
    <col min="16" max="16" width="4.09765625" style="29" customWidth="1"/>
    <col min="17" max="17" width="8.59765625" style="29" customWidth="1"/>
    <col min="18" max="16384" width="9" style="29"/>
  </cols>
  <sheetData>
    <row r="1" spans="1:16" ht="20.25" customHeight="1">
      <c r="A1" s="30"/>
      <c r="B1" s="1592"/>
      <c r="C1" s="1592"/>
      <c r="D1" s="31"/>
      <c r="E1" s="31"/>
      <c r="F1" s="31"/>
      <c r="G1" s="31"/>
      <c r="H1" s="31"/>
      <c r="I1" s="31"/>
      <c r="J1" s="31"/>
      <c r="K1" s="31"/>
      <c r="L1" s="31"/>
      <c r="M1" s="31"/>
      <c r="N1" s="31"/>
      <c r="O1" s="31"/>
      <c r="P1" s="284"/>
    </row>
    <row r="2" spans="1:16" ht="18" customHeight="1">
      <c r="A2" s="284"/>
      <c r="B2" s="1593"/>
      <c r="C2" s="1594"/>
      <c r="D2" s="1594"/>
      <c r="E2" s="1594"/>
      <c r="F2" s="1594"/>
      <c r="G2" s="1594"/>
      <c r="H2" s="1594"/>
      <c r="I2" s="1594"/>
      <c r="J2" s="1594"/>
      <c r="K2" s="1594"/>
      <c r="L2" s="1594"/>
      <c r="M2" s="1594"/>
      <c r="N2" s="1594"/>
      <c r="O2" s="1595"/>
      <c r="P2" s="285"/>
    </row>
    <row r="3" spans="1:16" ht="30.75" customHeight="1">
      <c r="A3" s="286"/>
      <c r="B3" s="1604"/>
      <c r="C3" s="1596"/>
      <c r="D3" s="1597"/>
      <c r="E3" s="1597"/>
      <c r="F3" s="1597"/>
      <c r="G3" s="1597"/>
      <c r="H3" s="1597"/>
      <c r="I3" s="1597"/>
      <c r="J3" s="1597"/>
      <c r="K3" s="1597"/>
      <c r="L3" s="1597"/>
      <c r="M3" s="1597"/>
      <c r="N3" s="1598"/>
      <c r="O3" s="1609"/>
      <c r="P3" s="287"/>
    </row>
    <row r="4" spans="1:16" ht="45.75" customHeight="1">
      <c r="A4" s="286"/>
      <c r="B4" s="1604"/>
      <c r="C4" s="1599" t="s">
        <v>0</v>
      </c>
      <c r="D4" s="1600"/>
      <c r="E4" s="1600"/>
      <c r="F4" s="1600"/>
      <c r="G4" s="1600"/>
      <c r="H4" s="1600"/>
      <c r="I4" s="1600"/>
      <c r="J4" s="1600"/>
      <c r="K4" s="1600"/>
      <c r="L4" s="1600"/>
      <c r="M4" s="1600"/>
      <c r="N4" s="1601"/>
      <c r="O4" s="1609"/>
      <c r="P4" s="287"/>
    </row>
    <row r="5" spans="1:16" ht="21.75" customHeight="1">
      <c r="A5" s="288"/>
      <c r="B5" s="1604"/>
      <c r="C5" s="1605"/>
      <c r="D5" s="1602" t="s">
        <v>1</v>
      </c>
      <c r="E5" s="1603"/>
      <c r="F5" s="1603"/>
      <c r="G5" s="1603"/>
      <c r="H5" s="1603"/>
      <c r="I5" s="1603"/>
      <c r="J5" s="1603"/>
      <c r="K5" s="1603"/>
      <c r="L5" s="1603"/>
      <c r="M5" s="1603"/>
      <c r="N5" s="1607"/>
      <c r="O5" s="1609"/>
      <c r="P5" s="289"/>
    </row>
    <row r="6" spans="1:16" ht="6" customHeight="1">
      <c r="A6" s="284"/>
      <c r="B6" s="1604"/>
      <c r="C6" s="1605"/>
      <c r="D6" s="1610"/>
      <c r="E6" s="1610"/>
      <c r="F6" s="1610"/>
      <c r="G6" s="1610"/>
      <c r="H6" s="1610"/>
      <c r="I6" s="1610"/>
      <c r="J6" s="1610"/>
      <c r="K6" s="1610"/>
      <c r="L6" s="1610"/>
      <c r="M6" s="1610"/>
      <c r="N6" s="1607"/>
      <c r="O6" s="1609"/>
      <c r="P6" s="287"/>
    </row>
    <row r="7" spans="1:16" ht="20.25" customHeight="1">
      <c r="A7" s="284"/>
      <c r="B7" s="1604"/>
      <c r="C7" s="1605"/>
      <c r="D7" s="290" t="s">
        <v>2</v>
      </c>
      <c r="E7" s="291"/>
      <c r="F7" s="1611" t="s">
        <v>2875</v>
      </c>
      <c r="G7" s="1612"/>
      <c r="H7" s="1612"/>
      <c r="I7" s="1612"/>
      <c r="J7" s="1612"/>
      <c r="K7" s="1612"/>
      <c r="L7" s="1612"/>
      <c r="M7" s="1613"/>
      <c r="N7" s="1607"/>
      <c r="O7" s="1609"/>
      <c r="P7" s="287"/>
    </row>
    <row r="8" spans="1:16" ht="9" customHeight="1">
      <c r="A8" s="284"/>
      <c r="B8" s="1604"/>
      <c r="C8" s="1605"/>
      <c r="D8" s="292"/>
      <c r="E8" s="293"/>
      <c r="F8" s="293"/>
      <c r="G8" s="293"/>
      <c r="H8" s="293"/>
      <c r="I8" s="293"/>
      <c r="J8" s="293"/>
      <c r="K8" s="293"/>
      <c r="L8" s="293"/>
      <c r="M8" s="294"/>
      <c r="N8" s="1607"/>
      <c r="O8" s="1609"/>
      <c r="P8" s="287"/>
    </row>
    <row r="9" spans="1:16" ht="20.25" customHeight="1">
      <c r="A9" s="284"/>
      <c r="B9" s="1604"/>
      <c r="C9" s="1605"/>
      <c r="D9" s="1614" t="s">
        <v>3</v>
      </c>
      <c r="E9" s="1615"/>
      <c r="F9" s="295" t="s">
        <v>1074</v>
      </c>
      <c r="G9" s="296" t="s">
        <v>4</v>
      </c>
      <c r="H9" s="295" t="s">
        <v>1075</v>
      </c>
      <c r="I9" s="296" t="s">
        <v>5</v>
      </c>
      <c r="J9" s="295" t="s">
        <v>1076</v>
      </c>
      <c r="K9" s="296" t="s">
        <v>6</v>
      </c>
      <c r="L9" s="297"/>
      <c r="M9" s="298"/>
      <c r="N9" s="1607"/>
      <c r="O9" s="1609"/>
      <c r="P9" s="287"/>
    </row>
    <row r="10" spans="1:16" ht="9" customHeight="1">
      <c r="A10" s="284"/>
      <c r="B10" s="1604"/>
      <c r="C10" s="1605"/>
      <c r="D10" s="299"/>
      <c r="E10" s="300"/>
      <c r="F10" s="301"/>
      <c r="G10" s="301"/>
      <c r="H10" s="301"/>
      <c r="I10" s="301"/>
      <c r="J10" s="301"/>
      <c r="K10" s="301"/>
      <c r="L10" s="300"/>
      <c r="M10" s="302"/>
      <c r="N10" s="1607"/>
      <c r="O10" s="1609"/>
      <c r="P10" s="287"/>
    </row>
    <row r="11" spans="1:16" ht="20.25" customHeight="1">
      <c r="A11" s="284"/>
      <c r="B11" s="1604"/>
      <c r="C11" s="1605"/>
      <c r="D11" s="1616" t="s">
        <v>7</v>
      </c>
      <c r="E11" s="1617"/>
      <c r="F11" s="1617"/>
      <c r="G11" s="1618" t="s">
        <v>1077</v>
      </c>
      <c r="H11" s="1617"/>
      <c r="I11" s="1617"/>
      <c r="J11" s="1617"/>
      <c r="K11" s="1617"/>
      <c r="L11" s="1617"/>
      <c r="M11" s="1619"/>
      <c r="N11" s="1607"/>
      <c r="O11" s="1609"/>
      <c r="P11" s="287"/>
    </row>
    <row r="12" spans="1:16" ht="9" customHeight="1">
      <c r="A12" s="284"/>
      <c r="B12" s="1604"/>
      <c r="C12" s="1605"/>
      <c r="D12" s="303"/>
      <c r="E12" s="304"/>
      <c r="F12" s="304"/>
      <c r="G12" s="304"/>
      <c r="H12" s="304"/>
      <c r="I12" s="304"/>
      <c r="J12" s="304"/>
      <c r="K12" s="304"/>
      <c r="L12" s="304"/>
      <c r="M12" s="305"/>
      <c r="N12" s="1607"/>
      <c r="O12" s="1609"/>
      <c r="P12" s="287"/>
    </row>
    <row r="13" spans="1:16" ht="20.25" customHeight="1">
      <c r="A13" s="284"/>
      <c r="B13" s="1604"/>
      <c r="C13" s="1605"/>
      <c r="D13" s="1620" t="s">
        <v>8</v>
      </c>
      <c r="E13" s="1621"/>
      <c r="F13" s="306" t="s">
        <v>1078</v>
      </c>
      <c r="G13" s="307" t="s">
        <v>4</v>
      </c>
      <c r="H13" s="306" t="s">
        <v>1079</v>
      </c>
      <c r="I13" s="307" t="s">
        <v>5</v>
      </c>
      <c r="J13" s="306" t="s">
        <v>1080</v>
      </c>
      <c r="K13" s="307" t="s">
        <v>6</v>
      </c>
      <c r="L13" s="308"/>
      <c r="M13" s="309"/>
      <c r="N13" s="1607"/>
      <c r="O13" s="1609"/>
      <c r="P13" s="287"/>
    </row>
    <row r="14" spans="1:16" ht="9" customHeight="1">
      <c r="A14" s="284"/>
      <c r="B14" s="1604"/>
      <c r="C14" s="1605"/>
      <c r="D14" s="1622"/>
      <c r="E14" s="1622"/>
      <c r="F14" s="1622"/>
      <c r="G14" s="1622"/>
      <c r="H14" s="1622"/>
      <c r="I14" s="1622"/>
      <c r="J14" s="1622"/>
      <c r="K14" s="1622"/>
      <c r="L14" s="1622"/>
      <c r="M14" s="1622"/>
      <c r="N14" s="1607"/>
      <c r="O14" s="1609"/>
      <c r="P14" s="287"/>
    </row>
    <row r="15" spans="1:16" ht="22.5" customHeight="1">
      <c r="A15" s="284"/>
      <c r="B15" s="1604"/>
      <c r="C15" s="1605"/>
      <c r="D15" s="1602" t="s">
        <v>9</v>
      </c>
      <c r="E15" s="1603"/>
      <c r="F15" s="1603"/>
      <c r="G15" s="1603"/>
      <c r="H15" s="1603"/>
      <c r="I15" s="1603"/>
      <c r="J15" s="1603"/>
      <c r="K15" s="1603"/>
      <c r="L15" s="1603"/>
      <c r="M15" s="1603"/>
      <c r="N15" s="1607"/>
      <c r="O15" s="1609"/>
      <c r="P15" s="287"/>
    </row>
    <row r="16" spans="1:16" ht="20.25" customHeight="1">
      <c r="A16" s="284"/>
      <c r="B16" s="1604"/>
      <c r="C16" s="1605"/>
      <c r="D16" s="1623" t="s">
        <v>10</v>
      </c>
      <c r="E16" s="1624"/>
      <c r="F16" s="1611" t="s">
        <v>1083</v>
      </c>
      <c r="G16" s="1625"/>
      <c r="H16" s="1625"/>
      <c r="I16" s="1625"/>
      <c r="J16" s="1625"/>
      <c r="K16" s="1625"/>
      <c r="L16" s="1625"/>
      <c r="M16" s="1626"/>
      <c r="N16" s="1607"/>
      <c r="O16" s="1609"/>
      <c r="P16" s="287"/>
    </row>
    <row r="17" spans="1:16" ht="9.75" customHeight="1">
      <c r="A17" s="284"/>
      <c r="B17" s="1604"/>
      <c r="C17" s="1605"/>
      <c r="D17" s="310"/>
      <c r="E17" s="311"/>
      <c r="F17" s="311"/>
      <c r="G17" s="311"/>
      <c r="H17" s="311"/>
      <c r="I17" s="311"/>
      <c r="J17" s="311"/>
      <c r="K17" s="311"/>
      <c r="L17" s="311"/>
      <c r="M17" s="312"/>
      <c r="N17" s="1607"/>
      <c r="O17" s="1609"/>
      <c r="P17" s="287"/>
    </row>
    <row r="18" spans="1:16" ht="20.25" customHeight="1">
      <c r="A18" s="284"/>
      <c r="B18" s="1604"/>
      <c r="C18" s="1605"/>
      <c r="D18" s="1627" t="s">
        <v>1081</v>
      </c>
      <c r="E18" s="1628"/>
      <c r="F18" s="1628"/>
      <c r="G18" s="1618" t="s">
        <v>1084</v>
      </c>
      <c r="H18" s="1629"/>
      <c r="I18" s="1629"/>
      <c r="J18" s="1629"/>
      <c r="K18" s="1629"/>
      <c r="L18" s="1629"/>
      <c r="M18" s="1630"/>
      <c r="N18" s="1607"/>
      <c r="O18" s="1609"/>
      <c r="P18" s="287"/>
    </row>
    <row r="19" spans="1:16" ht="9.75" customHeight="1">
      <c r="A19" s="284"/>
      <c r="B19" s="1604"/>
      <c r="C19" s="1605"/>
      <c r="D19" s="310"/>
      <c r="E19" s="311"/>
      <c r="F19" s="311"/>
      <c r="G19" s="311"/>
      <c r="H19" s="311"/>
      <c r="I19" s="311"/>
      <c r="J19" s="311"/>
      <c r="K19" s="311"/>
      <c r="L19" s="311"/>
      <c r="M19" s="312"/>
      <c r="N19" s="1607"/>
      <c r="O19" s="1609"/>
      <c r="P19" s="287"/>
    </row>
    <row r="20" spans="1:16" ht="20.25" customHeight="1">
      <c r="A20" s="284"/>
      <c r="B20" s="1604"/>
      <c r="C20" s="1605"/>
      <c r="D20" s="1627" t="s">
        <v>11</v>
      </c>
      <c r="E20" s="1628"/>
      <c r="F20" s="1628"/>
      <c r="G20" s="1618"/>
      <c r="H20" s="1629"/>
      <c r="I20" s="1629"/>
      <c r="J20" s="1629"/>
      <c r="K20" s="1629"/>
      <c r="L20" s="1629"/>
      <c r="M20" s="1630"/>
      <c r="N20" s="1607"/>
      <c r="O20" s="1609"/>
      <c r="P20" s="287"/>
    </row>
    <row r="21" spans="1:16" ht="9" customHeight="1">
      <c r="A21" s="284"/>
      <c r="B21" s="1604"/>
      <c r="C21" s="1605"/>
      <c r="D21" s="310"/>
      <c r="E21" s="311"/>
      <c r="F21" s="311"/>
      <c r="G21" s="311"/>
      <c r="H21" s="311"/>
      <c r="I21" s="311"/>
      <c r="J21" s="311"/>
      <c r="K21" s="311"/>
      <c r="L21" s="311"/>
      <c r="M21" s="312"/>
      <c r="N21" s="1607"/>
      <c r="O21" s="1609"/>
      <c r="P21" s="287"/>
    </row>
    <row r="22" spans="1:16" ht="20.25" customHeight="1">
      <c r="A22" s="284"/>
      <c r="B22" s="1604"/>
      <c r="C22" s="1605"/>
      <c r="D22" s="1627" t="s">
        <v>12</v>
      </c>
      <c r="E22" s="1628"/>
      <c r="F22" s="1628"/>
      <c r="G22" s="1618"/>
      <c r="H22" s="1629"/>
      <c r="I22" s="1629"/>
      <c r="J22" s="1629"/>
      <c r="K22" s="1629"/>
      <c r="L22" s="1629"/>
      <c r="M22" s="1630"/>
      <c r="N22" s="1607"/>
      <c r="O22" s="1609"/>
      <c r="P22" s="287"/>
    </row>
    <row r="23" spans="1:16" ht="9" customHeight="1">
      <c r="A23" s="284"/>
      <c r="B23" s="1604"/>
      <c r="C23" s="1605"/>
      <c r="D23" s="310"/>
      <c r="E23" s="311"/>
      <c r="F23" s="311"/>
      <c r="G23" s="311"/>
      <c r="H23" s="311"/>
      <c r="I23" s="311"/>
      <c r="J23" s="311"/>
      <c r="K23" s="311"/>
      <c r="L23" s="311"/>
      <c r="M23" s="312"/>
      <c r="N23" s="1607"/>
      <c r="O23" s="1609"/>
      <c r="P23" s="287"/>
    </row>
    <row r="24" spans="1:16" ht="20.25" customHeight="1">
      <c r="A24" s="284"/>
      <c r="B24" s="1604"/>
      <c r="C24" s="1605"/>
      <c r="D24" s="1627" t="s">
        <v>1085</v>
      </c>
      <c r="E24" s="1628"/>
      <c r="F24" s="1628"/>
      <c r="G24" s="1618"/>
      <c r="H24" s="1629"/>
      <c r="I24" s="1629"/>
      <c r="J24" s="1629"/>
      <c r="K24" s="1629"/>
      <c r="L24" s="1629"/>
      <c r="M24" s="1630"/>
      <c r="N24" s="1607"/>
      <c r="O24" s="1609"/>
      <c r="P24" s="287"/>
    </row>
    <row r="25" spans="1:16" ht="9.75" customHeight="1">
      <c r="A25" s="284"/>
      <c r="B25" s="1604"/>
      <c r="C25" s="1605"/>
      <c r="D25" s="310"/>
      <c r="E25" s="311"/>
      <c r="F25" s="311"/>
      <c r="G25" s="311"/>
      <c r="H25" s="311"/>
      <c r="I25" s="311"/>
      <c r="J25" s="311"/>
      <c r="K25" s="311"/>
      <c r="L25" s="311"/>
      <c r="M25" s="312"/>
      <c r="N25" s="1607"/>
      <c r="O25" s="1609"/>
      <c r="P25" s="287"/>
    </row>
    <row r="26" spans="1:16" ht="20.25" customHeight="1">
      <c r="A26" s="284"/>
      <c r="B26" s="1604"/>
      <c r="C26" s="1605"/>
      <c r="D26" s="1627" t="s">
        <v>1086</v>
      </c>
      <c r="E26" s="1628"/>
      <c r="F26" s="1628"/>
      <c r="G26" s="1618" t="s">
        <v>1087</v>
      </c>
      <c r="H26" s="1629"/>
      <c r="I26" s="1629"/>
      <c r="J26" s="1629"/>
      <c r="K26" s="1629"/>
      <c r="L26" s="1629"/>
      <c r="M26" s="1630"/>
      <c r="N26" s="1607"/>
      <c r="O26" s="1609"/>
      <c r="P26" s="287"/>
    </row>
    <row r="27" spans="1:16" ht="9.75" customHeight="1">
      <c r="A27" s="284"/>
      <c r="B27" s="1604"/>
      <c r="C27" s="1605"/>
      <c r="D27" s="310"/>
      <c r="E27" s="311"/>
      <c r="F27" s="311"/>
      <c r="G27" s="311"/>
      <c r="H27" s="311"/>
      <c r="I27" s="311"/>
      <c r="J27" s="311"/>
      <c r="K27" s="311"/>
      <c r="L27" s="311"/>
      <c r="M27" s="312"/>
      <c r="N27" s="1607"/>
      <c r="O27" s="1609"/>
      <c r="P27" s="287"/>
    </row>
    <row r="28" spans="1:16" ht="20.25" customHeight="1">
      <c r="A28" s="284"/>
      <c r="B28" s="1604"/>
      <c r="C28" s="1605"/>
      <c r="D28" s="1627" t="s">
        <v>1088</v>
      </c>
      <c r="E28" s="1628"/>
      <c r="F28" s="1628"/>
      <c r="G28" s="1618"/>
      <c r="H28" s="1629"/>
      <c r="I28" s="1629"/>
      <c r="J28" s="1629"/>
      <c r="K28" s="1629"/>
      <c r="L28" s="1629"/>
      <c r="M28" s="1630"/>
      <c r="N28" s="1607"/>
      <c r="O28" s="1609"/>
      <c r="P28" s="287"/>
    </row>
    <row r="29" spans="1:16" ht="9.75" customHeight="1">
      <c r="A29" s="284"/>
      <c r="B29" s="1604"/>
      <c r="C29" s="1605"/>
      <c r="D29" s="310"/>
      <c r="E29" s="311"/>
      <c r="F29" s="311"/>
      <c r="G29" s="311"/>
      <c r="H29" s="311"/>
      <c r="I29" s="311"/>
      <c r="J29" s="311"/>
      <c r="K29" s="311"/>
      <c r="L29" s="311"/>
      <c r="M29" s="312"/>
      <c r="N29" s="1607"/>
      <c r="O29" s="1609"/>
      <c r="P29" s="287"/>
    </row>
    <row r="30" spans="1:16" ht="20.25" customHeight="1">
      <c r="A30" s="284"/>
      <c r="B30" s="1604"/>
      <c r="C30" s="1605"/>
      <c r="D30" s="1627" t="s">
        <v>13</v>
      </c>
      <c r="E30" s="1628"/>
      <c r="F30" s="1628"/>
      <c r="G30" s="1618"/>
      <c r="H30" s="1629"/>
      <c r="I30" s="1629"/>
      <c r="J30" s="1629"/>
      <c r="K30" s="1629"/>
      <c r="L30" s="1629"/>
      <c r="M30" s="1630"/>
      <c r="N30" s="1607"/>
      <c r="O30" s="1609"/>
      <c r="P30" s="287"/>
    </row>
    <row r="31" spans="1:16" ht="9.75" customHeight="1">
      <c r="A31" s="284"/>
      <c r="B31" s="1604"/>
      <c r="C31" s="1605"/>
      <c r="D31" s="310"/>
      <c r="E31" s="311"/>
      <c r="F31" s="311"/>
      <c r="G31" s="311"/>
      <c r="H31" s="311"/>
      <c r="I31" s="311"/>
      <c r="J31" s="311"/>
      <c r="K31" s="311"/>
      <c r="L31" s="311"/>
      <c r="M31" s="312"/>
      <c r="N31" s="1607"/>
      <c r="O31" s="1609"/>
      <c r="P31" s="287"/>
    </row>
    <row r="32" spans="1:16" ht="20.25" customHeight="1">
      <c r="A32" s="284"/>
      <c r="B32" s="1604"/>
      <c r="C32" s="1605"/>
      <c r="D32" s="1627" t="s">
        <v>14</v>
      </c>
      <c r="E32" s="1628"/>
      <c r="F32" s="1628"/>
      <c r="G32" s="1618"/>
      <c r="H32" s="1629"/>
      <c r="I32" s="1629"/>
      <c r="J32" s="1629"/>
      <c r="K32" s="1629"/>
      <c r="L32" s="1629"/>
      <c r="M32" s="1630"/>
      <c r="N32" s="1607"/>
      <c r="O32" s="1609"/>
      <c r="P32" s="287"/>
    </row>
    <row r="33" spans="1:16" ht="9.75" customHeight="1">
      <c r="A33" s="284"/>
      <c r="B33" s="1604"/>
      <c r="C33" s="1605"/>
      <c r="D33" s="310"/>
      <c r="E33" s="311"/>
      <c r="F33" s="311"/>
      <c r="G33" s="311"/>
      <c r="H33" s="311"/>
      <c r="I33" s="311"/>
      <c r="J33" s="311"/>
      <c r="K33" s="311"/>
      <c r="L33" s="311"/>
      <c r="M33" s="312"/>
      <c r="N33" s="1607"/>
      <c r="O33" s="1609"/>
      <c r="P33" s="287"/>
    </row>
    <row r="34" spans="1:16" ht="20.25" customHeight="1">
      <c r="A34" s="284"/>
      <c r="B34" s="1604"/>
      <c r="C34" s="1605"/>
      <c r="D34" s="1627" t="s">
        <v>15</v>
      </c>
      <c r="E34" s="1628"/>
      <c r="F34" s="1628"/>
      <c r="G34" s="1618"/>
      <c r="H34" s="1629"/>
      <c r="I34" s="1629"/>
      <c r="J34" s="1629"/>
      <c r="K34" s="1629"/>
      <c r="L34" s="1629"/>
      <c r="M34" s="1630"/>
      <c r="N34" s="1607"/>
      <c r="O34" s="1609"/>
      <c r="P34" s="287"/>
    </row>
    <row r="35" spans="1:16" ht="9.75" customHeight="1">
      <c r="A35" s="284"/>
      <c r="B35" s="1604"/>
      <c r="C35" s="1605"/>
      <c r="D35" s="310"/>
      <c r="E35" s="311"/>
      <c r="F35" s="311"/>
      <c r="G35" s="311"/>
      <c r="H35" s="311"/>
      <c r="I35" s="311"/>
      <c r="J35" s="311"/>
      <c r="K35" s="311"/>
      <c r="L35" s="311"/>
      <c r="M35" s="312"/>
      <c r="N35" s="1607"/>
      <c r="O35" s="1609"/>
      <c r="P35" s="287"/>
    </row>
    <row r="36" spans="1:16" ht="20.25" customHeight="1">
      <c r="A36" s="284"/>
      <c r="B36" s="1604"/>
      <c r="C36" s="1605"/>
      <c r="D36" s="1627" t="s">
        <v>16</v>
      </c>
      <c r="E36" s="1628"/>
      <c r="F36" s="1628"/>
      <c r="G36" s="1618"/>
      <c r="H36" s="1629"/>
      <c r="I36" s="1629"/>
      <c r="J36" s="1629"/>
      <c r="K36" s="1629"/>
      <c r="L36" s="1629"/>
      <c r="M36" s="1630"/>
      <c r="N36" s="1607"/>
      <c r="O36" s="1609"/>
      <c r="P36" s="287"/>
    </row>
    <row r="37" spans="1:16" ht="9.75" customHeight="1">
      <c r="A37" s="284"/>
      <c r="B37" s="1604"/>
      <c r="C37" s="1605"/>
      <c r="D37" s="310"/>
      <c r="E37" s="311"/>
      <c r="F37" s="311"/>
      <c r="G37" s="311"/>
      <c r="H37" s="311"/>
      <c r="I37" s="311"/>
      <c r="J37" s="311"/>
      <c r="K37" s="311"/>
      <c r="L37" s="311"/>
      <c r="M37" s="312"/>
      <c r="N37" s="1607"/>
      <c r="O37" s="1609"/>
      <c r="P37" s="287"/>
    </row>
    <row r="38" spans="1:16" ht="20.25" customHeight="1">
      <c r="A38" s="284"/>
      <c r="B38" s="1604"/>
      <c r="C38" s="1605"/>
      <c r="D38" s="1620" t="s">
        <v>1089</v>
      </c>
      <c r="E38" s="1631"/>
      <c r="F38" s="1631"/>
      <c r="G38" s="1632"/>
      <c r="H38" s="1633"/>
      <c r="I38" s="1633"/>
      <c r="J38" s="1633"/>
      <c r="K38" s="1633"/>
      <c r="L38" s="1633"/>
      <c r="M38" s="1634"/>
      <c r="N38" s="1607"/>
      <c r="O38" s="1609"/>
      <c r="P38" s="287"/>
    </row>
    <row r="39" spans="1:16" ht="34.5" customHeight="1">
      <c r="A39" s="284"/>
      <c r="B39" s="1604"/>
      <c r="C39" s="1605"/>
      <c r="D39" s="313"/>
      <c r="E39" s="313"/>
      <c r="F39" s="313"/>
      <c r="G39" s="313"/>
      <c r="H39" s="313"/>
      <c r="I39" s="313"/>
      <c r="J39" s="313"/>
      <c r="K39" s="313"/>
      <c r="L39" s="313"/>
      <c r="M39" s="313"/>
      <c r="N39" s="1607"/>
      <c r="O39" s="1609"/>
      <c r="P39" s="287"/>
    </row>
    <row r="40" spans="1:16" ht="14.25" customHeight="1">
      <c r="A40" s="284"/>
      <c r="B40" s="1604"/>
      <c r="C40" s="1606"/>
      <c r="D40" s="1635"/>
      <c r="E40" s="1635"/>
      <c r="F40" s="1635"/>
      <c r="G40" s="1635"/>
      <c r="H40" s="1635"/>
      <c r="I40" s="1635"/>
      <c r="J40" s="1635"/>
      <c r="K40" s="1635"/>
      <c r="L40" s="1635"/>
      <c r="M40" s="1635"/>
      <c r="N40" s="1608"/>
      <c r="O40" s="1609"/>
      <c r="P40" s="287"/>
    </row>
    <row r="41" spans="1:16" ht="15" customHeight="1">
      <c r="A41" s="284"/>
      <c r="B41" s="314"/>
      <c r="C41" s="315"/>
      <c r="D41" s="315"/>
      <c r="E41" s="315"/>
      <c r="F41" s="315"/>
      <c r="G41" s="315"/>
      <c r="H41" s="315"/>
      <c r="I41" s="315"/>
      <c r="J41" s="315"/>
      <c r="K41" s="315"/>
      <c r="L41" s="315"/>
      <c r="M41" s="315"/>
      <c r="N41" s="315"/>
      <c r="O41" s="316"/>
      <c r="P41" s="317"/>
    </row>
    <row r="42" spans="1:16" ht="18" customHeight="1">
      <c r="A42" s="284"/>
      <c r="B42" s="318"/>
      <c r="C42" s="318"/>
      <c r="D42" s="318"/>
      <c r="E42" s="318"/>
      <c r="F42" s="318"/>
      <c r="G42" s="318"/>
      <c r="H42" s="318"/>
      <c r="I42" s="318"/>
      <c r="J42" s="318"/>
      <c r="K42" s="318"/>
      <c r="L42" s="318"/>
      <c r="M42" s="318"/>
      <c r="N42" s="318"/>
      <c r="O42" s="318"/>
      <c r="P42" s="317"/>
    </row>
  </sheetData>
  <sheetProtection selectLockedCells="1"/>
  <mergeCells count="42">
    <mergeCell ref="D38:F38"/>
    <mergeCell ref="G38:M38"/>
    <mergeCell ref="D40:M40"/>
    <mergeCell ref="D32:F32"/>
    <mergeCell ref="G32:M32"/>
    <mergeCell ref="D34:F34"/>
    <mergeCell ref="G34:M34"/>
    <mergeCell ref="D36:F36"/>
    <mergeCell ref="G36:M36"/>
    <mergeCell ref="D26:F26"/>
    <mergeCell ref="G26:M26"/>
    <mergeCell ref="D28:F28"/>
    <mergeCell ref="G28:M28"/>
    <mergeCell ref="D30:F30"/>
    <mergeCell ref="G30:M30"/>
    <mergeCell ref="D20:F20"/>
    <mergeCell ref="G20:M20"/>
    <mergeCell ref="D22:F22"/>
    <mergeCell ref="G22:M22"/>
    <mergeCell ref="D24:F24"/>
    <mergeCell ref="G24:M24"/>
    <mergeCell ref="D15:M15"/>
    <mergeCell ref="D16:E16"/>
    <mergeCell ref="F16:M16"/>
    <mergeCell ref="D18:F18"/>
    <mergeCell ref="G18:M18"/>
    <mergeCell ref="B1:C1"/>
    <mergeCell ref="B2:O2"/>
    <mergeCell ref="C3:N3"/>
    <mergeCell ref="C4:N4"/>
    <mergeCell ref="D5:M5"/>
    <mergeCell ref="B3:B40"/>
    <mergeCell ref="C5:C40"/>
    <mergeCell ref="N5:N40"/>
    <mergeCell ref="O3:O40"/>
    <mergeCell ref="D6:M6"/>
    <mergeCell ref="F7:M7"/>
    <mergeCell ref="D9:E9"/>
    <mergeCell ref="D11:F11"/>
    <mergeCell ref="G11:M11"/>
    <mergeCell ref="D13:E13"/>
    <mergeCell ref="D14:M14"/>
  </mergeCells>
  <phoneticPr fontId="30" type="noConversion"/>
  <dataValidations count="6">
    <dataValidation type="list" allowBlank="1" showInputMessage="1" showErrorMessage="1" sqref="J9 J13" xr:uid="{468238EC-F8FF-4FA4-8807-D27080A8D26D}">
      <formula1>"1,2,3,4,5,6,7,8,9,10,11,12,13,14,15,16,17,18,19,20,21,22,23,24,25,26,27,28,29,30,31"</formula1>
    </dataValidation>
    <dataValidation type="list" allowBlank="1" showInputMessage="1" showErrorMessage="1" sqref="F13" xr:uid="{F40559E0-3B61-4637-A73A-5A2D05FBA471}">
      <formula1>"2015,2016,2017,2018,2019,2020,2021,2022,2023,2024,2025"</formula1>
    </dataValidation>
    <dataValidation allowBlank="1" showInputMessage="1" showErrorMessage="1" sqref="D7 F7 E10:M10 D9:D10" xr:uid="{10CD2254-2429-4D47-A42E-E7C8C5E6D7AF}"/>
    <dataValidation type="list" allowBlank="1" showInputMessage="1" showErrorMessage="1" sqref="H9 H13" xr:uid="{703F19EF-F862-4FC9-B65F-6B92BD06061B}">
      <formula1>"1,2,3,4,5,6,7,8,9,10,11,12"</formula1>
    </dataValidation>
    <dataValidation errorStyle="information" allowBlank="1" showInputMessage="1" showErrorMessage="1" sqref="D11 G11 D13" xr:uid="{E64C73CD-DA91-474E-AC7E-863598272742}"/>
    <dataValidation type="list" allowBlank="1" showInputMessage="1" showErrorMessage="1" sqref="F9" xr:uid="{CCF514BB-BE77-45AE-9887-CF89DCE10E36}">
      <formula1>"2018,2019,2020,2021,2022,2023,2024,2025,2026,2027"</formula1>
    </dataValidation>
  </dataValidations>
  <hyperlinks>
    <hyperlink ref="B1:C1" location="索引目录!B2" display="索引页" xr:uid="{00000000-0004-0000-0000-000000000000}"/>
  </hyperlinks>
  <printOptions horizontalCentered="1" verticalCentered="1"/>
  <pageMargins left="0.75" right="0.75" top="0.98425196850393704" bottom="0.97916666666666696" header="0.39370078740157477" footer="0.50902777777777797"/>
  <pageSetup paperSize="9" fitToHeight="0" orientation="landscape" r:id="rId1"/>
  <headerFooter alignWithMargins="0">
    <oddHeader>&amp;R&amp;"宋体,常规"&amp;10共&amp;"Times New Roman,常规"&amp;N&amp;"宋体,常规"页第&amp;"Times New Roman,常规"&amp;P&amp;"宋体,常规"页</oddHeader>
  </headerFooter>
  <drawing r:id="rId2"/>
  <legacyDrawingHF r:id="rId3"/>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F1B083-749C-4C8D-956D-F3D346A66413}">
  <sheetPr codeName="Sheet42">
    <pageSetUpPr fitToPage="1"/>
  </sheetPr>
  <dimension ref="A1:K29"/>
  <sheetViews>
    <sheetView zoomScaleNormal="100" workbookViewId="0">
      <pane ySplit="6" topLeftCell="A7" activePane="bottomLeft" state="frozen"/>
      <selection pane="bottomLeft"/>
    </sheetView>
  </sheetViews>
  <sheetFormatPr defaultColWidth="9" defaultRowHeight="15.75" customHeight="1"/>
  <cols>
    <col min="1" max="1" width="5.59765625" style="4" customWidth="1"/>
    <col min="2" max="2" width="18.09765625" style="37" customWidth="1"/>
    <col min="3" max="3" width="10.09765625" style="4" customWidth="1"/>
    <col min="4" max="4" width="10.09765625" style="53" customWidth="1"/>
    <col min="5" max="5" width="10.296875" style="53" customWidth="1"/>
    <col min="6" max="7" width="14.59765625" style="4" hidden="1" customWidth="1"/>
    <col min="8" max="9" width="14.796875" style="4" customWidth="1"/>
    <col min="10" max="10" width="9.3984375" style="4" customWidth="1"/>
    <col min="11" max="11" width="8.59765625" style="4" customWidth="1"/>
    <col min="12" max="16384" width="9" style="4"/>
  </cols>
  <sheetData>
    <row r="1" spans="1:11" ht="15.75" customHeight="1">
      <c r="A1" s="506"/>
      <c r="B1" s="484"/>
      <c r="C1" s="5"/>
      <c r="D1" s="488"/>
      <c r="E1" s="488"/>
      <c r="F1" s="387"/>
      <c r="G1" s="387"/>
      <c r="H1" s="387"/>
      <c r="I1" s="387"/>
      <c r="J1" s="387"/>
      <c r="K1" s="5"/>
    </row>
    <row r="2" spans="1:11" s="2" customFormat="1" ht="30" customHeight="1">
      <c r="A2" s="1643" t="s">
        <v>2127</v>
      </c>
      <c r="B2" s="1644"/>
      <c r="C2" s="1644"/>
      <c r="D2" s="1644"/>
      <c r="E2" s="1644"/>
      <c r="F2" s="1644"/>
      <c r="G2" s="1644"/>
      <c r="H2" s="1644"/>
      <c r="I2" s="1644"/>
      <c r="J2" s="1644"/>
      <c r="K2" s="1644"/>
    </row>
    <row r="3" spans="1:11" ht="14.25" customHeight="1">
      <c r="A3" s="4" t="s">
        <v>1968</v>
      </c>
      <c r="B3" s="4"/>
      <c r="D3" s="4"/>
      <c r="E3" s="4"/>
    </row>
    <row r="4" spans="1:11" ht="15.75" customHeight="1">
      <c r="A4" s="4" t="s">
        <v>2086</v>
      </c>
      <c r="F4" s="388"/>
      <c r="G4" s="388"/>
      <c r="H4" s="388"/>
      <c r="I4" s="388"/>
      <c r="J4" s="388"/>
      <c r="K4" s="458" t="s">
        <v>1970</v>
      </c>
    </row>
    <row r="5" spans="1:11" s="3" customFormat="1" ht="15.75" customHeight="1">
      <c r="A5" s="1683" t="s">
        <v>1101</v>
      </c>
      <c r="B5" s="1692" t="s">
        <v>2115</v>
      </c>
      <c r="C5" s="1692" t="s">
        <v>2116</v>
      </c>
      <c r="D5" s="1692" t="s">
        <v>2111</v>
      </c>
      <c r="E5" s="1685" t="s">
        <v>2117</v>
      </c>
      <c r="F5" s="1685" t="s">
        <v>2088</v>
      </c>
      <c r="G5" s="1685" t="s">
        <v>2089</v>
      </c>
      <c r="H5" s="1685" t="s">
        <v>1647</v>
      </c>
      <c r="I5" s="1685" t="s">
        <v>2090</v>
      </c>
      <c r="J5" s="1685" t="s">
        <v>2091</v>
      </c>
      <c r="K5" s="1685" t="s">
        <v>1100</v>
      </c>
    </row>
    <row r="6" spans="1:11" ht="15.75" customHeight="1">
      <c r="A6" s="1684"/>
      <c r="B6" s="1693"/>
      <c r="C6" s="1693"/>
      <c r="D6" s="1693"/>
      <c r="E6" s="1686"/>
      <c r="F6" s="1686"/>
      <c r="G6" s="1686"/>
      <c r="H6" s="1686"/>
      <c r="I6" s="1686"/>
      <c r="J6" s="1686"/>
      <c r="K6" s="1686"/>
    </row>
    <row r="7" spans="1:11" ht="15.75" customHeight="1">
      <c r="A7" s="381"/>
      <c r="B7" s="485"/>
      <c r="C7" s="381"/>
      <c r="D7" s="486"/>
      <c r="E7" s="410"/>
      <c r="F7" s="410"/>
      <c r="G7" s="410"/>
      <c r="H7" s="410">
        <v>0</v>
      </c>
      <c r="I7" s="472">
        <v>0</v>
      </c>
      <c r="J7" s="410"/>
      <c r="K7" s="440"/>
    </row>
    <row r="8" spans="1:11" ht="15.75" customHeight="1">
      <c r="A8" s="381"/>
      <c r="B8" s="485"/>
      <c r="C8" s="381"/>
      <c r="D8" s="486"/>
      <c r="E8" s="410"/>
      <c r="F8" s="410"/>
      <c r="G8" s="410"/>
      <c r="H8" s="410">
        <v>0</v>
      </c>
      <c r="I8" s="472">
        <v>0</v>
      </c>
      <c r="J8" s="410"/>
      <c r="K8" s="440"/>
    </row>
    <row r="9" spans="1:11" ht="15.75" customHeight="1">
      <c r="A9" s="381"/>
      <c r="B9" s="485"/>
      <c r="C9" s="381"/>
      <c r="D9" s="486"/>
      <c r="E9" s="410"/>
      <c r="F9" s="410"/>
      <c r="G9" s="410"/>
      <c r="H9" s="410">
        <v>0</v>
      </c>
      <c r="I9" s="472">
        <v>0</v>
      </c>
      <c r="J9" s="410"/>
      <c r="K9" s="440"/>
    </row>
    <row r="10" spans="1:11" ht="15.75" customHeight="1">
      <c r="A10" s="381"/>
      <c r="B10" s="485"/>
      <c r="C10" s="381"/>
      <c r="D10" s="486"/>
      <c r="E10" s="410"/>
      <c r="F10" s="410"/>
      <c r="G10" s="410"/>
      <c r="H10" s="410">
        <v>0</v>
      </c>
      <c r="I10" s="472">
        <v>0</v>
      </c>
      <c r="J10" s="410"/>
      <c r="K10" s="440"/>
    </row>
    <row r="11" spans="1:11" ht="15.75" customHeight="1">
      <c r="A11" s="381"/>
      <c r="B11" s="485"/>
      <c r="C11" s="381"/>
      <c r="D11" s="486"/>
      <c r="E11" s="410"/>
      <c r="F11" s="410"/>
      <c r="G11" s="410"/>
      <c r="H11" s="410">
        <v>0</v>
      </c>
      <c r="I11" s="472">
        <v>0</v>
      </c>
      <c r="J11" s="410"/>
      <c r="K11" s="440"/>
    </row>
    <row r="12" spans="1:11" ht="15.75" customHeight="1">
      <c r="A12" s="381"/>
      <c r="B12" s="485"/>
      <c r="C12" s="381"/>
      <c r="D12" s="486"/>
      <c r="E12" s="410"/>
      <c r="F12" s="410"/>
      <c r="G12" s="410"/>
      <c r="H12" s="410">
        <v>0</v>
      </c>
      <c r="I12" s="472">
        <v>0</v>
      </c>
      <c r="J12" s="410"/>
      <c r="K12" s="440"/>
    </row>
    <row r="13" spans="1:11" ht="15.75" customHeight="1">
      <c r="A13" s="381"/>
      <c r="B13" s="485"/>
      <c r="C13" s="381"/>
      <c r="D13" s="486"/>
      <c r="E13" s="410"/>
      <c r="F13" s="410"/>
      <c r="G13" s="410"/>
      <c r="H13" s="410">
        <v>0</v>
      </c>
      <c r="I13" s="472">
        <v>0</v>
      </c>
      <c r="J13" s="410"/>
      <c r="K13" s="440"/>
    </row>
    <row r="14" spans="1:11" ht="15.75" customHeight="1">
      <c r="A14" s="381"/>
      <c r="B14" s="485"/>
      <c r="C14" s="381"/>
      <c r="D14" s="486"/>
      <c r="E14" s="410"/>
      <c r="F14" s="410"/>
      <c r="G14" s="410"/>
      <c r="H14" s="410">
        <v>0</v>
      </c>
      <c r="I14" s="472">
        <v>0</v>
      </c>
      <c r="J14" s="410"/>
      <c r="K14" s="440"/>
    </row>
    <row r="15" spans="1:11" ht="15.75" customHeight="1">
      <c r="A15" s="381"/>
      <c r="B15" s="485"/>
      <c r="C15" s="381"/>
      <c r="D15" s="486"/>
      <c r="E15" s="410"/>
      <c r="F15" s="410"/>
      <c r="G15" s="410"/>
      <c r="H15" s="410">
        <v>0</v>
      </c>
      <c r="I15" s="472">
        <v>0</v>
      </c>
      <c r="J15" s="410"/>
      <c r="K15" s="440"/>
    </row>
    <row r="16" spans="1:11" ht="15.75" customHeight="1">
      <c r="A16" s="381"/>
      <c r="B16" s="485"/>
      <c r="C16" s="381"/>
      <c r="D16" s="486"/>
      <c r="E16" s="410"/>
      <c r="F16" s="410"/>
      <c r="G16" s="410"/>
      <c r="H16" s="410">
        <v>0</v>
      </c>
      <c r="I16" s="472">
        <v>0</v>
      </c>
      <c r="J16" s="410"/>
      <c r="K16" s="440"/>
    </row>
    <row r="17" spans="1:11" ht="15.75" customHeight="1">
      <c r="A17" s="381"/>
      <c r="B17" s="485"/>
      <c r="C17" s="381"/>
      <c r="D17" s="486"/>
      <c r="E17" s="410"/>
      <c r="F17" s="410"/>
      <c r="G17" s="410"/>
      <c r="H17" s="410">
        <v>0</v>
      </c>
      <c r="I17" s="472">
        <v>0</v>
      </c>
      <c r="J17" s="410"/>
      <c r="K17" s="440"/>
    </row>
    <row r="18" spans="1:11" ht="15.75" customHeight="1">
      <c r="A18" s="381"/>
      <c r="B18" s="485"/>
      <c r="C18" s="381"/>
      <c r="D18" s="486"/>
      <c r="E18" s="410"/>
      <c r="F18" s="410"/>
      <c r="G18" s="410"/>
      <c r="H18" s="410">
        <v>0</v>
      </c>
      <c r="I18" s="472">
        <v>0</v>
      </c>
      <c r="J18" s="410"/>
      <c r="K18" s="440"/>
    </row>
    <row r="19" spans="1:11" ht="15.75" customHeight="1">
      <c r="A19" s="381"/>
      <c r="B19" s="485"/>
      <c r="C19" s="381"/>
      <c r="D19" s="486"/>
      <c r="E19" s="410"/>
      <c r="F19" s="410"/>
      <c r="G19" s="410"/>
      <c r="H19" s="410">
        <v>0</v>
      </c>
      <c r="I19" s="472">
        <v>0</v>
      </c>
      <c r="J19" s="410"/>
      <c r="K19" s="440"/>
    </row>
    <row r="20" spans="1:11" ht="15.75" customHeight="1">
      <c r="A20" s="381"/>
      <c r="B20" s="485"/>
      <c r="C20" s="381"/>
      <c r="D20" s="486"/>
      <c r="E20" s="410"/>
      <c r="F20" s="410"/>
      <c r="G20" s="410"/>
      <c r="H20" s="410">
        <v>0</v>
      </c>
      <c r="I20" s="472">
        <v>0</v>
      </c>
      <c r="J20" s="410"/>
      <c r="K20" s="440"/>
    </row>
    <row r="21" spans="1:11" ht="15.75" customHeight="1">
      <c r="A21" s="381"/>
      <c r="B21" s="485"/>
      <c r="C21" s="381"/>
      <c r="D21" s="486"/>
      <c r="E21" s="410"/>
      <c r="F21" s="410"/>
      <c r="G21" s="410"/>
      <c r="H21" s="410">
        <v>0</v>
      </c>
      <c r="I21" s="472">
        <v>0</v>
      </c>
      <c r="J21" s="410"/>
      <c r="K21" s="440"/>
    </row>
    <row r="22" spans="1:11" ht="15.75" customHeight="1">
      <c r="A22" s="381"/>
      <c r="B22" s="485"/>
      <c r="C22" s="381"/>
      <c r="D22" s="486"/>
      <c r="E22" s="410"/>
      <c r="F22" s="410"/>
      <c r="G22" s="410"/>
      <c r="H22" s="410">
        <v>0</v>
      </c>
      <c r="I22" s="472">
        <v>0</v>
      </c>
      <c r="J22" s="410"/>
      <c r="K22" s="440"/>
    </row>
    <row r="23" spans="1:11" ht="15.75" customHeight="1">
      <c r="A23" s="381"/>
      <c r="B23" s="485"/>
      <c r="C23" s="381"/>
      <c r="D23" s="486"/>
      <c r="E23" s="410"/>
      <c r="F23" s="410"/>
      <c r="G23" s="410"/>
      <c r="H23" s="410">
        <v>0</v>
      </c>
      <c r="I23" s="472">
        <v>0</v>
      </c>
      <c r="J23" s="410"/>
      <c r="K23" s="440"/>
    </row>
    <row r="24" spans="1:11" ht="15.75" customHeight="1">
      <c r="A24" s="381"/>
      <c r="B24" s="485"/>
      <c r="C24" s="381"/>
      <c r="D24" s="486"/>
      <c r="E24" s="410"/>
      <c r="F24" s="410"/>
      <c r="G24" s="410"/>
      <c r="H24" s="410">
        <v>0</v>
      </c>
      <c r="I24" s="472">
        <v>0</v>
      </c>
      <c r="J24" s="410"/>
      <c r="K24" s="440"/>
    </row>
    <row r="25" spans="1:11" ht="15.75" customHeight="1">
      <c r="A25" s="381"/>
      <c r="B25" s="485"/>
      <c r="C25" s="381"/>
      <c r="D25" s="486"/>
      <c r="E25" s="410"/>
      <c r="F25" s="410"/>
      <c r="G25" s="410"/>
      <c r="H25" s="410">
        <v>0</v>
      </c>
      <c r="I25" s="472">
        <v>0</v>
      </c>
      <c r="J25" s="410"/>
      <c r="K25" s="440"/>
    </row>
    <row r="26" spans="1:11" ht="15.75" customHeight="1">
      <c r="A26" s="381"/>
      <c r="B26" s="485"/>
      <c r="C26" s="381"/>
      <c r="D26" s="486"/>
      <c r="E26" s="410"/>
      <c r="F26" s="410"/>
      <c r="G26" s="410"/>
      <c r="H26" s="410">
        <v>0</v>
      </c>
      <c r="I26" s="472">
        <v>0</v>
      </c>
      <c r="J26" s="410"/>
      <c r="K26" s="440"/>
    </row>
    <row r="27" spans="1:11" ht="15.75" customHeight="1">
      <c r="A27" s="1688" t="s">
        <v>2126</v>
      </c>
      <c r="B27" s="1689"/>
      <c r="C27" s="381"/>
      <c r="D27" s="486"/>
      <c r="E27" s="486"/>
      <c r="F27" s="410">
        <v>0</v>
      </c>
      <c r="G27" s="410"/>
      <c r="H27" s="410">
        <v>0</v>
      </c>
      <c r="I27" s="410">
        <v>0</v>
      </c>
      <c r="J27" s="410"/>
      <c r="K27" s="440"/>
    </row>
    <row r="28" spans="1:11" ht="15.75" customHeight="1">
      <c r="A28" s="4" t="s">
        <v>2098</v>
      </c>
      <c r="F28" s="388"/>
      <c r="G28" s="388"/>
      <c r="H28" s="388" t="s">
        <v>2099</v>
      </c>
      <c r="I28" s="388"/>
      <c r="J28" s="388"/>
    </row>
    <row r="29" spans="1:11" ht="15.75" customHeight="1">
      <c r="A29" s="4" t="s">
        <v>2101</v>
      </c>
      <c r="F29" s="388"/>
      <c r="G29" s="388"/>
      <c r="H29" s="388"/>
      <c r="I29" s="388"/>
      <c r="J29" s="388"/>
    </row>
  </sheetData>
  <sortState xmlns:xlrd2="http://schemas.microsoft.com/office/spreadsheetml/2017/richdata2" ref="A7:K26">
    <sortCondition ref="A7"/>
  </sortState>
  <mergeCells count="13">
    <mergeCell ref="A27:B27"/>
    <mergeCell ref="A5:A6"/>
    <mergeCell ref="B5:B6"/>
    <mergeCell ref="C5:C6"/>
    <mergeCell ref="D5:D6"/>
    <mergeCell ref="A2:K2"/>
    <mergeCell ref="E5:E6"/>
    <mergeCell ref="F5:F6"/>
    <mergeCell ref="G5:G6"/>
    <mergeCell ref="H5:H6"/>
    <mergeCell ref="I5:I6"/>
    <mergeCell ref="J5:J6"/>
    <mergeCell ref="K5:K6"/>
  </mergeCells>
  <phoneticPr fontId="30" type="noConversion"/>
  <dataValidations count="1">
    <dataValidation allowBlank="1" showInputMessage="1" showErrorMessage="1" prompt="点击【逻辑校验】可以对“债券代码”与“债券名称”的一致性进行核查" sqref="B5:B6 C5:C6" xr:uid="{D8CAE56E-EFDE-45C0-AE55-574A01794080}"/>
  </dataValidations>
  <printOptions horizontalCentered="1"/>
  <pageMargins left="0.35433070866141736" right="0.35433070866141736" top="0.98425196850393704" bottom="0.78740157480314965" header="0.39370078740157477" footer="0.51181102362204722"/>
  <pageSetup paperSize="9" fitToHeight="0" orientation="landscape" r:id="rId1"/>
  <headerFooter alignWithMargins="0">
    <oddHeader>&amp;R&amp;"宋体,常规"&amp;10共&amp;"Times New Roman,常规"&amp;N&amp;"宋体,常规"页第&amp;"Times New Roman,常规"&amp;P&amp;"宋体,常规"页</oddHeader>
  </headerFooter>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4EACE0-9C17-4743-8CB0-01F4F50D2059}">
  <sheetPr codeName="Sheet157">
    <pageSetUpPr fitToPage="1"/>
  </sheetPr>
  <dimension ref="A1:Q29"/>
  <sheetViews>
    <sheetView zoomScaleNormal="100" workbookViewId="0">
      <pane ySplit="6" topLeftCell="A7" activePane="bottomLeft" state="frozen"/>
      <selection pane="bottomLeft"/>
    </sheetView>
  </sheetViews>
  <sheetFormatPr defaultColWidth="9" defaultRowHeight="15.75" customHeight="1"/>
  <cols>
    <col min="1" max="1" width="5.59765625" style="4" customWidth="1"/>
    <col min="2" max="2" width="19.59765625" style="37" customWidth="1"/>
    <col min="3" max="3" width="10.09765625" style="53" customWidth="1"/>
    <col min="4" max="4" width="10.09765625" style="4" customWidth="1"/>
    <col min="5" max="7" width="10.296875" style="4" customWidth="1"/>
    <col min="8" max="9" width="14.296875" style="4" customWidth="1"/>
    <col min="10" max="11" width="10.09765625" style="4" customWidth="1"/>
    <col min="12" max="13" width="14.59765625" style="4" hidden="1" customWidth="1"/>
    <col min="14" max="15" width="14.796875" style="4" customWidth="1"/>
    <col min="16" max="16" width="9.3984375" style="4" customWidth="1"/>
    <col min="17" max="17" width="8.59765625" style="4" customWidth="1"/>
    <col min="18" max="16384" width="9" style="4"/>
  </cols>
  <sheetData>
    <row r="1" spans="1:17" ht="12.75" customHeight="1">
      <c r="A1" s="506"/>
      <c r="B1" s="484"/>
      <c r="C1" s="488"/>
      <c r="D1" s="5"/>
      <c r="E1" s="5"/>
      <c r="F1" s="5"/>
      <c r="G1" s="5"/>
      <c r="H1" s="5"/>
      <c r="I1" s="5"/>
      <c r="J1" s="5"/>
      <c r="K1" s="5"/>
      <c r="L1" s="387"/>
      <c r="M1" s="387"/>
      <c r="N1" s="387"/>
      <c r="O1" s="387"/>
      <c r="P1" s="387"/>
      <c r="Q1" s="5"/>
    </row>
    <row r="2" spans="1:17" s="2" customFormat="1" ht="30" customHeight="1">
      <c r="A2" s="1643" t="s">
        <v>2139</v>
      </c>
      <c r="B2" s="1644"/>
      <c r="C2" s="1644"/>
      <c r="D2" s="1644"/>
      <c r="E2" s="1644"/>
      <c r="F2" s="1644"/>
      <c r="G2" s="1644"/>
      <c r="H2" s="1644"/>
      <c r="I2" s="1644"/>
      <c r="J2" s="1644"/>
      <c r="K2" s="1644"/>
      <c r="L2" s="1644"/>
      <c r="M2" s="1644"/>
      <c r="N2" s="1644"/>
      <c r="O2" s="1644"/>
      <c r="P2" s="1644"/>
      <c r="Q2" s="1644"/>
    </row>
    <row r="3" spans="1:17" ht="14.25" customHeight="1">
      <c r="A3" s="4" t="s">
        <v>1968</v>
      </c>
      <c r="B3" s="4"/>
      <c r="C3" s="4"/>
    </row>
    <row r="4" spans="1:17" ht="15.75" customHeight="1">
      <c r="A4" s="4" t="s">
        <v>2086</v>
      </c>
      <c r="L4" s="388"/>
      <c r="M4" s="388"/>
      <c r="N4" s="388"/>
      <c r="O4" s="388"/>
      <c r="P4" s="388"/>
      <c r="Q4" s="458" t="s">
        <v>1970</v>
      </c>
    </row>
    <row r="5" spans="1:17" s="3" customFormat="1" ht="13.2">
      <c r="A5" s="1683" t="s">
        <v>1101</v>
      </c>
      <c r="B5" s="1690" t="s">
        <v>2140</v>
      </c>
      <c r="C5" s="1692" t="s">
        <v>2111</v>
      </c>
      <c r="D5" s="1683" t="s">
        <v>2134</v>
      </c>
      <c r="E5" s="1929" t="s">
        <v>2141</v>
      </c>
      <c r="F5" s="1931" t="s">
        <v>2142</v>
      </c>
      <c r="G5" s="1932"/>
      <c r="H5" s="1932"/>
      <c r="I5" s="1932"/>
      <c r="J5" s="1932"/>
      <c r="K5" s="1933"/>
      <c r="L5" s="1927" t="s">
        <v>2088</v>
      </c>
      <c r="M5" s="1927" t="s">
        <v>2089</v>
      </c>
      <c r="N5" s="1685" t="s">
        <v>1647</v>
      </c>
      <c r="O5" s="1685" t="s">
        <v>2090</v>
      </c>
      <c r="P5" s="1685" t="s">
        <v>2091</v>
      </c>
      <c r="Q5" s="1683" t="s">
        <v>1100</v>
      </c>
    </row>
    <row r="6" spans="1:17" ht="32.85" customHeight="1">
      <c r="A6" s="1684"/>
      <c r="B6" s="1691"/>
      <c r="C6" s="1693"/>
      <c r="D6" s="1684"/>
      <c r="E6" s="1930"/>
      <c r="F6" s="810" t="s">
        <v>2143</v>
      </c>
      <c r="G6" s="810" t="s">
        <v>2144</v>
      </c>
      <c r="H6" s="810" t="s">
        <v>2145</v>
      </c>
      <c r="I6" s="810" t="s">
        <v>2146</v>
      </c>
      <c r="J6" s="810" t="s">
        <v>2147</v>
      </c>
      <c r="K6" s="810" t="s">
        <v>2148</v>
      </c>
      <c r="L6" s="1928"/>
      <c r="M6" s="1928"/>
      <c r="N6" s="1686"/>
      <c r="O6" s="1686"/>
      <c r="P6" s="1686"/>
      <c r="Q6" s="1684"/>
    </row>
    <row r="7" spans="1:17" ht="15.75" customHeight="1">
      <c r="A7" s="381"/>
      <c r="B7" s="485"/>
      <c r="C7" s="486"/>
      <c r="D7" s="381"/>
      <c r="E7" s="537"/>
      <c r="F7" s="537"/>
      <c r="G7" s="537"/>
      <c r="H7" s="537"/>
      <c r="I7" s="537"/>
      <c r="J7" s="166"/>
      <c r="K7" s="166"/>
      <c r="L7" s="410"/>
      <c r="M7" s="410"/>
      <c r="N7" s="410">
        <v>0</v>
      </c>
      <c r="O7" s="410">
        <v>0</v>
      </c>
      <c r="P7" s="410"/>
      <c r="Q7" s="440"/>
    </row>
    <row r="8" spans="1:17" ht="15.75" customHeight="1">
      <c r="A8" s="381"/>
      <c r="B8" s="485"/>
      <c r="C8" s="486"/>
      <c r="D8" s="381"/>
      <c r="E8" s="537"/>
      <c r="F8" s="537"/>
      <c r="G8" s="537"/>
      <c r="H8" s="537"/>
      <c r="I8" s="537"/>
      <c r="J8" s="166"/>
      <c r="K8" s="166"/>
      <c r="L8" s="410"/>
      <c r="M8" s="410"/>
      <c r="N8" s="410">
        <v>0</v>
      </c>
      <c r="O8" s="410">
        <v>0</v>
      </c>
      <c r="P8" s="410"/>
      <c r="Q8" s="440"/>
    </row>
    <row r="9" spans="1:17" ht="15.75" customHeight="1">
      <c r="A9" s="381"/>
      <c r="B9" s="485"/>
      <c r="C9" s="486"/>
      <c r="D9" s="381"/>
      <c r="E9" s="537"/>
      <c r="F9" s="537"/>
      <c r="G9" s="537"/>
      <c r="H9" s="537"/>
      <c r="I9" s="537"/>
      <c r="J9" s="166"/>
      <c r="K9" s="166"/>
      <c r="L9" s="410"/>
      <c r="M9" s="410"/>
      <c r="N9" s="410">
        <v>0</v>
      </c>
      <c r="O9" s="410">
        <v>0</v>
      </c>
      <c r="P9" s="410"/>
      <c r="Q9" s="440"/>
    </row>
    <row r="10" spans="1:17" ht="15.75" customHeight="1">
      <c r="A10" s="381"/>
      <c r="B10" s="485"/>
      <c r="C10" s="486"/>
      <c r="D10" s="381"/>
      <c r="E10" s="537"/>
      <c r="F10" s="537"/>
      <c r="G10" s="537"/>
      <c r="H10" s="537"/>
      <c r="I10" s="537"/>
      <c r="J10" s="166"/>
      <c r="K10" s="166"/>
      <c r="L10" s="410"/>
      <c r="M10" s="410"/>
      <c r="N10" s="410">
        <v>0</v>
      </c>
      <c r="O10" s="410">
        <v>0</v>
      </c>
      <c r="P10" s="410"/>
      <c r="Q10" s="440"/>
    </row>
    <row r="11" spans="1:17" ht="15.75" customHeight="1">
      <c r="A11" s="381"/>
      <c r="B11" s="485"/>
      <c r="C11" s="486"/>
      <c r="D11" s="381"/>
      <c r="E11" s="537"/>
      <c r="F11" s="537"/>
      <c r="G11" s="537"/>
      <c r="H11" s="537"/>
      <c r="I11" s="537"/>
      <c r="J11" s="166"/>
      <c r="K11" s="166"/>
      <c r="L11" s="410"/>
      <c r="M11" s="410"/>
      <c r="N11" s="410">
        <v>0</v>
      </c>
      <c r="O11" s="410">
        <v>0</v>
      </c>
      <c r="P11" s="410"/>
      <c r="Q11" s="440"/>
    </row>
    <row r="12" spans="1:17" ht="15.75" customHeight="1">
      <c r="A12" s="381"/>
      <c r="B12" s="485"/>
      <c r="C12" s="486"/>
      <c r="D12" s="381"/>
      <c r="E12" s="537"/>
      <c r="F12" s="537"/>
      <c r="G12" s="537"/>
      <c r="H12" s="537"/>
      <c r="I12" s="537"/>
      <c r="J12" s="166"/>
      <c r="K12" s="166"/>
      <c r="L12" s="410"/>
      <c r="M12" s="410"/>
      <c r="N12" s="410">
        <v>0</v>
      </c>
      <c r="O12" s="410">
        <v>0</v>
      </c>
      <c r="P12" s="410"/>
      <c r="Q12" s="440"/>
    </row>
    <row r="13" spans="1:17" ht="15.75" customHeight="1">
      <c r="A13" s="381"/>
      <c r="B13" s="485"/>
      <c r="C13" s="486"/>
      <c r="D13" s="381"/>
      <c r="E13" s="537"/>
      <c r="F13" s="537"/>
      <c r="G13" s="537"/>
      <c r="H13" s="537"/>
      <c r="I13" s="537"/>
      <c r="J13" s="166"/>
      <c r="K13" s="166"/>
      <c r="L13" s="410"/>
      <c r="M13" s="410"/>
      <c r="N13" s="410">
        <v>0</v>
      </c>
      <c r="O13" s="410">
        <v>0</v>
      </c>
      <c r="P13" s="410"/>
      <c r="Q13" s="440"/>
    </row>
    <row r="14" spans="1:17" ht="15.75" customHeight="1">
      <c r="A14" s="381"/>
      <c r="B14" s="485"/>
      <c r="C14" s="486"/>
      <c r="D14" s="381"/>
      <c r="E14" s="537"/>
      <c r="F14" s="537"/>
      <c r="G14" s="537"/>
      <c r="H14" s="537"/>
      <c r="I14" s="537"/>
      <c r="J14" s="166"/>
      <c r="K14" s="166"/>
      <c r="L14" s="410"/>
      <c r="M14" s="410"/>
      <c r="N14" s="410">
        <v>0</v>
      </c>
      <c r="O14" s="410">
        <v>0</v>
      </c>
      <c r="P14" s="410"/>
      <c r="Q14" s="440"/>
    </row>
    <row r="15" spans="1:17" ht="15.75" customHeight="1">
      <c r="A15" s="381"/>
      <c r="B15" s="485"/>
      <c r="C15" s="486"/>
      <c r="D15" s="381"/>
      <c r="E15" s="537"/>
      <c r="F15" s="537"/>
      <c r="G15" s="537"/>
      <c r="H15" s="537"/>
      <c r="I15" s="537"/>
      <c r="J15" s="166"/>
      <c r="K15" s="166"/>
      <c r="L15" s="410"/>
      <c r="M15" s="410"/>
      <c r="N15" s="410">
        <v>0</v>
      </c>
      <c r="O15" s="410">
        <v>0</v>
      </c>
      <c r="P15" s="410"/>
      <c r="Q15" s="440"/>
    </row>
    <row r="16" spans="1:17" ht="15.75" customHeight="1">
      <c r="A16" s="381"/>
      <c r="B16" s="485"/>
      <c r="C16" s="486"/>
      <c r="D16" s="381"/>
      <c r="E16" s="537"/>
      <c r="F16" s="537"/>
      <c r="G16" s="537"/>
      <c r="H16" s="537"/>
      <c r="I16" s="537"/>
      <c r="J16" s="166"/>
      <c r="K16" s="166"/>
      <c r="L16" s="410"/>
      <c r="M16" s="410"/>
      <c r="N16" s="410">
        <v>0</v>
      </c>
      <c r="O16" s="410">
        <v>0</v>
      </c>
      <c r="P16" s="410"/>
      <c r="Q16" s="440"/>
    </row>
    <row r="17" spans="1:17" ht="15.75" customHeight="1">
      <c r="A17" s="381"/>
      <c r="B17" s="485"/>
      <c r="C17" s="486"/>
      <c r="D17" s="381"/>
      <c r="E17" s="537"/>
      <c r="F17" s="537"/>
      <c r="G17" s="537"/>
      <c r="H17" s="537"/>
      <c r="I17" s="537"/>
      <c r="J17" s="166"/>
      <c r="K17" s="166"/>
      <c r="L17" s="410"/>
      <c r="M17" s="410"/>
      <c r="N17" s="410">
        <v>0</v>
      </c>
      <c r="O17" s="410">
        <v>0</v>
      </c>
      <c r="P17" s="410"/>
      <c r="Q17" s="440"/>
    </row>
    <row r="18" spans="1:17" ht="15.75" customHeight="1">
      <c r="A18" s="381"/>
      <c r="B18" s="485"/>
      <c r="C18" s="486"/>
      <c r="D18" s="381"/>
      <c r="E18" s="537"/>
      <c r="F18" s="537"/>
      <c r="G18" s="537"/>
      <c r="H18" s="537"/>
      <c r="I18" s="537"/>
      <c r="J18" s="166"/>
      <c r="K18" s="166"/>
      <c r="L18" s="410"/>
      <c r="M18" s="410"/>
      <c r="N18" s="410">
        <v>0</v>
      </c>
      <c r="O18" s="410">
        <v>0</v>
      </c>
      <c r="P18" s="410"/>
      <c r="Q18" s="440"/>
    </row>
    <row r="19" spans="1:17" ht="15.75" customHeight="1">
      <c r="A19" s="381"/>
      <c r="B19" s="485"/>
      <c r="C19" s="486"/>
      <c r="D19" s="381"/>
      <c r="E19" s="537"/>
      <c r="F19" s="537"/>
      <c r="G19" s="537"/>
      <c r="H19" s="537"/>
      <c r="I19" s="537"/>
      <c r="J19" s="166"/>
      <c r="K19" s="166"/>
      <c r="L19" s="410"/>
      <c r="M19" s="410"/>
      <c r="N19" s="410">
        <v>0</v>
      </c>
      <c r="O19" s="410">
        <v>0</v>
      </c>
      <c r="P19" s="410"/>
      <c r="Q19" s="440"/>
    </row>
    <row r="20" spans="1:17" ht="15.75" customHeight="1">
      <c r="A20" s="381"/>
      <c r="B20" s="485"/>
      <c r="C20" s="486"/>
      <c r="D20" s="381"/>
      <c r="E20" s="537"/>
      <c r="F20" s="537"/>
      <c r="G20" s="537"/>
      <c r="H20" s="537"/>
      <c r="I20" s="537"/>
      <c r="J20" s="166"/>
      <c r="K20" s="166"/>
      <c r="L20" s="410"/>
      <c r="M20" s="410"/>
      <c r="N20" s="410">
        <v>0</v>
      </c>
      <c r="O20" s="410">
        <v>0</v>
      </c>
      <c r="P20" s="410"/>
      <c r="Q20" s="440"/>
    </row>
    <row r="21" spans="1:17" ht="15.75" customHeight="1">
      <c r="A21" s="381"/>
      <c r="B21" s="485"/>
      <c r="C21" s="486"/>
      <c r="D21" s="381"/>
      <c r="E21" s="537"/>
      <c r="F21" s="537"/>
      <c r="G21" s="537"/>
      <c r="H21" s="537"/>
      <c r="I21" s="537"/>
      <c r="J21" s="166"/>
      <c r="K21" s="166"/>
      <c r="L21" s="410"/>
      <c r="M21" s="410"/>
      <c r="N21" s="410">
        <v>0</v>
      </c>
      <c r="O21" s="410">
        <v>0</v>
      </c>
      <c r="P21" s="410"/>
      <c r="Q21" s="440"/>
    </row>
    <row r="22" spans="1:17" ht="15.75" customHeight="1">
      <c r="A22" s="381"/>
      <c r="B22" s="485"/>
      <c r="C22" s="486"/>
      <c r="D22" s="381"/>
      <c r="E22" s="537"/>
      <c r="F22" s="537"/>
      <c r="G22" s="537"/>
      <c r="H22" s="537"/>
      <c r="I22" s="537"/>
      <c r="J22" s="166"/>
      <c r="K22" s="166"/>
      <c r="L22" s="410"/>
      <c r="M22" s="410"/>
      <c r="N22" s="410">
        <v>0</v>
      </c>
      <c r="O22" s="410">
        <v>0</v>
      </c>
      <c r="P22" s="410"/>
      <c r="Q22" s="440"/>
    </row>
    <row r="23" spans="1:17" ht="15.75" customHeight="1">
      <c r="A23" s="381"/>
      <c r="B23" s="485"/>
      <c r="C23" s="486"/>
      <c r="D23" s="381"/>
      <c r="E23" s="537"/>
      <c r="F23" s="537"/>
      <c r="G23" s="537"/>
      <c r="H23" s="537"/>
      <c r="I23" s="537"/>
      <c r="J23" s="166"/>
      <c r="K23" s="166"/>
      <c r="L23" s="410"/>
      <c r="M23" s="410"/>
      <c r="N23" s="410">
        <v>0</v>
      </c>
      <c r="O23" s="410">
        <v>0</v>
      </c>
      <c r="P23" s="410"/>
      <c r="Q23" s="440"/>
    </row>
    <row r="24" spans="1:17" ht="15.75" customHeight="1">
      <c r="A24" s="381"/>
      <c r="B24" s="485"/>
      <c r="C24" s="486"/>
      <c r="D24" s="381"/>
      <c r="E24" s="537"/>
      <c r="F24" s="537"/>
      <c r="G24" s="537"/>
      <c r="H24" s="537"/>
      <c r="I24" s="537"/>
      <c r="J24" s="166"/>
      <c r="K24" s="166"/>
      <c r="L24" s="410"/>
      <c r="M24" s="410"/>
      <c r="N24" s="410">
        <v>0</v>
      </c>
      <c r="O24" s="410">
        <v>0</v>
      </c>
      <c r="P24" s="410"/>
      <c r="Q24" s="440"/>
    </row>
    <row r="25" spans="1:17" ht="15.75" customHeight="1">
      <c r="A25" s="381"/>
      <c r="B25" s="485"/>
      <c r="C25" s="486"/>
      <c r="D25" s="381"/>
      <c r="E25" s="537"/>
      <c r="F25" s="537"/>
      <c r="G25" s="537"/>
      <c r="H25" s="537"/>
      <c r="I25" s="537"/>
      <c r="J25" s="166"/>
      <c r="K25" s="166"/>
      <c r="L25" s="410"/>
      <c r="M25" s="410"/>
      <c r="N25" s="410">
        <v>0</v>
      </c>
      <c r="O25" s="410">
        <v>0</v>
      </c>
      <c r="P25" s="410"/>
      <c r="Q25" s="440"/>
    </row>
    <row r="26" spans="1:17" ht="15.75" customHeight="1">
      <c r="A26" s="381"/>
      <c r="B26" s="485"/>
      <c r="C26" s="486"/>
      <c r="D26" s="381"/>
      <c r="E26" s="537"/>
      <c r="F26" s="537"/>
      <c r="G26" s="537"/>
      <c r="H26" s="537"/>
      <c r="I26" s="537"/>
      <c r="J26" s="166"/>
      <c r="K26" s="166"/>
      <c r="L26" s="410"/>
      <c r="M26" s="410"/>
      <c r="N26" s="410">
        <v>0</v>
      </c>
      <c r="O26" s="410">
        <v>0</v>
      </c>
      <c r="P26" s="410"/>
      <c r="Q26" s="440"/>
    </row>
    <row r="27" spans="1:17" ht="15.75" customHeight="1">
      <c r="A27" s="1688" t="s">
        <v>2126</v>
      </c>
      <c r="B27" s="1689"/>
      <c r="C27" s="486"/>
      <c r="D27" s="381"/>
      <c r="E27" s="502"/>
      <c r="F27" s="537"/>
      <c r="G27" s="537"/>
      <c r="H27" s="537"/>
      <c r="I27" s="537"/>
      <c r="J27" s="166"/>
      <c r="K27" s="166"/>
      <c r="L27" s="410">
        <v>0</v>
      </c>
      <c r="M27" s="410"/>
      <c r="N27" s="410">
        <v>0</v>
      </c>
      <c r="O27" s="410">
        <v>0</v>
      </c>
      <c r="P27" s="410"/>
      <c r="Q27" s="440"/>
    </row>
    <row r="28" spans="1:17" ht="15.75" customHeight="1">
      <c r="A28" s="4" t="s">
        <v>2098</v>
      </c>
      <c r="L28" s="388"/>
      <c r="M28" s="388"/>
      <c r="N28" s="388" t="s">
        <v>2099</v>
      </c>
      <c r="O28" s="388"/>
      <c r="P28" s="388"/>
    </row>
    <row r="29" spans="1:17" ht="15.75" customHeight="1">
      <c r="A29" s="4" t="s">
        <v>2101</v>
      </c>
      <c r="L29" s="388"/>
      <c r="M29" s="388"/>
      <c r="N29" s="388"/>
      <c r="O29" s="388"/>
      <c r="P29" s="388"/>
    </row>
  </sheetData>
  <sortState xmlns:xlrd2="http://schemas.microsoft.com/office/spreadsheetml/2017/richdata2" ref="A7:Q26">
    <sortCondition ref="A7"/>
  </sortState>
  <mergeCells count="14">
    <mergeCell ref="A27:B27"/>
    <mergeCell ref="A5:A6"/>
    <mergeCell ref="B5:B6"/>
    <mergeCell ref="C5:C6"/>
    <mergeCell ref="D5:D6"/>
    <mergeCell ref="A2:Q2"/>
    <mergeCell ref="L5:L6"/>
    <mergeCell ref="M5:M6"/>
    <mergeCell ref="N5:N6"/>
    <mergeCell ref="O5:O6"/>
    <mergeCell ref="P5:P6"/>
    <mergeCell ref="Q5:Q6"/>
    <mergeCell ref="E5:E6"/>
    <mergeCell ref="F5:K5"/>
  </mergeCells>
  <phoneticPr fontId="30" type="noConversion"/>
  <dataValidations count="1">
    <dataValidation type="list" allowBlank="1" showInputMessage="1" showErrorMessage="1" sqref="E7:E26" xr:uid="{3C28723E-AC69-49AE-95F5-8DEE7166D8E8}">
      <formula1>"正常经营,停业,吊销,资不抵债,其他"</formula1>
    </dataValidation>
  </dataValidations>
  <printOptions horizontalCentered="1"/>
  <pageMargins left="0.35433070866141736" right="0.35433070866141736" top="0.98425196850393704" bottom="0.78740157480314965" header="0.39370078740157477" footer="0.51181102362204722"/>
  <pageSetup paperSize="9" scale="66" fitToHeight="0" orientation="landscape" r:id="rId1"/>
  <headerFooter alignWithMargins="0">
    <oddHeader>&amp;R&amp;"宋体,常规"&amp;10共&amp;"Times New Roman,常规"&amp;N&amp;"宋体,常规"页第&amp;"Times New Roman,常规"&amp;P&amp;"宋体,常规"页</oddHeader>
  </headerFooter>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5B65D3-FFBB-4F0A-984A-BF5CE9FC2634}">
  <sheetPr codeName="Sheet43">
    <pageSetUpPr fitToPage="1"/>
  </sheetPr>
  <dimension ref="A1:R29"/>
  <sheetViews>
    <sheetView zoomScaleNormal="100" workbookViewId="0">
      <pane ySplit="6" topLeftCell="A7" activePane="bottomLeft" state="frozen"/>
      <selection pane="bottomLeft"/>
    </sheetView>
  </sheetViews>
  <sheetFormatPr defaultColWidth="9" defaultRowHeight="15.75" customHeight="1"/>
  <cols>
    <col min="1" max="1" width="5.59765625" style="4" customWidth="1"/>
    <col min="2" max="2" width="19.59765625" style="37" customWidth="1"/>
    <col min="3" max="6" width="10.09765625" style="53" customWidth="1"/>
    <col min="7" max="7" width="11.8984375" style="53" customWidth="1"/>
    <col min="8" max="10" width="10.296875" style="53" customWidth="1"/>
    <col min="11" max="11" width="16.59765625" style="53" customWidth="1"/>
    <col min="12" max="12" width="21.296875" style="53" customWidth="1"/>
    <col min="13" max="14" width="14.59765625" style="4" hidden="1" customWidth="1"/>
    <col min="15" max="16" width="14.796875" style="4" customWidth="1"/>
    <col min="17" max="17" width="9.3984375" style="4" customWidth="1"/>
    <col min="18" max="18" width="8.59765625" style="4" customWidth="1"/>
    <col min="19" max="16384" width="9" style="4"/>
  </cols>
  <sheetData>
    <row r="1" spans="1:18" ht="12.75" customHeight="1">
      <c r="A1" s="506"/>
      <c r="B1" s="484"/>
      <c r="C1" s="488"/>
      <c r="D1" s="488"/>
      <c r="E1" s="488"/>
      <c r="F1" s="488"/>
      <c r="G1" s="488"/>
      <c r="H1" s="488"/>
      <c r="I1" s="488"/>
      <c r="J1" s="488"/>
      <c r="K1" s="488"/>
      <c r="L1" s="488"/>
      <c r="M1" s="387"/>
      <c r="N1" s="387"/>
      <c r="O1" s="387"/>
      <c r="P1" s="387"/>
      <c r="Q1" s="387"/>
      <c r="R1" s="5"/>
    </row>
    <row r="2" spans="1:18" s="2" customFormat="1" ht="30" customHeight="1">
      <c r="A2" s="1643" t="s">
        <v>2128</v>
      </c>
      <c r="B2" s="1644"/>
      <c r="C2" s="1644"/>
      <c r="D2" s="1644"/>
      <c r="E2" s="1644"/>
      <c r="F2" s="1644"/>
      <c r="G2" s="1644"/>
      <c r="H2" s="1644"/>
      <c r="I2" s="1644"/>
      <c r="J2" s="1644"/>
      <c r="K2" s="1644"/>
      <c r="L2" s="1644"/>
      <c r="M2" s="1644"/>
      <c r="N2" s="1644"/>
      <c r="O2" s="1644"/>
      <c r="P2" s="1644"/>
      <c r="Q2" s="1644"/>
      <c r="R2" s="1644"/>
    </row>
    <row r="3" spans="1:18" ht="14.25" customHeight="1">
      <c r="A3" s="4" t="s">
        <v>1968</v>
      </c>
      <c r="B3" s="4"/>
      <c r="C3" s="4"/>
      <c r="D3" s="4"/>
      <c r="E3" s="4"/>
      <c r="F3" s="4"/>
      <c r="G3" s="4"/>
      <c r="H3" s="4"/>
      <c r="I3" s="4"/>
      <c r="J3" s="4"/>
      <c r="K3" s="4"/>
      <c r="L3" s="4"/>
    </row>
    <row r="4" spans="1:18" ht="15.75" customHeight="1">
      <c r="A4" s="4" t="s">
        <v>2086</v>
      </c>
      <c r="M4" s="388"/>
      <c r="N4" s="388"/>
      <c r="O4" s="388"/>
      <c r="P4" s="388"/>
      <c r="Q4" s="388"/>
      <c r="R4" s="458" t="s">
        <v>1970</v>
      </c>
    </row>
    <row r="5" spans="1:18" s="3" customFormat="1" ht="15.75" customHeight="1">
      <c r="A5" s="1683" t="s">
        <v>1101</v>
      </c>
      <c r="B5" s="1683" t="s">
        <v>2129</v>
      </c>
      <c r="C5" s="1858" t="s">
        <v>2130</v>
      </c>
      <c r="D5" s="1858" t="s">
        <v>2131</v>
      </c>
      <c r="E5" s="1858" t="s">
        <v>2132</v>
      </c>
      <c r="F5" s="1764" t="s">
        <v>2111</v>
      </c>
      <c r="G5" s="1764" t="s">
        <v>2133</v>
      </c>
      <c r="H5" s="1927" t="s">
        <v>2134</v>
      </c>
      <c r="I5" s="1858" t="s">
        <v>2135</v>
      </c>
      <c r="J5" s="1858" t="s">
        <v>2136</v>
      </c>
      <c r="K5" s="1927" t="s">
        <v>2137</v>
      </c>
      <c r="L5" s="1927" t="s">
        <v>2138</v>
      </c>
      <c r="M5" s="1927" t="s">
        <v>2088</v>
      </c>
      <c r="N5" s="1927" t="s">
        <v>2089</v>
      </c>
      <c r="O5" s="1685" t="s">
        <v>1647</v>
      </c>
      <c r="P5" s="1685" t="s">
        <v>2090</v>
      </c>
      <c r="Q5" s="1685" t="s">
        <v>2091</v>
      </c>
      <c r="R5" s="1683" t="s">
        <v>1100</v>
      </c>
    </row>
    <row r="6" spans="1:18" ht="13.2">
      <c r="A6" s="1684"/>
      <c r="B6" s="1684"/>
      <c r="C6" s="1860"/>
      <c r="D6" s="1860"/>
      <c r="E6" s="1860"/>
      <c r="F6" s="1766"/>
      <c r="G6" s="1766"/>
      <c r="H6" s="1928"/>
      <c r="I6" s="1860"/>
      <c r="J6" s="1860"/>
      <c r="K6" s="1928"/>
      <c r="L6" s="1928"/>
      <c r="M6" s="1928"/>
      <c r="N6" s="1928"/>
      <c r="O6" s="1686"/>
      <c r="P6" s="1686"/>
      <c r="Q6" s="1686"/>
      <c r="R6" s="1684"/>
    </row>
    <row r="7" spans="1:18" ht="15.75" customHeight="1">
      <c r="A7" s="381"/>
      <c r="B7" s="485"/>
      <c r="C7" s="485"/>
      <c r="D7" s="485"/>
      <c r="E7" s="485"/>
      <c r="F7" s="502"/>
      <c r="G7" s="410"/>
      <c r="H7" s="410"/>
      <c r="I7" s="410"/>
      <c r="J7" s="410"/>
      <c r="K7" s="410"/>
      <c r="L7" s="410"/>
      <c r="M7" s="410"/>
      <c r="N7" s="410"/>
      <c r="O7" s="410">
        <v>0</v>
      </c>
      <c r="P7" s="410">
        <v>0</v>
      </c>
      <c r="Q7" s="410"/>
      <c r="R7" s="440"/>
    </row>
    <row r="8" spans="1:18" ht="15.75" customHeight="1">
      <c r="A8" s="381"/>
      <c r="B8" s="485"/>
      <c r="C8" s="485"/>
      <c r="D8" s="485"/>
      <c r="E8" s="485"/>
      <c r="F8" s="502"/>
      <c r="G8" s="410"/>
      <c r="H8" s="410"/>
      <c r="I8" s="410"/>
      <c r="J8" s="410"/>
      <c r="K8" s="410"/>
      <c r="L8" s="410"/>
      <c r="M8" s="410"/>
      <c r="N8" s="410"/>
      <c r="O8" s="410">
        <v>0</v>
      </c>
      <c r="P8" s="410">
        <v>0</v>
      </c>
      <c r="Q8" s="410"/>
      <c r="R8" s="440"/>
    </row>
    <row r="9" spans="1:18" ht="15.75" customHeight="1">
      <c r="A9" s="381"/>
      <c r="B9" s="485"/>
      <c r="C9" s="485"/>
      <c r="D9" s="485"/>
      <c r="E9" s="485"/>
      <c r="F9" s="502"/>
      <c r="G9" s="410"/>
      <c r="H9" s="410"/>
      <c r="I9" s="410"/>
      <c r="J9" s="410"/>
      <c r="K9" s="410"/>
      <c r="L9" s="410"/>
      <c r="M9" s="410"/>
      <c r="N9" s="410"/>
      <c r="O9" s="410">
        <v>0</v>
      </c>
      <c r="P9" s="410">
        <v>0</v>
      </c>
      <c r="Q9" s="410"/>
      <c r="R9" s="440"/>
    </row>
    <row r="10" spans="1:18" ht="15.75" customHeight="1">
      <c r="A10" s="381"/>
      <c r="B10" s="485"/>
      <c r="C10" s="485"/>
      <c r="D10" s="485"/>
      <c r="E10" s="485"/>
      <c r="F10" s="502"/>
      <c r="G10" s="410"/>
      <c r="H10" s="410"/>
      <c r="I10" s="410"/>
      <c r="J10" s="410"/>
      <c r="K10" s="410"/>
      <c r="L10" s="410"/>
      <c r="M10" s="410"/>
      <c r="N10" s="410"/>
      <c r="O10" s="410">
        <v>0</v>
      </c>
      <c r="P10" s="410">
        <v>0</v>
      </c>
      <c r="Q10" s="410"/>
      <c r="R10" s="440"/>
    </row>
    <row r="11" spans="1:18" ht="15.75" customHeight="1">
      <c r="A11" s="381"/>
      <c r="B11" s="485"/>
      <c r="C11" s="485"/>
      <c r="D11" s="485"/>
      <c r="E11" s="485"/>
      <c r="F11" s="502"/>
      <c r="G11" s="410"/>
      <c r="H11" s="410"/>
      <c r="I11" s="410"/>
      <c r="J11" s="410"/>
      <c r="K11" s="410"/>
      <c r="L11" s="410"/>
      <c r="M11" s="410"/>
      <c r="N11" s="410"/>
      <c r="O11" s="410">
        <v>0</v>
      </c>
      <c r="P11" s="410">
        <v>0</v>
      </c>
      <c r="Q11" s="410"/>
      <c r="R11" s="440"/>
    </row>
    <row r="12" spans="1:18" ht="15.75" customHeight="1">
      <c r="A12" s="381"/>
      <c r="B12" s="485"/>
      <c r="C12" s="485"/>
      <c r="D12" s="485"/>
      <c r="E12" s="485"/>
      <c r="F12" s="502"/>
      <c r="G12" s="410"/>
      <c r="H12" s="410"/>
      <c r="I12" s="410"/>
      <c r="J12" s="410"/>
      <c r="K12" s="410"/>
      <c r="L12" s="410"/>
      <c r="M12" s="410"/>
      <c r="N12" s="410"/>
      <c r="O12" s="410">
        <v>0</v>
      </c>
      <c r="P12" s="410">
        <v>0</v>
      </c>
      <c r="Q12" s="410"/>
      <c r="R12" s="440"/>
    </row>
    <row r="13" spans="1:18" ht="15.75" customHeight="1">
      <c r="A13" s="381"/>
      <c r="B13" s="485"/>
      <c r="C13" s="485"/>
      <c r="D13" s="485"/>
      <c r="E13" s="485"/>
      <c r="F13" s="502"/>
      <c r="G13" s="410"/>
      <c r="H13" s="410"/>
      <c r="I13" s="410"/>
      <c r="J13" s="410"/>
      <c r="K13" s="410"/>
      <c r="L13" s="410"/>
      <c r="M13" s="410"/>
      <c r="N13" s="410"/>
      <c r="O13" s="410">
        <v>0</v>
      </c>
      <c r="P13" s="410">
        <v>0</v>
      </c>
      <c r="Q13" s="410"/>
      <c r="R13" s="440"/>
    </row>
    <row r="14" spans="1:18" ht="15.75" customHeight="1">
      <c r="A14" s="381"/>
      <c r="B14" s="485"/>
      <c r="C14" s="485"/>
      <c r="D14" s="485"/>
      <c r="E14" s="485"/>
      <c r="F14" s="502"/>
      <c r="G14" s="410"/>
      <c r="H14" s="410"/>
      <c r="I14" s="410"/>
      <c r="J14" s="410"/>
      <c r="K14" s="410"/>
      <c r="L14" s="410"/>
      <c r="M14" s="410"/>
      <c r="N14" s="410"/>
      <c r="O14" s="410">
        <v>0</v>
      </c>
      <c r="P14" s="410">
        <v>0</v>
      </c>
      <c r="Q14" s="410"/>
      <c r="R14" s="440"/>
    </row>
    <row r="15" spans="1:18" ht="15.75" customHeight="1">
      <c r="A15" s="381"/>
      <c r="B15" s="485"/>
      <c r="C15" s="485"/>
      <c r="D15" s="485"/>
      <c r="E15" s="485"/>
      <c r="F15" s="502"/>
      <c r="G15" s="410"/>
      <c r="H15" s="410"/>
      <c r="I15" s="410"/>
      <c r="J15" s="410"/>
      <c r="K15" s="410"/>
      <c r="L15" s="410"/>
      <c r="M15" s="410"/>
      <c r="N15" s="410"/>
      <c r="O15" s="410">
        <v>0</v>
      </c>
      <c r="P15" s="410">
        <v>0</v>
      </c>
      <c r="Q15" s="410"/>
      <c r="R15" s="440"/>
    </row>
    <row r="16" spans="1:18" ht="15.75" customHeight="1">
      <c r="A16" s="381"/>
      <c r="B16" s="485"/>
      <c r="C16" s="485"/>
      <c r="D16" s="485"/>
      <c r="E16" s="485"/>
      <c r="F16" s="502"/>
      <c r="G16" s="410"/>
      <c r="H16" s="410"/>
      <c r="I16" s="410"/>
      <c r="J16" s="410"/>
      <c r="K16" s="410"/>
      <c r="L16" s="410"/>
      <c r="M16" s="410"/>
      <c r="N16" s="410"/>
      <c r="O16" s="410">
        <v>0</v>
      </c>
      <c r="P16" s="410">
        <v>0</v>
      </c>
      <c r="Q16" s="410"/>
      <c r="R16" s="440"/>
    </row>
    <row r="17" spans="1:18" ht="15.75" customHeight="1">
      <c r="A17" s="381"/>
      <c r="B17" s="485"/>
      <c r="C17" s="485"/>
      <c r="D17" s="485"/>
      <c r="E17" s="485"/>
      <c r="F17" s="502"/>
      <c r="G17" s="410"/>
      <c r="H17" s="410"/>
      <c r="I17" s="410"/>
      <c r="J17" s="410"/>
      <c r="K17" s="410"/>
      <c r="L17" s="410"/>
      <c r="M17" s="410"/>
      <c r="N17" s="410"/>
      <c r="O17" s="410">
        <v>0</v>
      </c>
      <c r="P17" s="410">
        <v>0</v>
      </c>
      <c r="Q17" s="410"/>
      <c r="R17" s="440"/>
    </row>
    <row r="18" spans="1:18" ht="15.75" customHeight="1">
      <c r="A18" s="381"/>
      <c r="B18" s="485"/>
      <c r="C18" s="485"/>
      <c r="D18" s="485"/>
      <c r="E18" s="485"/>
      <c r="F18" s="502"/>
      <c r="G18" s="410"/>
      <c r="H18" s="410"/>
      <c r="I18" s="410"/>
      <c r="J18" s="410"/>
      <c r="K18" s="410"/>
      <c r="L18" s="410"/>
      <c r="M18" s="410"/>
      <c r="N18" s="410"/>
      <c r="O18" s="410">
        <v>0</v>
      </c>
      <c r="P18" s="410">
        <v>0</v>
      </c>
      <c r="Q18" s="410"/>
      <c r="R18" s="440"/>
    </row>
    <row r="19" spans="1:18" ht="15.75" customHeight="1">
      <c r="A19" s="381"/>
      <c r="B19" s="485"/>
      <c r="C19" s="485"/>
      <c r="D19" s="485"/>
      <c r="E19" s="485"/>
      <c r="F19" s="502"/>
      <c r="G19" s="410"/>
      <c r="H19" s="410"/>
      <c r="I19" s="410"/>
      <c r="J19" s="410"/>
      <c r="K19" s="410"/>
      <c r="L19" s="410"/>
      <c r="M19" s="410"/>
      <c r="N19" s="410"/>
      <c r="O19" s="410">
        <v>0</v>
      </c>
      <c r="P19" s="410">
        <v>0</v>
      </c>
      <c r="Q19" s="410"/>
      <c r="R19" s="440"/>
    </row>
    <row r="20" spans="1:18" ht="15.75" customHeight="1">
      <c r="A20" s="381"/>
      <c r="B20" s="485"/>
      <c r="C20" s="485"/>
      <c r="D20" s="485"/>
      <c r="E20" s="485"/>
      <c r="F20" s="502"/>
      <c r="G20" s="410"/>
      <c r="H20" s="410"/>
      <c r="I20" s="410"/>
      <c r="J20" s="410"/>
      <c r="K20" s="410"/>
      <c r="L20" s="410"/>
      <c r="M20" s="410"/>
      <c r="N20" s="410"/>
      <c r="O20" s="410">
        <v>0</v>
      </c>
      <c r="P20" s="410">
        <v>0</v>
      </c>
      <c r="Q20" s="410"/>
      <c r="R20" s="440"/>
    </row>
    <row r="21" spans="1:18" ht="15.75" customHeight="1">
      <c r="A21" s="381"/>
      <c r="B21" s="485"/>
      <c r="C21" s="485"/>
      <c r="D21" s="485"/>
      <c r="E21" s="485"/>
      <c r="F21" s="502"/>
      <c r="G21" s="410"/>
      <c r="H21" s="410"/>
      <c r="I21" s="410"/>
      <c r="J21" s="410"/>
      <c r="K21" s="410"/>
      <c r="L21" s="410"/>
      <c r="M21" s="410"/>
      <c r="N21" s="410"/>
      <c r="O21" s="410">
        <v>0</v>
      </c>
      <c r="P21" s="410">
        <v>0</v>
      </c>
      <c r="Q21" s="410"/>
      <c r="R21" s="440"/>
    </row>
    <row r="22" spans="1:18" ht="15.75" customHeight="1">
      <c r="A22" s="381"/>
      <c r="B22" s="485"/>
      <c r="C22" s="485"/>
      <c r="D22" s="485"/>
      <c r="E22" s="485"/>
      <c r="F22" s="502"/>
      <c r="G22" s="410"/>
      <c r="H22" s="410"/>
      <c r="I22" s="410"/>
      <c r="J22" s="410"/>
      <c r="K22" s="410"/>
      <c r="L22" s="410"/>
      <c r="M22" s="410"/>
      <c r="N22" s="410"/>
      <c r="O22" s="410">
        <v>0</v>
      </c>
      <c r="P22" s="410">
        <v>0</v>
      </c>
      <c r="Q22" s="410"/>
      <c r="R22" s="440"/>
    </row>
    <row r="23" spans="1:18" ht="15.75" customHeight="1">
      <c r="A23" s="381"/>
      <c r="B23" s="485"/>
      <c r="C23" s="485"/>
      <c r="D23" s="485"/>
      <c r="E23" s="485"/>
      <c r="F23" s="502"/>
      <c r="G23" s="410"/>
      <c r="H23" s="410"/>
      <c r="I23" s="410"/>
      <c r="J23" s="410"/>
      <c r="K23" s="410"/>
      <c r="L23" s="410"/>
      <c r="M23" s="410"/>
      <c r="N23" s="410"/>
      <c r="O23" s="410">
        <v>0</v>
      </c>
      <c r="P23" s="410">
        <v>0</v>
      </c>
      <c r="Q23" s="410"/>
      <c r="R23" s="440"/>
    </row>
    <row r="24" spans="1:18" ht="15.75" customHeight="1">
      <c r="A24" s="381"/>
      <c r="B24" s="485"/>
      <c r="C24" s="485"/>
      <c r="D24" s="485"/>
      <c r="E24" s="485"/>
      <c r="F24" s="502"/>
      <c r="G24" s="410"/>
      <c r="H24" s="410"/>
      <c r="I24" s="410"/>
      <c r="J24" s="410"/>
      <c r="K24" s="410"/>
      <c r="L24" s="410"/>
      <c r="M24" s="410"/>
      <c r="N24" s="410"/>
      <c r="O24" s="410">
        <v>0</v>
      </c>
      <c r="P24" s="410">
        <v>0</v>
      </c>
      <c r="Q24" s="410"/>
      <c r="R24" s="440"/>
    </row>
    <row r="25" spans="1:18" ht="15.75" customHeight="1">
      <c r="A25" s="381"/>
      <c r="B25" s="485"/>
      <c r="C25" s="485"/>
      <c r="D25" s="485"/>
      <c r="E25" s="485"/>
      <c r="F25" s="502"/>
      <c r="G25" s="410"/>
      <c r="H25" s="410"/>
      <c r="I25" s="410"/>
      <c r="J25" s="410"/>
      <c r="K25" s="410"/>
      <c r="L25" s="410"/>
      <c r="M25" s="410"/>
      <c r="N25" s="410"/>
      <c r="O25" s="410">
        <v>0</v>
      </c>
      <c r="P25" s="410">
        <v>0</v>
      </c>
      <c r="Q25" s="410"/>
      <c r="R25" s="440"/>
    </row>
    <row r="26" spans="1:18" ht="15.75" customHeight="1">
      <c r="A26" s="381"/>
      <c r="B26" s="485"/>
      <c r="C26" s="485"/>
      <c r="D26" s="485"/>
      <c r="E26" s="485"/>
      <c r="F26" s="502"/>
      <c r="G26" s="410"/>
      <c r="H26" s="410"/>
      <c r="I26" s="410"/>
      <c r="J26" s="410"/>
      <c r="K26" s="410"/>
      <c r="L26" s="410"/>
      <c r="M26" s="410"/>
      <c r="N26" s="410"/>
      <c r="O26" s="410">
        <v>0</v>
      </c>
      <c r="P26" s="410">
        <v>0</v>
      </c>
      <c r="Q26" s="410"/>
      <c r="R26" s="440"/>
    </row>
    <row r="27" spans="1:18" ht="15.75" customHeight="1">
      <c r="A27" s="1688" t="s">
        <v>2126</v>
      </c>
      <c r="B27" s="1689"/>
      <c r="C27" s="486"/>
      <c r="D27" s="502"/>
      <c r="E27" s="502"/>
      <c r="F27" s="502"/>
      <c r="G27" s="502"/>
      <c r="H27" s="502"/>
      <c r="I27" s="502"/>
      <c r="J27" s="502"/>
      <c r="K27" s="502"/>
      <c r="L27" s="502"/>
      <c r="M27" s="410">
        <v>0</v>
      </c>
      <c r="N27" s="410"/>
      <c r="O27" s="410">
        <v>0</v>
      </c>
      <c r="P27" s="410">
        <v>0</v>
      </c>
      <c r="Q27" s="410"/>
      <c r="R27" s="440"/>
    </row>
    <row r="28" spans="1:18" ht="15.75" customHeight="1">
      <c r="A28" s="4" t="s">
        <v>2098</v>
      </c>
      <c r="M28" s="388"/>
      <c r="N28" s="388"/>
      <c r="O28" s="388" t="s">
        <v>2099</v>
      </c>
      <c r="P28" s="388"/>
      <c r="Q28" s="388"/>
    </row>
    <row r="29" spans="1:18" ht="15.75" customHeight="1">
      <c r="A29" s="4" t="s">
        <v>2101</v>
      </c>
      <c r="M29" s="388"/>
      <c r="N29" s="388"/>
      <c r="O29" s="388"/>
      <c r="P29" s="388"/>
      <c r="Q29" s="388"/>
    </row>
  </sheetData>
  <sortState xmlns:xlrd2="http://schemas.microsoft.com/office/spreadsheetml/2017/richdata2" ref="A7:R26">
    <sortCondition ref="A7"/>
  </sortState>
  <mergeCells count="20">
    <mergeCell ref="A27:B27"/>
    <mergeCell ref="A5:A6"/>
    <mergeCell ref="B5:B6"/>
    <mergeCell ref="C5:C6"/>
    <mergeCell ref="M5:M6"/>
    <mergeCell ref="D5:D6"/>
    <mergeCell ref="L5:L6"/>
    <mergeCell ref="E5:E6"/>
    <mergeCell ref="K5:K6"/>
    <mergeCell ref="F5:F6"/>
    <mergeCell ref="G5:G6"/>
    <mergeCell ref="H5:H6"/>
    <mergeCell ref="I5:I6"/>
    <mergeCell ref="J5:J6"/>
    <mergeCell ref="A2:R2"/>
    <mergeCell ref="N5:N6"/>
    <mergeCell ref="O5:O6"/>
    <mergeCell ref="P5:P6"/>
    <mergeCell ref="Q5:Q6"/>
    <mergeCell ref="R5:R6"/>
  </mergeCells>
  <phoneticPr fontId="30" type="noConversion"/>
  <dataValidations count="1">
    <dataValidation type="list" allowBlank="1" showInputMessage="1" showErrorMessage="1" sqref="B7:B26" xr:uid="{DFFA6920-A4D4-4003-BFAB-E7D35F3F67DC}">
      <formula1>"信托计划,资管计划,债权投资计划,资产支持专项计划,其他"</formula1>
    </dataValidation>
  </dataValidations>
  <printOptions horizontalCentered="1"/>
  <pageMargins left="0.35433070866141736" right="0.35433070866141736" top="0.98425196850393704" bottom="0.78740157480314965" header="0.39370078740157477" footer="0.51181102362204722"/>
  <pageSetup paperSize="9" scale="65" fitToHeight="0" orientation="landscape" r:id="rId1"/>
  <headerFooter alignWithMargins="0">
    <oddHeader>&amp;R&amp;"宋体,常规"&amp;10共&amp;"Times New Roman,常规"&amp;N&amp;"宋体,常规"页第&amp;"Times New Roman,常规"&amp;P&amp;"宋体,常规"页</oddHeader>
  </headerFooter>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D7D4AB-CB64-496F-BDF5-6FE0BC71D7E3}">
  <sheetPr codeName="Sheet44">
    <pageSetUpPr fitToPage="1"/>
  </sheetPr>
  <dimension ref="A1:I29"/>
  <sheetViews>
    <sheetView zoomScaleNormal="100" zoomScaleSheetLayoutView="70" workbookViewId="0">
      <pane ySplit="6" topLeftCell="A7" activePane="bottomLeft" state="frozen"/>
      <selection pane="bottomLeft"/>
    </sheetView>
  </sheetViews>
  <sheetFormatPr defaultColWidth="9" defaultRowHeight="15.75" customHeight="1"/>
  <cols>
    <col min="1" max="1" width="4.09765625" style="4" customWidth="1"/>
    <col min="2" max="2" width="20.59765625" style="37" customWidth="1"/>
    <col min="3" max="3" width="10.09765625" style="4" customWidth="1"/>
    <col min="4" max="4" width="10.09765625" style="53" customWidth="1"/>
    <col min="5" max="5" width="10.296875" style="53" customWidth="1"/>
    <col min="6" max="7" width="14.796875" style="4" customWidth="1"/>
    <col min="8" max="8" width="9.3984375" style="4" customWidth="1"/>
    <col min="9" max="9" width="8.59765625" style="4" customWidth="1"/>
    <col min="10" max="16384" width="9" style="4"/>
  </cols>
  <sheetData>
    <row r="1" spans="1:9" ht="15.75" customHeight="1">
      <c r="A1" s="506"/>
      <c r="B1" s="484"/>
      <c r="C1" s="5"/>
      <c r="D1" s="488"/>
      <c r="E1" s="488"/>
      <c r="F1" s="387"/>
      <c r="G1" s="387"/>
      <c r="H1" s="387"/>
      <c r="I1" s="5"/>
    </row>
    <row r="2" spans="1:9" s="2" customFormat="1" ht="30" customHeight="1">
      <c r="A2" s="1643" t="s">
        <v>2153</v>
      </c>
      <c r="B2" s="1644"/>
      <c r="C2" s="1644"/>
      <c r="D2" s="1644"/>
      <c r="E2" s="1644"/>
      <c r="F2" s="1644"/>
      <c r="G2" s="1644"/>
      <c r="H2" s="1644"/>
      <c r="I2" s="1644"/>
    </row>
    <row r="3" spans="1:9" ht="14.25" customHeight="1">
      <c r="A3" s="4" t="s">
        <v>1968</v>
      </c>
      <c r="B3" s="4"/>
      <c r="D3" s="4"/>
      <c r="E3" s="4"/>
    </row>
    <row r="4" spans="1:9" ht="15.75" customHeight="1">
      <c r="A4" s="4" t="s">
        <v>2086</v>
      </c>
      <c r="F4" s="388"/>
      <c r="G4" s="388"/>
      <c r="H4" s="388"/>
      <c r="I4" s="458" t="s">
        <v>1970</v>
      </c>
    </row>
    <row r="5" spans="1:9" s="3" customFormat="1" ht="15.75" customHeight="1">
      <c r="A5" s="1683" t="s">
        <v>1101</v>
      </c>
      <c r="B5" s="1692" t="s">
        <v>2115</v>
      </c>
      <c r="C5" s="1692" t="s">
        <v>2116</v>
      </c>
      <c r="D5" s="1692" t="s">
        <v>2111</v>
      </c>
      <c r="E5" s="1685" t="s">
        <v>2117</v>
      </c>
      <c r="F5" s="1685" t="s">
        <v>1647</v>
      </c>
      <c r="G5" s="1685" t="s">
        <v>2090</v>
      </c>
      <c r="H5" s="1685" t="s">
        <v>2091</v>
      </c>
      <c r="I5" s="1683" t="s">
        <v>1100</v>
      </c>
    </row>
    <row r="6" spans="1:9" ht="15.75" customHeight="1">
      <c r="A6" s="1684"/>
      <c r="B6" s="1693"/>
      <c r="C6" s="1693"/>
      <c r="D6" s="1693"/>
      <c r="E6" s="1686"/>
      <c r="F6" s="1686"/>
      <c r="G6" s="1686"/>
      <c r="H6" s="1686"/>
      <c r="I6" s="1684"/>
    </row>
    <row r="7" spans="1:9" ht="15.75" customHeight="1">
      <c r="A7" s="381"/>
      <c r="B7" s="485"/>
      <c r="C7" s="381"/>
      <c r="D7" s="486"/>
      <c r="E7" s="410"/>
      <c r="F7" s="410">
        <v>0</v>
      </c>
      <c r="G7" s="472">
        <v>0</v>
      </c>
      <c r="H7" s="410"/>
      <c r="I7" s="440"/>
    </row>
    <row r="8" spans="1:9" ht="15.75" customHeight="1">
      <c r="A8" s="381"/>
      <c r="B8" s="485"/>
      <c r="C8" s="381"/>
      <c r="D8" s="486"/>
      <c r="E8" s="410"/>
      <c r="F8" s="410">
        <v>0</v>
      </c>
      <c r="G8" s="472">
        <v>0</v>
      </c>
      <c r="H8" s="410"/>
      <c r="I8" s="440"/>
    </row>
    <row r="9" spans="1:9" ht="15.75" customHeight="1">
      <c r="A9" s="381"/>
      <c r="B9" s="485"/>
      <c r="C9" s="381"/>
      <c r="D9" s="486"/>
      <c r="E9" s="410"/>
      <c r="F9" s="410">
        <v>0</v>
      </c>
      <c r="G9" s="472">
        <v>0</v>
      </c>
      <c r="H9" s="410"/>
      <c r="I9" s="440"/>
    </row>
    <row r="10" spans="1:9" ht="15.75" customHeight="1">
      <c r="A10" s="381"/>
      <c r="B10" s="485"/>
      <c r="C10" s="381"/>
      <c r="D10" s="486"/>
      <c r="E10" s="410"/>
      <c r="F10" s="410">
        <v>0</v>
      </c>
      <c r="G10" s="472">
        <v>0</v>
      </c>
      <c r="H10" s="410"/>
      <c r="I10" s="440"/>
    </row>
    <row r="11" spans="1:9" ht="15.75" customHeight="1">
      <c r="A11" s="381"/>
      <c r="B11" s="485"/>
      <c r="C11" s="381"/>
      <c r="D11" s="486"/>
      <c r="E11" s="410"/>
      <c r="F11" s="410">
        <v>0</v>
      </c>
      <c r="G11" s="472">
        <v>0</v>
      </c>
      <c r="H11" s="410"/>
      <c r="I11" s="440"/>
    </row>
    <row r="12" spans="1:9" ht="15.75" customHeight="1">
      <c r="A12" s="381"/>
      <c r="B12" s="485"/>
      <c r="C12" s="381"/>
      <c r="D12" s="486"/>
      <c r="E12" s="410"/>
      <c r="F12" s="410">
        <v>0</v>
      </c>
      <c r="G12" s="472">
        <v>0</v>
      </c>
      <c r="H12" s="410"/>
      <c r="I12" s="440"/>
    </row>
    <row r="13" spans="1:9" ht="15.75" customHeight="1">
      <c r="A13" s="381"/>
      <c r="B13" s="485"/>
      <c r="C13" s="381"/>
      <c r="D13" s="486"/>
      <c r="E13" s="410"/>
      <c r="F13" s="410">
        <v>0</v>
      </c>
      <c r="G13" s="472">
        <v>0</v>
      </c>
      <c r="H13" s="410"/>
      <c r="I13" s="440"/>
    </row>
    <row r="14" spans="1:9" ht="15.75" customHeight="1">
      <c r="A14" s="381"/>
      <c r="B14" s="485"/>
      <c r="C14" s="381"/>
      <c r="D14" s="486"/>
      <c r="E14" s="410"/>
      <c r="F14" s="410">
        <v>0</v>
      </c>
      <c r="G14" s="472">
        <v>0</v>
      </c>
      <c r="H14" s="410"/>
      <c r="I14" s="440"/>
    </row>
    <row r="15" spans="1:9" ht="15.75" customHeight="1">
      <c r="A15" s="381"/>
      <c r="B15" s="485"/>
      <c r="C15" s="381"/>
      <c r="D15" s="486"/>
      <c r="E15" s="410"/>
      <c r="F15" s="410">
        <v>0</v>
      </c>
      <c r="G15" s="472">
        <v>0</v>
      </c>
      <c r="H15" s="410"/>
      <c r="I15" s="440"/>
    </row>
    <row r="16" spans="1:9" ht="15.75" customHeight="1">
      <c r="A16" s="381"/>
      <c r="B16" s="485"/>
      <c r="C16" s="381"/>
      <c r="D16" s="486"/>
      <c r="E16" s="410"/>
      <c r="F16" s="410">
        <v>0</v>
      </c>
      <c r="G16" s="472">
        <v>0</v>
      </c>
      <c r="H16" s="410"/>
      <c r="I16" s="440"/>
    </row>
    <row r="17" spans="1:9" ht="15.75" customHeight="1">
      <c r="A17" s="381"/>
      <c r="B17" s="485"/>
      <c r="C17" s="381"/>
      <c r="D17" s="486"/>
      <c r="E17" s="410"/>
      <c r="F17" s="410">
        <v>0</v>
      </c>
      <c r="G17" s="472">
        <v>0</v>
      </c>
      <c r="H17" s="410"/>
      <c r="I17" s="440"/>
    </row>
    <row r="18" spans="1:9" ht="15.75" customHeight="1">
      <c r="A18" s="381"/>
      <c r="B18" s="485"/>
      <c r="C18" s="381"/>
      <c r="D18" s="486"/>
      <c r="E18" s="410"/>
      <c r="F18" s="410">
        <v>0</v>
      </c>
      <c r="G18" s="472">
        <v>0</v>
      </c>
      <c r="H18" s="410"/>
      <c r="I18" s="440"/>
    </row>
    <row r="19" spans="1:9" ht="15.75" customHeight="1">
      <c r="A19" s="381"/>
      <c r="B19" s="485"/>
      <c r="C19" s="381"/>
      <c r="D19" s="486"/>
      <c r="E19" s="410"/>
      <c r="F19" s="410">
        <v>0</v>
      </c>
      <c r="G19" s="472">
        <v>0</v>
      </c>
      <c r="H19" s="410"/>
      <c r="I19" s="440"/>
    </row>
    <row r="20" spans="1:9" ht="15.75" customHeight="1">
      <c r="A20" s="381"/>
      <c r="B20" s="485"/>
      <c r="C20" s="381"/>
      <c r="D20" s="486"/>
      <c r="E20" s="410"/>
      <c r="F20" s="410">
        <v>0</v>
      </c>
      <c r="G20" s="472">
        <v>0</v>
      </c>
      <c r="H20" s="410"/>
      <c r="I20" s="440"/>
    </row>
    <row r="21" spans="1:9" ht="15.75" customHeight="1">
      <c r="A21" s="381"/>
      <c r="B21" s="485"/>
      <c r="C21" s="381"/>
      <c r="D21" s="486"/>
      <c r="E21" s="410"/>
      <c r="F21" s="410">
        <v>0</v>
      </c>
      <c r="G21" s="472">
        <v>0</v>
      </c>
      <c r="H21" s="410"/>
      <c r="I21" s="440"/>
    </row>
    <row r="22" spans="1:9" ht="15.75" customHeight="1">
      <c r="A22" s="381"/>
      <c r="B22" s="485"/>
      <c r="C22" s="381"/>
      <c r="D22" s="486"/>
      <c r="E22" s="410"/>
      <c r="F22" s="410">
        <v>0</v>
      </c>
      <c r="G22" s="472">
        <v>0</v>
      </c>
      <c r="H22" s="410"/>
      <c r="I22" s="440"/>
    </row>
    <row r="23" spans="1:9" ht="15.75" customHeight="1">
      <c r="A23" s="381"/>
      <c r="B23" s="485"/>
      <c r="C23" s="381"/>
      <c r="D23" s="486"/>
      <c r="E23" s="410"/>
      <c r="F23" s="410">
        <v>0</v>
      </c>
      <c r="G23" s="472">
        <v>0</v>
      </c>
      <c r="H23" s="410"/>
      <c r="I23" s="440"/>
    </row>
    <row r="24" spans="1:9" ht="15.75" customHeight="1">
      <c r="A24" s="381"/>
      <c r="B24" s="485"/>
      <c r="C24" s="381"/>
      <c r="D24" s="486"/>
      <c r="E24" s="410"/>
      <c r="F24" s="410">
        <v>0</v>
      </c>
      <c r="G24" s="472">
        <v>0</v>
      </c>
      <c r="H24" s="410"/>
      <c r="I24" s="440"/>
    </row>
    <row r="25" spans="1:9" ht="15.75" customHeight="1">
      <c r="A25" s="1688" t="s">
        <v>2126</v>
      </c>
      <c r="B25" s="1689"/>
      <c r="C25" s="381"/>
      <c r="D25" s="486"/>
      <c r="E25" s="410"/>
      <c r="F25" s="410">
        <v>0</v>
      </c>
      <c r="G25" s="410">
        <v>0</v>
      </c>
      <c r="H25" s="410"/>
      <c r="I25" s="440"/>
    </row>
    <row r="26" spans="1:9" ht="15.75" customHeight="1">
      <c r="A26" s="1688" t="s">
        <v>2154</v>
      </c>
      <c r="B26" s="1934"/>
      <c r="C26" s="381"/>
      <c r="D26" s="486"/>
      <c r="E26" s="410"/>
      <c r="F26" s="410">
        <v>0</v>
      </c>
      <c r="G26" s="410">
        <v>0</v>
      </c>
      <c r="H26" s="410"/>
      <c r="I26" s="440"/>
    </row>
    <row r="27" spans="1:9" ht="15.75" customHeight="1">
      <c r="A27" s="1688" t="s">
        <v>2155</v>
      </c>
      <c r="B27" s="1689"/>
      <c r="C27" s="381"/>
      <c r="D27" s="486"/>
      <c r="E27" s="410"/>
      <c r="F27" s="410">
        <v>0</v>
      </c>
      <c r="G27" s="410">
        <v>0</v>
      </c>
      <c r="H27" s="410"/>
      <c r="I27" s="440"/>
    </row>
    <row r="28" spans="1:9" ht="15.75" customHeight="1">
      <c r="A28" s="4" t="s">
        <v>2098</v>
      </c>
      <c r="F28" s="388" t="s">
        <v>2099</v>
      </c>
      <c r="G28" s="388"/>
      <c r="H28" s="388"/>
    </row>
    <row r="29" spans="1:9" ht="15.75" customHeight="1">
      <c r="A29" s="4" t="s">
        <v>2101</v>
      </c>
      <c r="F29" s="388"/>
      <c r="G29" s="388"/>
      <c r="H29" s="388"/>
    </row>
  </sheetData>
  <sortState xmlns:xlrd2="http://schemas.microsoft.com/office/spreadsheetml/2017/richdata2" ref="A7:I24">
    <sortCondition ref="A7"/>
  </sortState>
  <mergeCells count="13">
    <mergeCell ref="A25:B25"/>
    <mergeCell ref="A26:B26"/>
    <mergeCell ref="A27:B27"/>
    <mergeCell ref="A5:A6"/>
    <mergeCell ref="B5:B6"/>
    <mergeCell ref="A2:I2"/>
    <mergeCell ref="C5:C6"/>
    <mergeCell ref="D5:D6"/>
    <mergeCell ref="E5:E6"/>
    <mergeCell ref="F5:F6"/>
    <mergeCell ref="G5:G6"/>
    <mergeCell ref="H5:H6"/>
    <mergeCell ref="I5:I6"/>
  </mergeCells>
  <phoneticPr fontId="30" type="noConversion"/>
  <dataValidations count="1">
    <dataValidation allowBlank="1" showInputMessage="1" showErrorMessage="1" prompt="点击【逻辑校验】可以对“债券代码”与“债券名称”的一致性进行核查" sqref="C5 B5" xr:uid="{01FB3B83-C592-4825-BD52-7AEB25DA901E}"/>
  </dataValidations>
  <printOptions horizontalCentered="1"/>
  <pageMargins left="0.35433070866141736" right="0.35433070866141736" top="0.98425196850393704" bottom="0.78740157480314965" header="0.39370078740157477" footer="0.51181102362204722"/>
  <pageSetup paperSize="9" fitToHeight="0" orientation="landscape" r:id="rId1"/>
  <headerFooter alignWithMargins="0">
    <oddHeader>&amp;R&amp;"宋体,常规"&amp;10共&amp;"Times New Roman,常规"&amp;N&amp;"宋体,常规"页第&amp;"Times New Roman,常规"&amp;P&amp;"宋体,常规"页</oddHeader>
  </headerFooter>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013489-8251-44F4-A4F0-B06DAC5EE1D0}">
  <sheetPr codeName="Sheet158">
    <pageSetUpPr fitToPage="1"/>
  </sheetPr>
  <dimension ref="A1:X38"/>
  <sheetViews>
    <sheetView zoomScaleNormal="100" workbookViewId="0">
      <pane ySplit="6" topLeftCell="A7" activePane="bottomLeft" state="frozen"/>
      <selection pane="bottomLeft"/>
    </sheetView>
  </sheetViews>
  <sheetFormatPr defaultRowHeight="15.6"/>
  <cols>
    <col min="1" max="1" width="4.59765625" style="83" customWidth="1"/>
    <col min="2" max="3" width="11.59765625" style="217" bestFit="1" customWidth="1"/>
    <col min="4" max="4" width="4.59765625" style="217" bestFit="1" customWidth="1"/>
    <col min="5" max="6" width="11.59765625" style="217" bestFit="1" customWidth="1"/>
    <col min="7" max="7" width="8.09765625" style="217" bestFit="1" customWidth="1"/>
    <col min="8" max="8" width="8.3984375" style="217" customWidth="1"/>
    <col min="9" max="9" width="9.09765625" style="219" bestFit="1" customWidth="1"/>
    <col min="10" max="11" width="6.5" style="217" bestFit="1" customWidth="1"/>
    <col min="12" max="12" width="4.59765625" style="217" bestFit="1" customWidth="1"/>
    <col min="13" max="13" width="11.59765625" style="217" bestFit="1" customWidth="1"/>
    <col min="14" max="14" width="9.09765625" style="217" bestFit="1" customWidth="1"/>
    <col min="15" max="16" width="8.09765625" style="217" bestFit="1" customWidth="1"/>
    <col min="17" max="17" width="10.59765625" style="217" customWidth="1"/>
    <col min="18" max="18" width="11.59765625" style="217" customWidth="1"/>
    <col min="19" max="19" width="12.59765625" style="86" hidden="1" customWidth="1"/>
    <col min="20" max="20" width="12.59765625" style="87" hidden="1" customWidth="1"/>
    <col min="21" max="22" width="12.796875" style="86" customWidth="1"/>
    <col min="23" max="23" width="8.796875" style="82" customWidth="1"/>
    <col min="24" max="24" width="17.5" style="82" customWidth="1"/>
  </cols>
  <sheetData>
    <row r="1" spans="1:24">
      <c r="A1" s="79"/>
      <c r="B1" s="216"/>
      <c r="C1" s="216"/>
      <c r="D1" s="216"/>
      <c r="E1" s="216"/>
      <c r="F1" s="216"/>
      <c r="G1" s="216"/>
      <c r="H1" s="216"/>
      <c r="I1" s="218"/>
      <c r="J1" s="216"/>
      <c r="K1" s="216"/>
      <c r="L1" s="216"/>
      <c r="M1" s="216"/>
      <c r="N1" s="216"/>
      <c r="O1" s="216"/>
      <c r="P1" s="216"/>
      <c r="Q1" s="216"/>
      <c r="R1" s="216"/>
      <c r="S1" s="811"/>
      <c r="T1" s="812"/>
      <c r="U1" s="811"/>
      <c r="V1" s="811"/>
      <c r="W1" s="813"/>
      <c r="X1" s="813"/>
    </row>
    <row r="2" spans="1:24" ht="22.8">
      <c r="A2" s="1943" t="s">
        <v>2156</v>
      </c>
      <c r="B2" s="1944"/>
      <c r="C2" s="1944"/>
      <c r="D2" s="1944"/>
      <c r="E2" s="1944"/>
      <c r="F2" s="1944"/>
      <c r="G2" s="1944"/>
      <c r="H2" s="1944"/>
      <c r="I2" s="1944"/>
      <c r="J2" s="1944"/>
      <c r="K2" s="1944"/>
      <c r="L2" s="1944"/>
      <c r="M2" s="1944"/>
      <c r="N2" s="1944"/>
      <c r="O2" s="1944"/>
      <c r="P2" s="1944"/>
      <c r="Q2" s="1944"/>
      <c r="R2" s="1944"/>
      <c r="S2" s="1944"/>
      <c r="T2" s="1944"/>
      <c r="U2" s="1944"/>
      <c r="V2" s="1944"/>
      <c r="W2" s="1944"/>
      <c r="X2" s="1944"/>
    </row>
    <row r="3" spans="1:24">
      <c r="A3" s="814" t="s">
        <v>1968</v>
      </c>
      <c r="B3" s="815"/>
      <c r="C3" s="815"/>
      <c r="D3" s="815"/>
      <c r="E3" s="815"/>
      <c r="F3" s="815"/>
      <c r="G3" s="815"/>
      <c r="H3" s="815"/>
      <c r="I3" s="816"/>
      <c r="J3" s="815"/>
      <c r="K3" s="815"/>
      <c r="L3" s="815"/>
      <c r="M3" s="815"/>
      <c r="N3" s="815"/>
      <c r="O3" s="815"/>
      <c r="P3" s="815"/>
      <c r="Q3" s="815"/>
      <c r="R3" s="815"/>
      <c r="S3" s="814"/>
      <c r="T3" s="814"/>
      <c r="U3" s="814"/>
      <c r="V3" s="82"/>
    </row>
    <row r="4" spans="1:24">
      <c r="A4" s="83" t="s">
        <v>2086</v>
      </c>
      <c r="X4" s="817" t="s">
        <v>1970</v>
      </c>
    </row>
    <row r="5" spans="1:24">
      <c r="A5" s="1937" t="s">
        <v>1101</v>
      </c>
      <c r="B5" s="1858" t="s">
        <v>2129</v>
      </c>
      <c r="C5" s="1858" t="s">
        <v>2130</v>
      </c>
      <c r="D5" s="1858" t="s">
        <v>2157</v>
      </c>
      <c r="E5" s="1858" t="s">
        <v>2131</v>
      </c>
      <c r="F5" s="1858" t="s">
        <v>2132</v>
      </c>
      <c r="G5" s="1764" t="s">
        <v>2111</v>
      </c>
      <c r="H5" s="1858" t="s">
        <v>2117</v>
      </c>
      <c r="I5" s="1858" t="s">
        <v>2158</v>
      </c>
      <c r="J5" s="1858" t="s">
        <v>2159</v>
      </c>
      <c r="K5" s="1858" t="s">
        <v>2160</v>
      </c>
      <c r="L5" s="1858" t="s">
        <v>2161</v>
      </c>
      <c r="M5" s="1764" t="s">
        <v>2133</v>
      </c>
      <c r="N5" s="1927" t="s">
        <v>2134</v>
      </c>
      <c r="O5" s="1858" t="s">
        <v>2135</v>
      </c>
      <c r="P5" s="1858" t="s">
        <v>2136</v>
      </c>
      <c r="Q5" s="1927" t="s">
        <v>2137</v>
      </c>
      <c r="R5" s="1927" t="s">
        <v>2138</v>
      </c>
      <c r="S5" s="1939" t="s">
        <v>2088</v>
      </c>
      <c r="T5" s="1927" t="s">
        <v>2089</v>
      </c>
      <c r="U5" s="1941" t="s">
        <v>1647</v>
      </c>
      <c r="V5" s="1939" t="s">
        <v>2090</v>
      </c>
      <c r="W5" s="1935" t="s">
        <v>2091</v>
      </c>
      <c r="X5" s="1935" t="s">
        <v>1100</v>
      </c>
    </row>
    <row r="6" spans="1:24">
      <c r="A6" s="1938"/>
      <c r="B6" s="1860"/>
      <c r="C6" s="1860"/>
      <c r="D6" s="1860"/>
      <c r="E6" s="1860"/>
      <c r="F6" s="1860"/>
      <c r="G6" s="1766"/>
      <c r="H6" s="1860"/>
      <c r="I6" s="1860"/>
      <c r="J6" s="1860"/>
      <c r="K6" s="1860"/>
      <c r="L6" s="1860"/>
      <c r="M6" s="1766"/>
      <c r="N6" s="1928"/>
      <c r="O6" s="1860"/>
      <c r="P6" s="1860"/>
      <c r="Q6" s="1928"/>
      <c r="R6" s="1928"/>
      <c r="S6" s="1940"/>
      <c r="T6" s="1928"/>
      <c r="U6" s="1942"/>
      <c r="V6" s="1940"/>
      <c r="W6" s="1936"/>
      <c r="X6" s="1936"/>
    </row>
    <row r="7" spans="1:24">
      <c r="A7" s="800"/>
      <c r="B7" s="818"/>
      <c r="C7" s="818"/>
      <c r="D7" s="818"/>
      <c r="E7" s="818"/>
      <c r="F7" s="818"/>
      <c r="G7" s="819"/>
      <c r="H7" s="820"/>
      <c r="I7" s="821"/>
      <c r="J7" s="819"/>
      <c r="K7" s="819"/>
      <c r="L7" s="818"/>
      <c r="M7" s="818"/>
      <c r="N7" s="818"/>
      <c r="O7" s="818"/>
      <c r="P7" s="818"/>
      <c r="Q7" s="818"/>
      <c r="R7" s="818"/>
      <c r="S7" s="822"/>
      <c r="T7" s="823"/>
      <c r="U7" s="822">
        <v>0</v>
      </c>
      <c r="V7" s="822">
        <v>0</v>
      </c>
      <c r="W7" s="824"/>
      <c r="X7" s="824"/>
    </row>
    <row r="8" spans="1:24">
      <c r="A8" s="800"/>
      <c r="B8" s="818"/>
      <c r="C8" s="818"/>
      <c r="D8" s="818"/>
      <c r="E8" s="818"/>
      <c r="F8" s="818"/>
      <c r="G8" s="819"/>
      <c r="H8" s="820"/>
      <c r="I8" s="821"/>
      <c r="J8" s="819"/>
      <c r="K8" s="819"/>
      <c r="L8" s="818"/>
      <c r="M8" s="818"/>
      <c r="N8" s="818"/>
      <c r="O8" s="818"/>
      <c r="P8" s="818"/>
      <c r="Q8" s="818"/>
      <c r="R8" s="818"/>
      <c r="S8" s="822"/>
      <c r="T8" s="823"/>
      <c r="U8" s="822">
        <v>0</v>
      </c>
      <c r="V8" s="822">
        <v>0</v>
      </c>
      <c r="W8" s="824"/>
      <c r="X8" s="824"/>
    </row>
    <row r="9" spans="1:24">
      <c r="A9" s="800"/>
      <c r="B9" s="818"/>
      <c r="C9" s="818"/>
      <c r="D9" s="818"/>
      <c r="E9" s="818"/>
      <c r="F9" s="818"/>
      <c r="G9" s="819"/>
      <c r="H9" s="820"/>
      <c r="I9" s="821"/>
      <c r="J9" s="819"/>
      <c r="K9" s="819"/>
      <c r="L9" s="818"/>
      <c r="M9" s="818"/>
      <c r="N9" s="818"/>
      <c r="O9" s="818"/>
      <c r="P9" s="818"/>
      <c r="Q9" s="818"/>
      <c r="R9" s="818"/>
      <c r="S9" s="822"/>
      <c r="T9" s="823"/>
      <c r="U9" s="822">
        <v>0</v>
      </c>
      <c r="V9" s="822">
        <v>0</v>
      </c>
      <c r="W9" s="824"/>
      <c r="X9" s="824"/>
    </row>
    <row r="10" spans="1:24">
      <c r="A10" s="800"/>
      <c r="B10" s="818"/>
      <c r="C10" s="818"/>
      <c r="D10" s="818"/>
      <c r="E10" s="818"/>
      <c r="F10" s="818"/>
      <c r="G10" s="819"/>
      <c r="H10" s="820"/>
      <c r="I10" s="821"/>
      <c r="J10" s="819"/>
      <c r="K10" s="819"/>
      <c r="L10" s="818"/>
      <c r="M10" s="818"/>
      <c r="N10" s="818"/>
      <c r="O10" s="818"/>
      <c r="P10" s="818"/>
      <c r="Q10" s="818"/>
      <c r="R10" s="818"/>
      <c r="S10" s="822"/>
      <c r="T10" s="823"/>
      <c r="U10" s="822">
        <v>0</v>
      </c>
      <c r="V10" s="822">
        <v>0</v>
      </c>
      <c r="W10" s="824"/>
      <c r="X10" s="824"/>
    </row>
    <row r="11" spans="1:24">
      <c r="A11" s="800"/>
      <c r="B11" s="818"/>
      <c r="C11" s="818"/>
      <c r="D11" s="818"/>
      <c r="E11" s="818"/>
      <c r="F11" s="818"/>
      <c r="G11" s="819"/>
      <c r="H11" s="820"/>
      <c r="I11" s="821"/>
      <c r="J11" s="819"/>
      <c r="K11" s="819"/>
      <c r="L11" s="818"/>
      <c r="M11" s="818"/>
      <c r="N11" s="818"/>
      <c r="O11" s="818"/>
      <c r="P11" s="818"/>
      <c r="Q11" s="818"/>
      <c r="R11" s="818"/>
      <c r="S11" s="822"/>
      <c r="T11" s="823"/>
      <c r="U11" s="822">
        <v>0</v>
      </c>
      <c r="V11" s="822">
        <v>0</v>
      </c>
      <c r="W11" s="824"/>
      <c r="X11" s="824"/>
    </row>
    <row r="12" spans="1:24">
      <c r="A12" s="800"/>
      <c r="B12" s="818"/>
      <c r="C12" s="818"/>
      <c r="D12" s="818"/>
      <c r="E12" s="818"/>
      <c r="F12" s="818"/>
      <c r="G12" s="819"/>
      <c r="H12" s="820"/>
      <c r="I12" s="821"/>
      <c r="J12" s="819"/>
      <c r="K12" s="819"/>
      <c r="L12" s="818"/>
      <c r="M12" s="818"/>
      <c r="N12" s="818"/>
      <c r="O12" s="818"/>
      <c r="P12" s="818"/>
      <c r="Q12" s="818"/>
      <c r="R12" s="818"/>
      <c r="S12" s="822"/>
      <c r="T12" s="823"/>
      <c r="U12" s="822">
        <v>0</v>
      </c>
      <c r="V12" s="822">
        <v>0</v>
      </c>
      <c r="W12" s="824"/>
      <c r="X12" s="824"/>
    </row>
    <row r="13" spans="1:24">
      <c r="A13" s="800"/>
      <c r="B13" s="818"/>
      <c r="C13" s="818"/>
      <c r="D13" s="818"/>
      <c r="E13" s="818"/>
      <c r="F13" s="818"/>
      <c r="G13" s="819"/>
      <c r="H13" s="820"/>
      <c r="I13" s="821"/>
      <c r="J13" s="819"/>
      <c r="K13" s="819"/>
      <c r="L13" s="818"/>
      <c r="M13" s="818"/>
      <c r="N13" s="818"/>
      <c r="O13" s="818"/>
      <c r="P13" s="818"/>
      <c r="Q13" s="818"/>
      <c r="R13" s="818"/>
      <c r="S13" s="822"/>
      <c r="T13" s="823"/>
      <c r="U13" s="822">
        <v>0</v>
      </c>
      <c r="V13" s="822">
        <v>0</v>
      </c>
      <c r="W13" s="824"/>
      <c r="X13" s="824"/>
    </row>
    <row r="14" spans="1:24">
      <c r="A14" s="800"/>
      <c r="B14" s="818"/>
      <c r="C14" s="818"/>
      <c r="D14" s="818"/>
      <c r="E14" s="818"/>
      <c r="F14" s="818"/>
      <c r="G14" s="819"/>
      <c r="H14" s="820"/>
      <c r="I14" s="821"/>
      <c r="J14" s="819"/>
      <c r="K14" s="819"/>
      <c r="L14" s="818"/>
      <c r="M14" s="818"/>
      <c r="N14" s="818"/>
      <c r="O14" s="818"/>
      <c r="P14" s="818"/>
      <c r="Q14" s="818"/>
      <c r="R14" s="818"/>
      <c r="S14" s="822"/>
      <c r="T14" s="823"/>
      <c r="U14" s="822">
        <v>0</v>
      </c>
      <c r="V14" s="822">
        <v>0</v>
      </c>
      <c r="W14" s="824"/>
      <c r="X14" s="824"/>
    </row>
    <row r="15" spans="1:24">
      <c r="A15" s="800"/>
      <c r="B15" s="818"/>
      <c r="C15" s="818"/>
      <c r="D15" s="818"/>
      <c r="E15" s="818"/>
      <c r="F15" s="818"/>
      <c r="G15" s="819"/>
      <c r="H15" s="820"/>
      <c r="I15" s="821"/>
      <c r="J15" s="819"/>
      <c r="K15" s="819"/>
      <c r="L15" s="818"/>
      <c r="M15" s="818"/>
      <c r="N15" s="818"/>
      <c r="O15" s="818"/>
      <c r="P15" s="818"/>
      <c r="Q15" s="818"/>
      <c r="R15" s="818"/>
      <c r="S15" s="822"/>
      <c r="T15" s="823"/>
      <c r="U15" s="822">
        <v>0</v>
      </c>
      <c r="V15" s="822">
        <v>0</v>
      </c>
      <c r="W15" s="824"/>
      <c r="X15" s="824"/>
    </row>
    <row r="16" spans="1:24">
      <c r="A16" s="800"/>
      <c r="B16" s="818"/>
      <c r="C16" s="818"/>
      <c r="D16" s="818"/>
      <c r="E16" s="818"/>
      <c r="F16" s="818"/>
      <c r="G16" s="819"/>
      <c r="H16" s="820"/>
      <c r="I16" s="821"/>
      <c r="J16" s="819"/>
      <c r="K16" s="819"/>
      <c r="L16" s="818"/>
      <c r="M16" s="818"/>
      <c r="N16" s="818"/>
      <c r="O16" s="818"/>
      <c r="P16" s="818"/>
      <c r="Q16" s="818"/>
      <c r="R16" s="818"/>
      <c r="S16" s="822"/>
      <c r="T16" s="823"/>
      <c r="U16" s="822">
        <v>0</v>
      </c>
      <c r="V16" s="822">
        <v>0</v>
      </c>
      <c r="W16" s="824"/>
      <c r="X16" s="824"/>
    </row>
    <row r="17" spans="1:24">
      <c r="A17" s="800"/>
      <c r="B17" s="818"/>
      <c r="C17" s="818"/>
      <c r="D17" s="818"/>
      <c r="E17" s="818"/>
      <c r="F17" s="818"/>
      <c r="G17" s="819"/>
      <c r="H17" s="820"/>
      <c r="I17" s="821"/>
      <c r="J17" s="819"/>
      <c r="K17" s="819"/>
      <c r="L17" s="818"/>
      <c r="M17" s="818"/>
      <c r="N17" s="818"/>
      <c r="O17" s="818"/>
      <c r="P17" s="818"/>
      <c r="Q17" s="818"/>
      <c r="R17" s="818"/>
      <c r="S17" s="822"/>
      <c r="T17" s="823"/>
      <c r="U17" s="822">
        <v>0</v>
      </c>
      <c r="V17" s="822">
        <v>0</v>
      </c>
      <c r="W17" s="824"/>
      <c r="X17" s="824"/>
    </row>
    <row r="18" spans="1:24">
      <c r="A18" s="800"/>
      <c r="B18" s="818"/>
      <c r="C18" s="818"/>
      <c r="D18" s="818"/>
      <c r="E18" s="818"/>
      <c r="F18" s="818"/>
      <c r="G18" s="819"/>
      <c r="H18" s="820"/>
      <c r="I18" s="821"/>
      <c r="J18" s="819"/>
      <c r="K18" s="819"/>
      <c r="L18" s="818"/>
      <c r="M18" s="818"/>
      <c r="N18" s="818"/>
      <c r="O18" s="818"/>
      <c r="P18" s="818"/>
      <c r="Q18" s="818"/>
      <c r="R18" s="818"/>
      <c r="S18" s="822"/>
      <c r="T18" s="823"/>
      <c r="U18" s="822">
        <v>0</v>
      </c>
      <c r="V18" s="822">
        <v>0</v>
      </c>
      <c r="W18" s="824"/>
      <c r="X18" s="824"/>
    </row>
    <row r="19" spans="1:24">
      <c r="A19" s="800"/>
      <c r="B19" s="818"/>
      <c r="C19" s="818"/>
      <c r="D19" s="818"/>
      <c r="E19" s="818"/>
      <c r="F19" s="818"/>
      <c r="G19" s="819"/>
      <c r="H19" s="820"/>
      <c r="I19" s="821"/>
      <c r="J19" s="819"/>
      <c r="K19" s="819"/>
      <c r="L19" s="818"/>
      <c r="M19" s="818"/>
      <c r="N19" s="818"/>
      <c r="O19" s="818"/>
      <c r="P19" s="818"/>
      <c r="Q19" s="818"/>
      <c r="R19" s="818"/>
      <c r="S19" s="822"/>
      <c r="T19" s="823"/>
      <c r="U19" s="822">
        <v>0</v>
      </c>
      <c r="V19" s="822">
        <v>0</v>
      </c>
      <c r="W19" s="824"/>
      <c r="X19" s="824"/>
    </row>
    <row r="20" spans="1:24">
      <c r="A20" s="800"/>
      <c r="B20" s="818"/>
      <c r="C20" s="818"/>
      <c r="D20" s="818"/>
      <c r="E20" s="818"/>
      <c r="F20" s="818"/>
      <c r="G20" s="819"/>
      <c r="H20" s="820"/>
      <c r="I20" s="821"/>
      <c r="J20" s="819"/>
      <c r="K20" s="819"/>
      <c r="L20" s="818"/>
      <c r="M20" s="818"/>
      <c r="N20" s="818"/>
      <c r="O20" s="818"/>
      <c r="P20" s="818"/>
      <c r="Q20" s="818"/>
      <c r="R20" s="818"/>
      <c r="S20" s="822"/>
      <c r="T20" s="823"/>
      <c r="U20" s="822">
        <v>0</v>
      </c>
      <c r="V20" s="822">
        <v>0</v>
      </c>
      <c r="W20" s="824"/>
      <c r="X20" s="824"/>
    </row>
    <row r="21" spans="1:24">
      <c r="A21" s="800"/>
      <c r="B21" s="818"/>
      <c r="C21" s="818"/>
      <c r="D21" s="818"/>
      <c r="E21" s="818"/>
      <c r="F21" s="818"/>
      <c r="G21" s="819"/>
      <c r="H21" s="820"/>
      <c r="I21" s="821"/>
      <c r="J21" s="819"/>
      <c r="K21" s="819"/>
      <c r="L21" s="818"/>
      <c r="M21" s="818"/>
      <c r="N21" s="818"/>
      <c r="O21" s="818"/>
      <c r="P21" s="818"/>
      <c r="Q21" s="818"/>
      <c r="R21" s="818"/>
      <c r="S21" s="822"/>
      <c r="T21" s="823"/>
      <c r="U21" s="822">
        <v>0</v>
      </c>
      <c r="V21" s="822">
        <v>0</v>
      </c>
      <c r="W21" s="824"/>
      <c r="X21" s="824"/>
    </row>
    <row r="22" spans="1:24">
      <c r="A22" s="800"/>
      <c r="B22" s="818"/>
      <c r="C22" s="818"/>
      <c r="D22" s="818"/>
      <c r="E22" s="818"/>
      <c r="F22" s="818"/>
      <c r="G22" s="819"/>
      <c r="H22" s="820"/>
      <c r="I22" s="821"/>
      <c r="J22" s="819"/>
      <c r="K22" s="819"/>
      <c r="L22" s="818"/>
      <c r="M22" s="818"/>
      <c r="N22" s="818"/>
      <c r="O22" s="818"/>
      <c r="P22" s="818"/>
      <c r="Q22" s="818"/>
      <c r="R22" s="818"/>
      <c r="S22" s="822"/>
      <c r="T22" s="823"/>
      <c r="U22" s="822">
        <v>0</v>
      </c>
      <c r="V22" s="822">
        <v>0</v>
      </c>
      <c r="W22" s="824"/>
      <c r="X22" s="824"/>
    </row>
    <row r="23" spans="1:24">
      <c r="A23" s="800"/>
      <c r="B23" s="818"/>
      <c r="C23" s="818"/>
      <c r="D23" s="818"/>
      <c r="E23" s="818"/>
      <c r="F23" s="818"/>
      <c r="G23" s="819"/>
      <c r="H23" s="820"/>
      <c r="I23" s="821"/>
      <c r="J23" s="819"/>
      <c r="K23" s="819"/>
      <c r="L23" s="818"/>
      <c r="M23" s="818"/>
      <c r="N23" s="818"/>
      <c r="O23" s="818"/>
      <c r="P23" s="818"/>
      <c r="Q23" s="818"/>
      <c r="R23" s="818"/>
      <c r="S23" s="822"/>
      <c r="T23" s="823"/>
      <c r="U23" s="822">
        <v>0</v>
      </c>
      <c r="V23" s="822">
        <v>0</v>
      </c>
      <c r="W23" s="824"/>
      <c r="X23" s="824"/>
    </row>
    <row r="24" spans="1:24">
      <c r="A24" s="800"/>
      <c r="B24" s="818"/>
      <c r="C24" s="818"/>
      <c r="D24" s="818"/>
      <c r="E24" s="818"/>
      <c r="F24" s="818"/>
      <c r="G24" s="819"/>
      <c r="H24" s="820"/>
      <c r="I24" s="821"/>
      <c r="J24" s="819"/>
      <c r="K24" s="819"/>
      <c r="L24" s="818"/>
      <c r="M24" s="818"/>
      <c r="N24" s="818"/>
      <c r="O24" s="818"/>
      <c r="P24" s="818"/>
      <c r="Q24" s="818"/>
      <c r="R24" s="818"/>
      <c r="S24" s="822"/>
      <c r="T24" s="823"/>
      <c r="U24" s="822">
        <v>0</v>
      </c>
      <c r="V24" s="822">
        <v>0</v>
      </c>
      <c r="W24" s="824"/>
      <c r="X24" s="824"/>
    </row>
    <row r="25" spans="1:24">
      <c r="A25" s="800"/>
      <c r="B25" s="818"/>
      <c r="C25" s="818"/>
      <c r="D25" s="818"/>
      <c r="E25" s="818"/>
      <c r="F25" s="818"/>
      <c r="G25" s="819"/>
      <c r="H25" s="820"/>
      <c r="I25" s="821"/>
      <c r="J25" s="819"/>
      <c r="K25" s="819"/>
      <c r="L25" s="818"/>
      <c r="M25" s="818"/>
      <c r="N25" s="818"/>
      <c r="O25" s="818"/>
      <c r="P25" s="818"/>
      <c r="Q25" s="818"/>
      <c r="R25" s="818"/>
      <c r="S25" s="822"/>
      <c r="T25" s="823"/>
      <c r="U25" s="822">
        <v>0</v>
      </c>
      <c r="V25" s="822">
        <v>0</v>
      </c>
      <c r="W25" s="824"/>
      <c r="X25" s="824"/>
    </row>
    <row r="26" spans="1:24">
      <c r="A26" s="1688" t="s">
        <v>2126</v>
      </c>
      <c r="B26" s="1689"/>
      <c r="C26" s="825"/>
      <c r="D26" s="825"/>
      <c r="E26" s="825"/>
      <c r="F26" s="825"/>
      <c r="G26" s="825"/>
      <c r="H26" s="825"/>
      <c r="I26" s="825"/>
      <c r="J26" s="825"/>
      <c r="K26" s="825"/>
      <c r="L26" s="825"/>
      <c r="M26" s="825"/>
      <c r="N26" s="825"/>
      <c r="O26" s="825"/>
      <c r="P26" s="825"/>
      <c r="Q26" s="825"/>
      <c r="R26" s="825"/>
      <c r="S26" s="822">
        <v>0</v>
      </c>
      <c r="T26" s="822"/>
      <c r="U26" s="822">
        <v>0</v>
      </c>
      <c r="V26" s="822">
        <v>0</v>
      </c>
      <c r="W26" s="824"/>
      <c r="X26" s="824"/>
    </row>
    <row r="27" spans="1:24">
      <c r="A27" s="1945" t="s">
        <v>2162</v>
      </c>
      <c r="B27" s="1946"/>
      <c r="C27" s="826"/>
      <c r="D27" s="826"/>
      <c r="E27" s="826"/>
      <c r="F27" s="826"/>
      <c r="G27" s="826"/>
      <c r="H27" s="826"/>
      <c r="I27" s="826"/>
      <c r="J27" s="826"/>
      <c r="K27" s="826"/>
      <c r="L27" s="826"/>
      <c r="M27" s="826"/>
      <c r="N27" s="826"/>
      <c r="O27" s="826"/>
      <c r="P27" s="826"/>
      <c r="Q27" s="826"/>
      <c r="R27" s="826"/>
      <c r="S27" s="822"/>
      <c r="T27" s="823"/>
      <c r="U27" s="822">
        <v>0</v>
      </c>
      <c r="V27" s="822">
        <v>0</v>
      </c>
      <c r="W27" s="824"/>
      <c r="X27" s="824"/>
    </row>
    <row r="28" spans="1:24">
      <c r="A28" s="1688" t="s">
        <v>2155</v>
      </c>
      <c r="B28" s="1689"/>
      <c r="C28" s="825"/>
      <c r="D28" s="825"/>
      <c r="E28" s="825"/>
      <c r="F28" s="825"/>
      <c r="G28" s="825"/>
      <c r="H28" s="825"/>
      <c r="I28" s="825"/>
      <c r="J28" s="825"/>
      <c r="K28" s="825"/>
      <c r="L28" s="825"/>
      <c r="M28" s="825"/>
      <c r="N28" s="825"/>
      <c r="O28" s="825"/>
      <c r="P28" s="825"/>
      <c r="Q28" s="825"/>
      <c r="R28" s="825"/>
      <c r="S28" s="822">
        <v>0</v>
      </c>
      <c r="T28" s="823"/>
      <c r="U28" s="822">
        <v>0</v>
      </c>
      <c r="V28" s="822">
        <v>0</v>
      </c>
      <c r="W28" s="824"/>
      <c r="X28" s="824"/>
    </row>
    <row r="29" spans="1:24">
      <c r="A29" s="83" t="s">
        <v>2098</v>
      </c>
      <c r="B29" s="827"/>
      <c r="C29" s="827"/>
      <c r="D29" s="827"/>
      <c r="E29" s="827"/>
      <c r="F29" s="827"/>
      <c r="G29" s="827"/>
      <c r="H29" s="827"/>
      <c r="I29" s="828"/>
      <c r="J29" s="827"/>
      <c r="K29" s="827"/>
      <c r="L29" s="827"/>
      <c r="M29" s="827"/>
      <c r="N29" s="827"/>
      <c r="O29" s="827"/>
      <c r="P29" s="827"/>
      <c r="Q29" s="827"/>
      <c r="R29" s="827"/>
      <c r="V29" s="86" t="s">
        <v>2099</v>
      </c>
    </row>
    <row r="30" spans="1:24">
      <c r="A30" s="83" t="s">
        <v>2101</v>
      </c>
      <c r="B30" s="827"/>
      <c r="C30" s="827"/>
      <c r="D30" s="827"/>
      <c r="E30" s="827"/>
      <c r="F30" s="827"/>
      <c r="G30" s="827"/>
      <c r="H30" s="827"/>
      <c r="I30" s="828"/>
      <c r="J30" s="827"/>
      <c r="K30" s="827"/>
      <c r="L30" s="827"/>
      <c r="M30" s="827"/>
      <c r="N30" s="827"/>
      <c r="O30" s="827"/>
      <c r="P30" s="827"/>
      <c r="Q30" s="827"/>
      <c r="R30" s="827"/>
    </row>
    <row r="31" spans="1:24">
      <c r="A31" s="829"/>
      <c r="B31" s="830"/>
      <c r="C31" s="830"/>
      <c r="D31" s="830"/>
      <c r="E31" s="830"/>
      <c r="F31" s="830"/>
      <c r="G31" s="830"/>
      <c r="H31" s="830"/>
      <c r="I31" s="831"/>
      <c r="J31" s="830"/>
      <c r="K31" s="830"/>
      <c r="L31" s="830"/>
      <c r="M31" s="830"/>
      <c r="N31" s="830"/>
      <c r="O31" s="830"/>
      <c r="P31" s="830"/>
      <c r="Q31" s="830"/>
      <c r="R31" s="830"/>
      <c r="S31" s="88"/>
      <c r="T31" s="832"/>
      <c r="U31" s="88"/>
      <c r="V31" s="88"/>
    </row>
    <row r="32" spans="1:24">
      <c r="A32" s="829"/>
      <c r="B32" s="830"/>
      <c r="C32" s="830"/>
      <c r="D32" s="830"/>
      <c r="E32" s="830"/>
      <c r="F32" s="830"/>
      <c r="G32" s="830"/>
      <c r="H32" s="830"/>
      <c r="I32" s="831"/>
      <c r="J32" s="830"/>
      <c r="K32" s="830"/>
      <c r="L32" s="830"/>
      <c r="M32" s="830"/>
      <c r="N32" s="830"/>
      <c r="O32" s="830"/>
      <c r="P32" s="830"/>
      <c r="Q32" s="830"/>
      <c r="R32" s="830"/>
      <c r="S32" s="88"/>
      <c r="T32" s="832"/>
      <c r="U32" s="88"/>
      <c r="V32" s="88"/>
    </row>
    <row r="33" spans="1:18">
      <c r="A33" s="829"/>
      <c r="B33" s="827"/>
      <c r="C33" s="827"/>
      <c r="D33" s="827"/>
      <c r="E33" s="827"/>
      <c r="F33" s="827"/>
      <c r="G33" s="827"/>
      <c r="H33" s="827"/>
      <c r="I33" s="828"/>
      <c r="J33" s="827"/>
      <c r="K33" s="827"/>
      <c r="L33" s="827"/>
      <c r="M33" s="827"/>
      <c r="N33" s="827"/>
      <c r="O33" s="827"/>
      <c r="P33" s="827"/>
      <c r="Q33" s="827"/>
      <c r="R33" s="827"/>
    </row>
    <row r="34" spans="1:18">
      <c r="A34" s="829"/>
      <c r="B34" s="827"/>
      <c r="C34" s="827"/>
      <c r="D34" s="827"/>
      <c r="E34" s="827"/>
      <c r="F34" s="827"/>
      <c r="G34" s="827"/>
      <c r="H34" s="827"/>
      <c r="I34" s="828"/>
      <c r="J34" s="827"/>
      <c r="K34" s="827"/>
      <c r="L34" s="827"/>
      <c r="M34" s="827"/>
      <c r="N34" s="827"/>
      <c r="O34" s="827"/>
      <c r="P34" s="827"/>
      <c r="Q34" s="827"/>
      <c r="R34" s="827"/>
    </row>
    <row r="35" spans="1:18">
      <c r="A35" s="829"/>
      <c r="B35" s="827"/>
      <c r="C35" s="827"/>
      <c r="D35" s="827"/>
      <c r="E35" s="827"/>
      <c r="F35" s="827"/>
      <c r="G35" s="827"/>
      <c r="H35" s="827"/>
      <c r="I35" s="828"/>
      <c r="J35" s="827"/>
      <c r="K35" s="827"/>
      <c r="L35" s="827"/>
      <c r="M35" s="827"/>
      <c r="N35" s="827"/>
      <c r="O35" s="827"/>
      <c r="P35" s="827"/>
      <c r="Q35" s="827"/>
      <c r="R35" s="827"/>
    </row>
    <row r="36" spans="1:18">
      <c r="A36" s="829"/>
      <c r="B36" s="827"/>
      <c r="C36" s="827"/>
      <c r="D36" s="827"/>
      <c r="E36" s="827"/>
      <c r="F36" s="827"/>
      <c r="G36" s="827"/>
      <c r="H36" s="827"/>
      <c r="I36" s="828"/>
      <c r="J36" s="827"/>
      <c r="K36" s="827"/>
      <c r="L36" s="827"/>
      <c r="M36" s="827"/>
      <c r="N36" s="827"/>
      <c r="O36" s="827"/>
      <c r="P36" s="827"/>
      <c r="Q36" s="827"/>
      <c r="R36" s="827"/>
    </row>
    <row r="37" spans="1:18">
      <c r="A37" s="829"/>
      <c r="B37" s="827"/>
      <c r="C37" s="827"/>
      <c r="D37" s="827"/>
      <c r="E37" s="827"/>
      <c r="F37" s="827"/>
      <c r="G37" s="827"/>
      <c r="H37" s="827"/>
      <c r="I37" s="828"/>
      <c r="J37" s="827"/>
      <c r="K37" s="827"/>
      <c r="L37" s="827"/>
      <c r="M37" s="827"/>
      <c r="N37" s="827"/>
      <c r="O37" s="827"/>
      <c r="P37" s="827"/>
      <c r="Q37" s="827"/>
      <c r="R37" s="827"/>
    </row>
    <row r="38" spans="1:18">
      <c r="A38" s="829"/>
      <c r="B38" s="827"/>
      <c r="C38" s="827"/>
      <c r="D38" s="827"/>
      <c r="E38" s="827"/>
      <c r="F38" s="827"/>
      <c r="G38" s="827"/>
      <c r="H38" s="827"/>
      <c r="I38" s="828"/>
      <c r="J38" s="827"/>
      <c r="K38" s="827"/>
      <c r="L38" s="827"/>
      <c r="M38" s="827"/>
      <c r="N38" s="827"/>
      <c r="O38" s="827"/>
      <c r="P38" s="827"/>
      <c r="Q38" s="827"/>
      <c r="R38" s="827"/>
    </row>
  </sheetData>
  <sortState xmlns:xlrd2="http://schemas.microsoft.com/office/spreadsheetml/2017/richdata2" ref="A7:X25">
    <sortCondition ref="A7"/>
  </sortState>
  <mergeCells count="28">
    <mergeCell ref="A2:X2"/>
    <mergeCell ref="A26:B26"/>
    <mergeCell ref="A27:B27"/>
    <mergeCell ref="A28:B28"/>
    <mergeCell ref="B5:B6"/>
    <mergeCell ref="C5:C6"/>
    <mergeCell ref="D5:D6"/>
    <mergeCell ref="E5:E6"/>
    <mergeCell ref="F5:F6"/>
    <mergeCell ref="G5:G6"/>
    <mergeCell ref="H5:H6"/>
    <mergeCell ref="I5:I6"/>
    <mergeCell ref="J5:J6"/>
    <mergeCell ref="K5:K6"/>
    <mergeCell ref="L5:L6"/>
    <mergeCell ref="M5:M6"/>
    <mergeCell ref="W5:W6"/>
    <mergeCell ref="X5:X6"/>
    <mergeCell ref="A5:A6"/>
    <mergeCell ref="S5:S6"/>
    <mergeCell ref="T5:T6"/>
    <mergeCell ref="U5:U6"/>
    <mergeCell ref="V5:V6"/>
    <mergeCell ref="N5:N6"/>
    <mergeCell ref="O5:O6"/>
    <mergeCell ref="P5:P6"/>
    <mergeCell ref="Q5:Q6"/>
    <mergeCell ref="R5:R6"/>
  </mergeCells>
  <phoneticPr fontId="30" type="noConversion"/>
  <dataValidations count="1">
    <dataValidation type="list" allowBlank="1" showInputMessage="1" showErrorMessage="1" sqref="B7:B25" xr:uid="{317D8D0E-7E5B-41AD-8AC6-C6F337CF7812}">
      <formula1>"债券,票据,信托计划,资管计划,债权投资计划,资产支持专项计划,其他"</formula1>
    </dataValidation>
  </dataValidations>
  <printOptions horizontalCentered="1"/>
  <pageMargins left="0.70866141732283472" right="0.70866141732283472" top="0.98425196850393704" bottom="0.74803149606299213" header="0.39370078740157477" footer="0.31496062992125984"/>
  <pageSetup paperSize="9" scale="54" fitToHeight="0" orientation="landscape" r:id="rId1"/>
  <headerFooter>
    <oddHeader>&amp;R&amp;"宋体,常规"&amp;10共&amp;"Times New Roman,常规"&amp;N&amp;"宋体,常规"页第&amp;"Times New Roman,常规"&amp;P&amp;"宋体,常规"页</oddHeader>
  </headerFooter>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4FD46B-E265-4397-84EB-12A57A0BBFC2}">
  <sheetPr codeName="Sheet159">
    <pageSetUpPr fitToPage="1"/>
  </sheetPr>
  <dimension ref="A1:X38"/>
  <sheetViews>
    <sheetView zoomScaleNormal="100" workbookViewId="0">
      <pane ySplit="6" topLeftCell="A7" activePane="bottomLeft" state="frozen"/>
      <selection pane="bottomLeft"/>
    </sheetView>
  </sheetViews>
  <sheetFormatPr defaultRowHeight="15.6"/>
  <cols>
    <col min="1" max="1" width="4.59765625" style="83" customWidth="1"/>
    <col min="2" max="3" width="11.59765625" style="82" bestFit="1" customWidth="1"/>
    <col min="4" max="4" width="4.59765625" style="82" bestFit="1" customWidth="1"/>
    <col min="5" max="6" width="11.59765625" style="82" bestFit="1" customWidth="1"/>
    <col min="7" max="8" width="8.09765625" style="82" bestFit="1" customWidth="1"/>
    <col min="9" max="9" width="9.09765625" style="82" bestFit="1" customWidth="1"/>
    <col min="10" max="11" width="6.5" style="82" bestFit="1" customWidth="1"/>
    <col min="12" max="12" width="4.59765625" style="82" bestFit="1" customWidth="1"/>
    <col min="13" max="13" width="11.59765625" style="82" bestFit="1" customWidth="1"/>
    <col min="14" max="14" width="9.09765625" style="82" bestFit="1" customWidth="1"/>
    <col min="15" max="16" width="8.09765625" style="82" bestFit="1" customWidth="1"/>
    <col min="17" max="17" width="16.09765625" style="82" bestFit="1" customWidth="1"/>
    <col min="18" max="18" width="19.09765625" style="82" bestFit="1" customWidth="1"/>
    <col min="19" max="19" width="12.59765625" style="86" hidden="1" customWidth="1"/>
    <col min="20" max="20" width="12.59765625" style="87" hidden="1" customWidth="1"/>
    <col min="21" max="22" width="12.796875" style="86" customWidth="1"/>
    <col min="23" max="23" width="8.796875" style="82" customWidth="1"/>
    <col min="24" max="24" width="17.5" style="82" customWidth="1"/>
  </cols>
  <sheetData>
    <row r="1" spans="1:24">
      <c r="A1" s="79"/>
      <c r="B1" s="80"/>
      <c r="C1" s="80"/>
      <c r="D1" s="80"/>
      <c r="E1" s="80"/>
      <c r="F1" s="80"/>
      <c r="G1" s="80"/>
      <c r="H1" s="80"/>
      <c r="I1" s="80"/>
      <c r="J1" s="80"/>
      <c r="K1" s="80"/>
      <c r="L1" s="80"/>
      <c r="M1" s="80"/>
      <c r="N1" s="80"/>
      <c r="O1" s="80"/>
      <c r="P1" s="80"/>
      <c r="Q1" s="80"/>
      <c r="R1" s="80"/>
      <c r="S1" s="811"/>
      <c r="T1" s="812"/>
      <c r="U1" s="811"/>
      <c r="V1" s="811"/>
      <c r="W1" s="813"/>
      <c r="X1" s="813"/>
    </row>
    <row r="2" spans="1:24" ht="22.8">
      <c r="A2" s="1943" t="s">
        <v>2163</v>
      </c>
      <c r="B2" s="1944"/>
      <c r="C2" s="1944"/>
      <c r="D2" s="1944"/>
      <c r="E2" s="1944"/>
      <c r="F2" s="1944"/>
      <c r="G2" s="1944"/>
      <c r="H2" s="1944"/>
      <c r="I2" s="1944"/>
      <c r="J2" s="1944"/>
      <c r="K2" s="1944"/>
      <c r="L2" s="1944"/>
      <c r="M2" s="1944"/>
      <c r="N2" s="1944"/>
      <c r="O2" s="1944"/>
      <c r="P2" s="1944"/>
      <c r="Q2" s="1944"/>
      <c r="R2" s="1944"/>
      <c r="S2" s="1944"/>
      <c r="T2" s="1944"/>
      <c r="U2" s="1944"/>
      <c r="V2" s="1944"/>
      <c r="W2" s="1944"/>
      <c r="X2" s="1944"/>
    </row>
    <row r="3" spans="1:24">
      <c r="A3" s="814" t="s">
        <v>1968</v>
      </c>
      <c r="B3" s="814"/>
      <c r="C3" s="814"/>
      <c r="D3" s="814"/>
      <c r="E3" s="814"/>
      <c r="F3" s="814"/>
      <c r="G3" s="814"/>
      <c r="H3" s="814"/>
      <c r="I3" s="814"/>
      <c r="J3" s="814"/>
      <c r="K3" s="814"/>
      <c r="L3" s="814"/>
      <c r="M3" s="814"/>
      <c r="N3" s="814"/>
      <c r="O3" s="814"/>
      <c r="P3" s="814"/>
      <c r="Q3" s="814"/>
      <c r="R3" s="814"/>
      <c r="S3" s="814"/>
      <c r="T3" s="814"/>
      <c r="U3" s="814"/>
      <c r="V3" s="82"/>
    </row>
    <row r="4" spans="1:24">
      <c r="A4" s="83" t="s">
        <v>2086</v>
      </c>
      <c r="X4" s="817" t="s">
        <v>1970</v>
      </c>
    </row>
    <row r="5" spans="1:24">
      <c r="A5" s="1937" t="s">
        <v>1101</v>
      </c>
      <c r="B5" s="1858" t="s">
        <v>2129</v>
      </c>
      <c r="C5" s="1858" t="s">
        <v>2130</v>
      </c>
      <c r="D5" s="1858" t="s">
        <v>2157</v>
      </c>
      <c r="E5" s="1858" t="s">
        <v>2131</v>
      </c>
      <c r="F5" s="1858" t="s">
        <v>2132</v>
      </c>
      <c r="G5" s="1764" t="s">
        <v>2111</v>
      </c>
      <c r="H5" s="1858" t="s">
        <v>2117</v>
      </c>
      <c r="I5" s="1858" t="s">
        <v>2158</v>
      </c>
      <c r="J5" s="1858" t="s">
        <v>2159</v>
      </c>
      <c r="K5" s="1858" t="s">
        <v>2160</v>
      </c>
      <c r="L5" s="1858" t="s">
        <v>2161</v>
      </c>
      <c r="M5" s="1764" t="s">
        <v>2133</v>
      </c>
      <c r="N5" s="1927" t="s">
        <v>2134</v>
      </c>
      <c r="O5" s="1858" t="s">
        <v>2135</v>
      </c>
      <c r="P5" s="1858" t="s">
        <v>2136</v>
      </c>
      <c r="Q5" s="1927" t="s">
        <v>2137</v>
      </c>
      <c r="R5" s="1927" t="s">
        <v>2138</v>
      </c>
      <c r="S5" s="1939" t="s">
        <v>2088</v>
      </c>
      <c r="T5" s="1927" t="s">
        <v>2089</v>
      </c>
      <c r="U5" s="1941" t="s">
        <v>1647</v>
      </c>
      <c r="V5" s="1939" t="s">
        <v>2090</v>
      </c>
      <c r="W5" s="1935" t="s">
        <v>2091</v>
      </c>
      <c r="X5" s="1935" t="s">
        <v>1100</v>
      </c>
    </row>
    <row r="6" spans="1:24">
      <c r="A6" s="1938"/>
      <c r="B6" s="1860"/>
      <c r="C6" s="1860"/>
      <c r="D6" s="1860"/>
      <c r="E6" s="1860"/>
      <c r="F6" s="1860"/>
      <c r="G6" s="1766"/>
      <c r="H6" s="1860"/>
      <c r="I6" s="1860"/>
      <c r="J6" s="1860"/>
      <c r="K6" s="1860"/>
      <c r="L6" s="1860"/>
      <c r="M6" s="1766"/>
      <c r="N6" s="1928"/>
      <c r="O6" s="1860"/>
      <c r="P6" s="1860"/>
      <c r="Q6" s="1928"/>
      <c r="R6" s="1928"/>
      <c r="S6" s="1940"/>
      <c r="T6" s="1928"/>
      <c r="U6" s="1942"/>
      <c r="V6" s="1940"/>
      <c r="W6" s="1936"/>
      <c r="X6" s="1936"/>
    </row>
    <row r="7" spans="1:24">
      <c r="A7" s="800"/>
      <c r="B7" s="818"/>
      <c r="C7" s="833"/>
      <c r="D7" s="833"/>
      <c r="E7" s="833"/>
      <c r="F7" s="833"/>
      <c r="G7" s="833"/>
      <c r="H7" s="833"/>
      <c r="I7" s="833"/>
      <c r="J7" s="833"/>
      <c r="K7" s="833"/>
      <c r="L7" s="833"/>
      <c r="M7" s="833"/>
      <c r="N7" s="833"/>
      <c r="O7" s="833"/>
      <c r="P7" s="833"/>
      <c r="Q7" s="833"/>
      <c r="R7" s="833"/>
      <c r="S7" s="822"/>
      <c r="T7" s="823"/>
      <c r="U7" s="822">
        <v>0</v>
      </c>
      <c r="V7" s="822">
        <v>0</v>
      </c>
      <c r="W7" s="824"/>
      <c r="X7" s="824"/>
    </row>
    <row r="8" spans="1:24">
      <c r="A8" s="800"/>
      <c r="B8" s="818"/>
      <c r="C8" s="833"/>
      <c r="D8" s="833"/>
      <c r="E8" s="833"/>
      <c r="F8" s="833"/>
      <c r="G8" s="833"/>
      <c r="H8" s="833"/>
      <c r="I8" s="833"/>
      <c r="J8" s="833"/>
      <c r="K8" s="833"/>
      <c r="L8" s="833"/>
      <c r="M8" s="833"/>
      <c r="N8" s="833"/>
      <c r="O8" s="833"/>
      <c r="P8" s="833"/>
      <c r="Q8" s="833"/>
      <c r="R8" s="833"/>
      <c r="S8" s="822"/>
      <c r="T8" s="823"/>
      <c r="U8" s="822">
        <v>0</v>
      </c>
      <c r="V8" s="822">
        <v>0</v>
      </c>
      <c r="W8" s="824"/>
      <c r="X8" s="824"/>
    </row>
    <row r="9" spans="1:24">
      <c r="A9" s="800"/>
      <c r="B9" s="818"/>
      <c r="C9" s="833"/>
      <c r="D9" s="833"/>
      <c r="E9" s="833"/>
      <c r="F9" s="833"/>
      <c r="G9" s="833"/>
      <c r="H9" s="833"/>
      <c r="I9" s="833"/>
      <c r="J9" s="833"/>
      <c r="K9" s="833"/>
      <c r="L9" s="833"/>
      <c r="M9" s="833"/>
      <c r="N9" s="833"/>
      <c r="O9" s="833"/>
      <c r="P9" s="833"/>
      <c r="Q9" s="833"/>
      <c r="R9" s="833"/>
      <c r="S9" s="822"/>
      <c r="T9" s="823"/>
      <c r="U9" s="822">
        <v>0</v>
      </c>
      <c r="V9" s="822">
        <v>0</v>
      </c>
      <c r="W9" s="824"/>
      <c r="X9" s="824"/>
    </row>
    <row r="10" spans="1:24">
      <c r="A10" s="800"/>
      <c r="B10" s="818"/>
      <c r="C10" s="833"/>
      <c r="D10" s="833"/>
      <c r="E10" s="833"/>
      <c r="F10" s="833"/>
      <c r="G10" s="833"/>
      <c r="H10" s="833"/>
      <c r="I10" s="833"/>
      <c r="J10" s="833"/>
      <c r="K10" s="833"/>
      <c r="L10" s="833"/>
      <c r="M10" s="833"/>
      <c r="N10" s="833"/>
      <c r="O10" s="833"/>
      <c r="P10" s="833"/>
      <c r="Q10" s="833"/>
      <c r="R10" s="833"/>
      <c r="S10" s="822"/>
      <c r="T10" s="823"/>
      <c r="U10" s="822">
        <v>0</v>
      </c>
      <c r="V10" s="822">
        <v>0</v>
      </c>
      <c r="W10" s="824"/>
      <c r="X10" s="824"/>
    </row>
    <row r="11" spans="1:24">
      <c r="A11" s="800"/>
      <c r="B11" s="818"/>
      <c r="C11" s="833"/>
      <c r="D11" s="833"/>
      <c r="E11" s="833"/>
      <c r="F11" s="833"/>
      <c r="G11" s="833"/>
      <c r="H11" s="833"/>
      <c r="I11" s="833"/>
      <c r="J11" s="833"/>
      <c r="K11" s="833"/>
      <c r="L11" s="833"/>
      <c r="M11" s="833"/>
      <c r="N11" s="833"/>
      <c r="O11" s="833"/>
      <c r="P11" s="833"/>
      <c r="Q11" s="833"/>
      <c r="R11" s="833"/>
      <c r="S11" s="822"/>
      <c r="T11" s="823"/>
      <c r="U11" s="822">
        <v>0</v>
      </c>
      <c r="V11" s="822">
        <v>0</v>
      </c>
      <c r="W11" s="824"/>
      <c r="X11" s="824"/>
    </row>
    <row r="12" spans="1:24">
      <c r="A12" s="800"/>
      <c r="B12" s="818"/>
      <c r="C12" s="833"/>
      <c r="D12" s="833"/>
      <c r="E12" s="833"/>
      <c r="F12" s="833"/>
      <c r="G12" s="833"/>
      <c r="H12" s="833"/>
      <c r="I12" s="833"/>
      <c r="J12" s="833"/>
      <c r="K12" s="833"/>
      <c r="L12" s="833"/>
      <c r="M12" s="833"/>
      <c r="N12" s="833"/>
      <c r="O12" s="833"/>
      <c r="P12" s="833"/>
      <c r="Q12" s="833"/>
      <c r="R12" s="833"/>
      <c r="S12" s="822"/>
      <c r="T12" s="823"/>
      <c r="U12" s="822">
        <v>0</v>
      </c>
      <c r="V12" s="822">
        <v>0</v>
      </c>
      <c r="W12" s="824"/>
      <c r="X12" s="824"/>
    </row>
    <row r="13" spans="1:24">
      <c r="A13" s="800"/>
      <c r="B13" s="818"/>
      <c r="C13" s="833"/>
      <c r="D13" s="833"/>
      <c r="E13" s="833"/>
      <c r="F13" s="833"/>
      <c r="G13" s="833"/>
      <c r="H13" s="833"/>
      <c r="I13" s="833"/>
      <c r="J13" s="833"/>
      <c r="K13" s="833"/>
      <c r="L13" s="833"/>
      <c r="M13" s="833"/>
      <c r="N13" s="833"/>
      <c r="O13" s="833"/>
      <c r="P13" s="833"/>
      <c r="Q13" s="833"/>
      <c r="R13" s="833"/>
      <c r="S13" s="822"/>
      <c r="T13" s="823"/>
      <c r="U13" s="822">
        <v>0</v>
      </c>
      <c r="V13" s="822">
        <v>0</v>
      </c>
      <c r="W13" s="824"/>
      <c r="X13" s="824"/>
    </row>
    <row r="14" spans="1:24">
      <c r="A14" s="800"/>
      <c r="B14" s="818"/>
      <c r="C14" s="833"/>
      <c r="D14" s="833"/>
      <c r="E14" s="833"/>
      <c r="F14" s="833"/>
      <c r="G14" s="833"/>
      <c r="H14" s="833"/>
      <c r="I14" s="833"/>
      <c r="J14" s="833"/>
      <c r="K14" s="833"/>
      <c r="L14" s="833"/>
      <c r="M14" s="833"/>
      <c r="N14" s="833"/>
      <c r="O14" s="833"/>
      <c r="P14" s="833"/>
      <c r="Q14" s="833"/>
      <c r="R14" s="833"/>
      <c r="S14" s="822"/>
      <c r="T14" s="823"/>
      <c r="U14" s="822">
        <v>0</v>
      </c>
      <c r="V14" s="822">
        <v>0</v>
      </c>
      <c r="W14" s="824"/>
      <c r="X14" s="824"/>
    </row>
    <row r="15" spans="1:24">
      <c r="A15" s="800"/>
      <c r="B15" s="818"/>
      <c r="C15" s="833"/>
      <c r="D15" s="833"/>
      <c r="E15" s="833"/>
      <c r="F15" s="833"/>
      <c r="G15" s="833"/>
      <c r="H15" s="833"/>
      <c r="I15" s="833"/>
      <c r="J15" s="833"/>
      <c r="K15" s="833"/>
      <c r="L15" s="833"/>
      <c r="M15" s="833"/>
      <c r="N15" s="833"/>
      <c r="O15" s="833"/>
      <c r="P15" s="833"/>
      <c r="Q15" s="833"/>
      <c r="R15" s="833"/>
      <c r="S15" s="822"/>
      <c r="T15" s="823"/>
      <c r="U15" s="822">
        <v>0</v>
      </c>
      <c r="V15" s="822">
        <v>0</v>
      </c>
      <c r="W15" s="824"/>
      <c r="X15" s="824"/>
    </row>
    <row r="16" spans="1:24">
      <c r="A16" s="800"/>
      <c r="B16" s="818"/>
      <c r="C16" s="833"/>
      <c r="D16" s="833"/>
      <c r="E16" s="833"/>
      <c r="F16" s="833"/>
      <c r="G16" s="833"/>
      <c r="H16" s="833"/>
      <c r="I16" s="833"/>
      <c r="J16" s="833"/>
      <c r="K16" s="833"/>
      <c r="L16" s="833"/>
      <c r="M16" s="833"/>
      <c r="N16" s="833"/>
      <c r="O16" s="833"/>
      <c r="P16" s="833"/>
      <c r="Q16" s="833"/>
      <c r="R16" s="833"/>
      <c r="S16" s="822"/>
      <c r="T16" s="823"/>
      <c r="U16" s="822">
        <v>0</v>
      </c>
      <c r="V16" s="822">
        <v>0</v>
      </c>
      <c r="W16" s="824"/>
      <c r="X16" s="824"/>
    </row>
    <row r="17" spans="1:24">
      <c r="A17" s="800"/>
      <c r="B17" s="818"/>
      <c r="C17" s="833"/>
      <c r="D17" s="833"/>
      <c r="E17" s="833"/>
      <c r="F17" s="833"/>
      <c r="G17" s="833"/>
      <c r="H17" s="833"/>
      <c r="I17" s="833"/>
      <c r="J17" s="833"/>
      <c r="K17" s="833"/>
      <c r="L17" s="833"/>
      <c r="M17" s="833"/>
      <c r="N17" s="833"/>
      <c r="O17" s="833"/>
      <c r="P17" s="833"/>
      <c r="Q17" s="833"/>
      <c r="R17" s="833"/>
      <c r="S17" s="822"/>
      <c r="T17" s="823"/>
      <c r="U17" s="822">
        <v>0</v>
      </c>
      <c r="V17" s="822">
        <v>0</v>
      </c>
      <c r="W17" s="824"/>
      <c r="X17" s="824"/>
    </row>
    <row r="18" spans="1:24">
      <c r="A18" s="800"/>
      <c r="B18" s="818"/>
      <c r="C18" s="833"/>
      <c r="D18" s="833"/>
      <c r="E18" s="833"/>
      <c r="F18" s="833"/>
      <c r="G18" s="833"/>
      <c r="H18" s="833"/>
      <c r="I18" s="833"/>
      <c r="J18" s="833"/>
      <c r="K18" s="833"/>
      <c r="L18" s="833"/>
      <c r="M18" s="833"/>
      <c r="N18" s="833"/>
      <c r="O18" s="833"/>
      <c r="P18" s="833"/>
      <c r="Q18" s="833"/>
      <c r="R18" s="833"/>
      <c r="S18" s="822"/>
      <c r="T18" s="823"/>
      <c r="U18" s="822">
        <v>0</v>
      </c>
      <c r="V18" s="822">
        <v>0</v>
      </c>
      <c r="W18" s="824"/>
      <c r="X18" s="824"/>
    </row>
    <row r="19" spans="1:24">
      <c r="A19" s="800"/>
      <c r="B19" s="818"/>
      <c r="C19" s="833"/>
      <c r="D19" s="833"/>
      <c r="E19" s="833"/>
      <c r="F19" s="833"/>
      <c r="G19" s="833"/>
      <c r="H19" s="833"/>
      <c r="I19" s="833"/>
      <c r="J19" s="833"/>
      <c r="K19" s="833"/>
      <c r="L19" s="833"/>
      <c r="M19" s="833"/>
      <c r="N19" s="833"/>
      <c r="O19" s="833"/>
      <c r="P19" s="833"/>
      <c r="Q19" s="833"/>
      <c r="R19" s="833"/>
      <c r="S19" s="822"/>
      <c r="T19" s="823"/>
      <c r="U19" s="822">
        <v>0</v>
      </c>
      <c r="V19" s="822">
        <v>0</v>
      </c>
      <c r="W19" s="824"/>
      <c r="X19" s="824"/>
    </row>
    <row r="20" spans="1:24">
      <c r="A20" s="800"/>
      <c r="B20" s="818"/>
      <c r="C20" s="833"/>
      <c r="D20" s="833"/>
      <c r="E20" s="833"/>
      <c r="F20" s="833"/>
      <c r="G20" s="833"/>
      <c r="H20" s="833"/>
      <c r="I20" s="833"/>
      <c r="J20" s="833"/>
      <c r="K20" s="833"/>
      <c r="L20" s="833"/>
      <c r="M20" s="833"/>
      <c r="N20" s="833"/>
      <c r="O20" s="833"/>
      <c r="P20" s="833"/>
      <c r="Q20" s="833"/>
      <c r="R20" s="833"/>
      <c r="S20" s="822"/>
      <c r="T20" s="823"/>
      <c r="U20" s="822">
        <v>0</v>
      </c>
      <c r="V20" s="822">
        <v>0</v>
      </c>
      <c r="W20" s="824"/>
      <c r="X20" s="824"/>
    </row>
    <row r="21" spans="1:24">
      <c r="A21" s="800"/>
      <c r="B21" s="818"/>
      <c r="C21" s="833"/>
      <c r="D21" s="833"/>
      <c r="E21" s="833"/>
      <c r="F21" s="833"/>
      <c r="G21" s="833"/>
      <c r="H21" s="833"/>
      <c r="I21" s="833"/>
      <c r="J21" s="833"/>
      <c r="K21" s="833"/>
      <c r="L21" s="833"/>
      <c r="M21" s="833"/>
      <c r="N21" s="833"/>
      <c r="O21" s="833"/>
      <c r="P21" s="833"/>
      <c r="Q21" s="833"/>
      <c r="R21" s="833"/>
      <c r="S21" s="822"/>
      <c r="T21" s="823"/>
      <c r="U21" s="822">
        <v>0</v>
      </c>
      <c r="V21" s="822">
        <v>0</v>
      </c>
      <c r="W21" s="824"/>
      <c r="X21" s="824"/>
    </row>
    <row r="22" spans="1:24">
      <c r="A22" s="800"/>
      <c r="B22" s="818"/>
      <c r="C22" s="833"/>
      <c r="D22" s="833"/>
      <c r="E22" s="833"/>
      <c r="F22" s="833"/>
      <c r="G22" s="833"/>
      <c r="H22" s="833"/>
      <c r="I22" s="833"/>
      <c r="J22" s="833"/>
      <c r="K22" s="833"/>
      <c r="L22" s="833"/>
      <c r="M22" s="833"/>
      <c r="N22" s="833"/>
      <c r="O22" s="833"/>
      <c r="P22" s="833"/>
      <c r="Q22" s="833"/>
      <c r="R22" s="833"/>
      <c r="S22" s="822"/>
      <c r="T22" s="823"/>
      <c r="U22" s="822">
        <v>0</v>
      </c>
      <c r="V22" s="822">
        <v>0</v>
      </c>
      <c r="W22" s="824"/>
      <c r="X22" s="824"/>
    </row>
    <row r="23" spans="1:24">
      <c r="A23" s="800"/>
      <c r="B23" s="818"/>
      <c r="C23" s="833"/>
      <c r="D23" s="833"/>
      <c r="E23" s="833"/>
      <c r="F23" s="833"/>
      <c r="G23" s="833"/>
      <c r="H23" s="833"/>
      <c r="I23" s="833"/>
      <c r="J23" s="833"/>
      <c r="K23" s="833"/>
      <c r="L23" s="833"/>
      <c r="M23" s="833"/>
      <c r="N23" s="833"/>
      <c r="O23" s="833"/>
      <c r="P23" s="833"/>
      <c r="Q23" s="833"/>
      <c r="R23" s="833"/>
      <c r="S23" s="822"/>
      <c r="T23" s="823"/>
      <c r="U23" s="822">
        <v>0</v>
      </c>
      <c r="V23" s="822">
        <v>0</v>
      </c>
      <c r="W23" s="824"/>
      <c r="X23" s="824"/>
    </row>
    <row r="24" spans="1:24">
      <c r="A24" s="800"/>
      <c r="B24" s="818"/>
      <c r="C24" s="833"/>
      <c r="D24" s="833"/>
      <c r="E24" s="833"/>
      <c r="F24" s="833"/>
      <c r="G24" s="833"/>
      <c r="H24" s="833"/>
      <c r="I24" s="833"/>
      <c r="J24" s="833"/>
      <c r="K24" s="833"/>
      <c r="L24" s="833"/>
      <c r="M24" s="833"/>
      <c r="N24" s="833"/>
      <c r="O24" s="833"/>
      <c r="P24" s="833"/>
      <c r="Q24" s="833"/>
      <c r="R24" s="833"/>
      <c r="S24" s="822"/>
      <c r="T24" s="823"/>
      <c r="U24" s="822">
        <v>0</v>
      </c>
      <c r="V24" s="822">
        <v>0</v>
      </c>
      <c r="W24" s="824"/>
      <c r="X24" s="824"/>
    </row>
    <row r="25" spans="1:24">
      <c r="A25" s="800"/>
      <c r="B25" s="818"/>
      <c r="C25" s="833"/>
      <c r="D25" s="833"/>
      <c r="E25" s="833"/>
      <c r="F25" s="833"/>
      <c r="G25" s="833"/>
      <c r="H25" s="833"/>
      <c r="I25" s="833"/>
      <c r="J25" s="833"/>
      <c r="K25" s="833"/>
      <c r="L25" s="833"/>
      <c r="M25" s="833"/>
      <c r="N25" s="833"/>
      <c r="O25" s="833"/>
      <c r="P25" s="833"/>
      <c r="Q25" s="833"/>
      <c r="R25" s="833"/>
      <c r="S25" s="822"/>
      <c r="T25" s="823"/>
      <c r="U25" s="822">
        <v>0</v>
      </c>
      <c r="V25" s="822">
        <v>0</v>
      </c>
      <c r="W25" s="824"/>
      <c r="X25" s="824"/>
    </row>
    <row r="26" spans="1:24">
      <c r="A26" s="1688" t="s">
        <v>2126</v>
      </c>
      <c r="B26" s="1689"/>
      <c r="C26" s="834"/>
      <c r="D26" s="834"/>
      <c r="E26" s="834"/>
      <c r="F26" s="834"/>
      <c r="G26" s="834"/>
      <c r="H26" s="834"/>
      <c r="I26" s="834"/>
      <c r="J26" s="834"/>
      <c r="K26" s="834"/>
      <c r="L26" s="834"/>
      <c r="M26" s="834"/>
      <c r="N26" s="834"/>
      <c r="O26" s="834"/>
      <c r="P26" s="834"/>
      <c r="Q26" s="834"/>
      <c r="R26" s="834"/>
      <c r="S26" s="822">
        <v>0</v>
      </c>
      <c r="T26" s="822"/>
      <c r="U26" s="822">
        <v>0</v>
      </c>
      <c r="V26" s="822">
        <v>0</v>
      </c>
      <c r="W26" s="824"/>
      <c r="X26" s="824"/>
    </row>
    <row r="27" spans="1:24">
      <c r="A27" s="1945" t="s">
        <v>2162</v>
      </c>
      <c r="B27" s="1946"/>
      <c r="C27" s="835"/>
      <c r="D27" s="835"/>
      <c r="E27" s="835"/>
      <c r="F27" s="835"/>
      <c r="G27" s="835"/>
      <c r="H27" s="835"/>
      <c r="I27" s="835"/>
      <c r="J27" s="835"/>
      <c r="K27" s="835"/>
      <c r="L27" s="835"/>
      <c r="M27" s="835"/>
      <c r="N27" s="835"/>
      <c r="O27" s="835"/>
      <c r="P27" s="835"/>
      <c r="Q27" s="835"/>
      <c r="R27" s="835"/>
      <c r="S27" s="822"/>
      <c r="T27" s="823"/>
      <c r="U27" s="822">
        <v>0</v>
      </c>
      <c r="V27" s="822">
        <v>0</v>
      </c>
      <c r="W27" s="824"/>
      <c r="X27" s="824"/>
    </row>
    <row r="28" spans="1:24">
      <c r="A28" s="1688" t="s">
        <v>2155</v>
      </c>
      <c r="B28" s="1689"/>
      <c r="C28" s="834"/>
      <c r="D28" s="834"/>
      <c r="E28" s="834"/>
      <c r="F28" s="834"/>
      <c r="G28" s="834"/>
      <c r="H28" s="834"/>
      <c r="I28" s="834"/>
      <c r="J28" s="834"/>
      <c r="K28" s="834"/>
      <c r="L28" s="834"/>
      <c r="M28" s="834"/>
      <c r="N28" s="834"/>
      <c r="O28" s="834"/>
      <c r="P28" s="834"/>
      <c r="Q28" s="834"/>
      <c r="R28" s="834"/>
      <c r="S28" s="822">
        <v>0</v>
      </c>
      <c r="T28" s="823"/>
      <c r="U28" s="822">
        <v>0</v>
      </c>
      <c r="V28" s="822">
        <v>0</v>
      </c>
      <c r="W28" s="824"/>
      <c r="X28" s="824"/>
    </row>
    <row r="29" spans="1:24">
      <c r="A29" s="83" t="s">
        <v>2098</v>
      </c>
      <c r="B29" s="836"/>
      <c r="C29" s="836"/>
      <c r="D29" s="836"/>
      <c r="E29" s="836"/>
      <c r="F29" s="836"/>
      <c r="G29" s="836"/>
      <c r="H29" s="836"/>
      <c r="I29" s="836"/>
      <c r="J29" s="836"/>
      <c r="K29" s="836"/>
      <c r="L29" s="836"/>
      <c r="M29" s="836"/>
      <c r="N29" s="836"/>
      <c r="O29" s="836"/>
      <c r="P29" s="836"/>
      <c r="Q29" s="836"/>
      <c r="R29" s="836"/>
      <c r="V29" s="86" t="s">
        <v>2099</v>
      </c>
    </row>
    <row r="30" spans="1:24">
      <c r="A30" s="83" t="s">
        <v>2101</v>
      </c>
      <c r="B30" s="836"/>
      <c r="C30" s="836"/>
      <c r="D30" s="836"/>
      <c r="E30" s="836"/>
      <c r="F30" s="836"/>
      <c r="G30" s="836"/>
      <c r="H30" s="836"/>
      <c r="I30" s="836"/>
      <c r="J30" s="836"/>
      <c r="K30" s="836"/>
      <c r="L30" s="836"/>
      <c r="M30" s="836"/>
      <c r="N30" s="836"/>
      <c r="O30" s="836"/>
      <c r="P30" s="836"/>
      <c r="Q30" s="836"/>
      <c r="R30" s="836"/>
    </row>
    <row r="31" spans="1:24">
      <c r="A31" s="829"/>
      <c r="B31" s="798"/>
      <c r="C31" s="798"/>
      <c r="D31" s="798"/>
      <c r="E31" s="798"/>
      <c r="F31" s="798"/>
      <c r="G31" s="798"/>
      <c r="H31" s="798"/>
      <c r="I31" s="798"/>
      <c r="J31" s="798"/>
      <c r="K31" s="798"/>
      <c r="L31" s="798"/>
      <c r="M31" s="798"/>
      <c r="N31" s="798"/>
      <c r="O31" s="798"/>
      <c r="P31" s="798"/>
      <c r="Q31" s="798"/>
      <c r="R31" s="798"/>
      <c r="S31" s="88"/>
      <c r="T31" s="832"/>
      <c r="U31" s="88"/>
      <c r="V31" s="88"/>
    </row>
    <row r="32" spans="1:24">
      <c r="A32" s="829"/>
      <c r="B32" s="798"/>
      <c r="C32" s="798"/>
      <c r="D32" s="798"/>
      <c r="E32" s="798"/>
      <c r="F32" s="798"/>
      <c r="G32" s="798"/>
      <c r="H32" s="798"/>
      <c r="I32" s="798"/>
      <c r="J32" s="798"/>
      <c r="K32" s="798"/>
      <c r="L32" s="798"/>
      <c r="M32" s="798"/>
      <c r="N32" s="798"/>
      <c r="O32" s="798"/>
      <c r="P32" s="798"/>
      <c r="Q32" s="798"/>
      <c r="R32" s="798"/>
      <c r="S32" s="88"/>
      <c r="T32" s="832"/>
      <c r="U32" s="88"/>
      <c r="V32" s="88"/>
    </row>
    <row r="33" spans="1:18">
      <c r="A33" s="829"/>
      <c r="B33" s="836"/>
      <c r="C33" s="836"/>
      <c r="D33" s="836"/>
      <c r="E33" s="836"/>
      <c r="F33" s="836"/>
      <c r="G33" s="836"/>
      <c r="H33" s="836"/>
      <c r="I33" s="836"/>
      <c r="J33" s="836"/>
      <c r="K33" s="836"/>
      <c r="L33" s="836"/>
      <c r="M33" s="836"/>
      <c r="N33" s="836"/>
      <c r="O33" s="836"/>
      <c r="P33" s="836"/>
      <c r="Q33" s="836"/>
      <c r="R33" s="836"/>
    </row>
    <row r="34" spans="1:18">
      <c r="A34" s="829"/>
      <c r="B34" s="836"/>
      <c r="C34" s="836"/>
      <c r="D34" s="836"/>
      <c r="E34" s="836"/>
      <c r="F34" s="836"/>
      <c r="G34" s="836"/>
      <c r="H34" s="836"/>
      <c r="I34" s="836"/>
      <c r="J34" s="836"/>
      <c r="K34" s="836"/>
      <c r="L34" s="836"/>
      <c r="M34" s="836"/>
      <c r="N34" s="836"/>
      <c r="O34" s="836"/>
      <c r="P34" s="836"/>
      <c r="Q34" s="836"/>
      <c r="R34" s="836"/>
    </row>
    <row r="35" spans="1:18">
      <c r="A35" s="829"/>
      <c r="B35" s="836"/>
      <c r="C35" s="836"/>
      <c r="D35" s="836"/>
      <c r="E35" s="836"/>
      <c r="F35" s="836"/>
      <c r="G35" s="836"/>
      <c r="H35" s="836"/>
      <c r="I35" s="836"/>
      <c r="J35" s="836"/>
      <c r="K35" s="836"/>
      <c r="L35" s="836"/>
      <c r="M35" s="836"/>
      <c r="N35" s="836"/>
      <c r="O35" s="836"/>
      <c r="P35" s="836"/>
      <c r="Q35" s="836"/>
      <c r="R35" s="836"/>
    </row>
    <row r="36" spans="1:18">
      <c r="A36" s="829"/>
      <c r="B36" s="836"/>
      <c r="C36" s="836"/>
      <c r="D36" s="836"/>
      <c r="E36" s="836"/>
      <c r="F36" s="836"/>
      <c r="G36" s="836"/>
      <c r="H36" s="836"/>
      <c r="I36" s="836"/>
      <c r="J36" s="836"/>
      <c r="K36" s="836"/>
      <c r="L36" s="836"/>
      <c r="M36" s="836"/>
      <c r="N36" s="836"/>
      <c r="O36" s="836"/>
      <c r="P36" s="836"/>
      <c r="Q36" s="836"/>
      <c r="R36" s="836"/>
    </row>
    <row r="37" spans="1:18">
      <c r="A37" s="829"/>
      <c r="B37" s="836"/>
      <c r="C37" s="836"/>
      <c r="D37" s="836"/>
      <c r="E37" s="836"/>
      <c r="F37" s="836"/>
      <c r="G37" s="836"/>
      <c r="H37" s="836"/>
      <c r="I37" s="836"/>
      <c r="J37" s="836"/>
      <c r="K37" s="836"/>
      <c r="L37" s="836"/>
      <c r="M37" s="836"/>
      <c r="N37" s="836"/>
      <c r="O37" s="836"/>
      <c r="P37" s="836"/>
      <c r="Q37" s="836"/>
      <c r="R37" s="836"/>
    </row>
    <row r="38" spans="1:18">
      <c r="A38" s="829"/>
      <c r="B38" s="836"/>
      <c r="C38" s="836"/>
      <c r="D38" s="836"/>
      <c r="E38" s="836"/>
      <c r="F38" s="836"/>
      <c r="G38" s="836"/>
      <c r="H38" s="836"/>
      <c r="I38" s="836"/>
      <c r="J38" s="836"/>
      <c r="K38" s="836"/>
      <c r="L38" s="836"/>
      <c r="M38" s="836"/>
      <c r="N38" s="836"/>
      <c r="O38" s="836"/>
      <c r="P38" s="836"/>
      <c r="Q38" s="836"/>
      <c r="R38" s="836"/>
    </row>
  </sheetData>
  <sortState xmlns:xlrd2="http://schemas.microsoft.com/office/spreadsheetml/2017/richdata2" ref="A7:X25">
    <sortCondition ref="A7"/>
  </sortState>
  <mergeCells count="28">
    <mergeCell ref="A2:X2"/>
    <mergeCell ref="A26:B26"/>
    <mergeCell ref="A27:B27"/>
    <mergeCell ref="A28:B28"/>
    <mergeCell ref="A5:A6"/>
    <mergeCell ref="B5:B6"/>
    <mergeCell ref="C5:C6"/>
    <mergeCell ref="D5:D6"/>
    <mergeCell ref="E5:E6"/>
    <mergeCell ref="F5:F6"/>
    <mergeCell ref="G5:G6"/>
    <mergeCell ref="H5:H6"/>
    <mergeCell ref="I5:I6"/>
    <mergeCell ref="J5:J6"/>
    <mergeCell ref="K5:K6"/>
    <mergeCell ref="L5:L6"/>
    <mergeCell ref="M5:M6"/>
    <mergeCell ref="N5:N6"/>
    <mergeCell ref="O5:O6"/>
    <mergeCell ref="P5:P6"/>
    <mergeCell ref="Q5:Q6"/>
    <mergeCell ref="W5:W6"/>
    <mergeCell ref="X5:X6"/>
    <mergeCell ref="R5:R6"/>
    <mergeCell ref="S5:S6"/>
    <mergeCell ref="T5:T6"/>
    <mergeCell ref="U5:U6"/>
    <mergeCell ref="V5:V6"/>
  </mergeCells>
  <phoneticPr fontId="30" type="noConversion"/>
  <dataValidations count="1">
    <dataValidation type="list" allowBlank="1" showInputMessage="1" showErrorMessage="1" sqref="B7:B25" xr:uid="{17B3D1B0-0675-4A34-BCE9-C8B13985F4F9}">
      <formula1>"债券,票据,信托计划,资管计划,债权投资计划,资产支持专项计划,其他"</formula1>
    </dataValidation>
  </dataValidations>
  <printOptions horizontalCentered="1"/>
  <pageMargins left="0.70866141732283472" right="0.70866141732283472" top="0.98425196850393704" bottom="0.74803149606299213" header="0.39370078740157477" footer="0.31496062992125984"/>
  <pageSetup paperSize="9" scale="51" fitToHeight="0" orientation="landscape" r:id="rId1"/>
  <headerFooter>
    <oddHeader>&amp;R&amp;"宋体,常规"&amp;10共&amp;"Times New Roman,常规"&amp;N&amp;"宋体,常规"页第&amp;"Times New Roman,常规"&amp;P&amp;"宋体,常规"页</oddHeader>
  </headerFooter>
</worksheet>
</file>

<file path=xl/worksheets/sheet6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537297-A17D-45DB-AD58-F920B11D7B75}">
  <sheetPr codeName="Sheet45">
    <pageSetUpPr fitToPage="1"/>
  </sheetPr>
  <dimension ref="A1:J37"/>
  <sheetViews>
    <sheetView zoomScaleNormal="100" workbookViewId="0">
      <pane ySplit="6" topLeftCell="A7" activePane="bottomLeft" state="frozen"/>
      <selection pane="bottomLeft"/>
    </sheetView>
  </sheetViews>
  <sheetFormatPr defaultColWidth="9" defaultRowHeight="15.75" customHeight="1"/>
  <cols>
    <col min="1" max="1" width="5.09765625" style="4" customWidth="1"/>
    <col min="2" max="2" width="26.09765625" style="37" customWidth="1"/>
    <col min="3" max="3" width="20" style="4" customWidth="1"/>
    <col min="4" max="4" width="7.59765625" style="53" customWidth="1"/>
    <col min="5" max="6" width="14.59765625" style="4" hidden="1" customWidth="1"/>
    <col min="7" max="8" width="18.796875" style="4" customWidth="1"/>
    <col min="9" max="9" width="9.796875" style="4" customWidth="1"/>
    <col min="10" max="10" width="14.59765625" style="4" customWidth="1"/>
    <col min="11" max="16384" width="9" style="4"/>
  </cols>
  <sheetData>
    <row r="1" spans="1:10" ht="15.75" customHeight="1">
      <c r="A1" s="506"/>
      <c r="B1" s="484"/>
      <c r="C1" s="5"/>
      <c r="D1" s="488"/>
      <c r="E1" s="387"/>
      <c r="F1" s="387"/>
      <c r="G1" s="387"/>
      <c r="H1" s="387"/>
      <c r="I1" s="387"/>
      <c r="J1" s="5"/>
    </row>
    <row r="2" spans="1:10" s="2" customFormat="1" ht="30" customHeight="1">
      <c r="A2" s="1643" t="s">
        <v>2369</v>
      </c>
      <c r="B2" s="1643"/>
      <c r="C2" s="1643"/>
      <c r="D2" s="1643"/>
      <c r="E2" s="1643"/>
      <c r="F2" s="1643"/>
      <c r="G2" s="1643"/>
      <c r="H2" s="1643"/>
      <c r="I2" s="1643"/>
      <c r="J2" s="1643"/>
    </row>
    <row r="3" spans="1:10" ht="14.25" customHeight="1">
      <c r="A3" s="4" t="s">
        <v>1968</v>
      </c>
      <c r="B3" s="4"/>
      <c r="D3" s="4"/>
    </row>
    <row r="4" spans="1:10" ht="15.75" customHeight="1">
      <c r="A4" s="4" t="s">
        <v>2086</v>
      </c>
      <c r="E4" s="387"/>
      <c r="F4" s="387"/>
      <c r="G4" s="388"/>
      <c r="H4" s="388"/>
      <c r="I4" s="388"/>
      <c r="J4" s="458" t="s">
        <v>1970</v>
      </c>
    </row>
    <row r="5" spans="1:10" s="3" customFormat="1" ht="15.75" customHeight="1">
      <c r="A5" s="1683" t="s">
        <v>1101</v>
      </c>
      <c r="B5" s="1683" t="s">
        <v>2201</v>
      </c>
      <c r="C5" s="1683" t="s">
        <v>2175</v>
      </c>
      <c r="D5" s="1683" t="s">
        <v>2184</v>
      </c>
      <c r="E5" s="1683" t="s">
        <v>2088</v>
      </c>
      <c r="F5" s="1683" t="s">
        <v>2089</v>
      </c>
      <c r="G5" s="1683" t="s">
        <v>1647</v>
      </c>
      <c r="H5" s="1683" t="s">
        <v>2090</v>
      </c>
      <c r="I5" s="1683" t="s">
        <v>2091</v>
      </c>
      <c r="J5" s="1683" t="s">
        <v>1100</v>
      </c>
    </row>
    <row r="6" spans="1:10" ht="15.75" customHeight="1">
      <c r="A6" s="1684"/>
      <c r="B6" s="1684"/>
      <c r="C6" s="1684"/>
      <c r="D6" s="1684"/>
      <c r="E6" s="1684"/>
      <c r="F6" s="1684"/>
      <c r="G6" s="1684"/>
      <c r="H6" s="1684"/>
      <c r="I6" s="1684"/>
      <c r="J6" s="1684"/>
    </row>
    <row r="7" spans="1:10" ht="15.75" customHeight="1">
      <c r="A7" s="381"/>
      <c r="B7" s="485"/>
      <c r="C7" s="381"/>
      <c r="D7" s="486"/>
      <c r="E7" s="422"/>
      <c r="F7" s="422"/>
      <c r="G7" s="410">
        <v>0</v>
      </c>
      <c r="H7" s="410">
        <v>0</v>
      </c>
      <c r="I7" s="410"/>
      <c r="J7" s="440"/>
    </row>
    <row r="8" spans="1:10" ht="15.75" customHeight="1">
      <c r="A8" s="381"/>
      <c r="B8" s="485"/>
      <c r="C8" s="381"/>
      <c r="D8" s="486"/>
      <c r="E8" s="422"/>
      <c r="F8" s="422"/>
      <c r="G8" s="410">
        <v>0</v>
      </c>
      <c r="H8" s="410">
        <v>0</v>
      </c>
      <c r="I8" s="410"/>
      <c r="J8" s="440"/>
    </row>
    <row r="9" spans="1:10" ht="15.75" customHeight="1">
      <c r="A9" s="381"/>
      <c r="B9" s="485"/>
      <c r="C9" s="381"/>
      <c r="D9" s="486"/>
      <c r="E9" s="422"/>
      <c r="F9" s="422"/>
      <c r="G9" s="410">
        <v>0</v>
      </c>
      <c r="H9" s="410">
        <v>0</v>
      </c>
      <c r="I9" s="410"/>
      <c r="J9" s="440"/>
    </row>
    <row r="10" spans="1:10" ht="15.75" customHeight="1">
      <c r="A10" s="381"/>
      <c r="B10" s="485"/>
      <c r="C10" s="381"/>
      <c r="D10" s="486"/>
      <c r="E10" s="422"/>
      <c r="F10" s="422"/>
      <c r="G10" s="410">
        <v>0</v>
      </c>
      <c r="H10" s="410">
        <v>0</v>
      </c>
      <c r="I10" s="410"/>
      <c r="J10" s="440"/>
    </row>
    <row r="11" spans="1:10" ht="15.75" customHeight="1">
      <c r="A11" s="381"/>
      <c r="B11" s="485"/>
      <c r="C11" s="381"/>
      <c r="D11" s="486"/>
      <c r="E11" s="422"/>
      <c r="F11" s="422"/>
      <c r="G11" s="410">
        <v>0</v>
      </c>
      <c r="H11" s="410">
        <v>0</v>
      </c>
      <c r="I11" s="410"/>
      <c r="J11" s="440"/>
    </row>
    <row r="12" spans="1:10" ht="15.75" customHeight="1">
      <c r="A12" s="392"/>
      <c r="B12" s="582"/>
      <c r="C12" s="392"/>
      <c r="D12" s="502"/>
      <c r="E12" s="415"/>
      <c r="F12" s="415"/>
      <c r="G12" s="410">
        <v>0</v>
      </c>
      <c r="H12" s="410">
        <v>0</v>
      </c>
      <c r="I12" s="410"/>
      <c r="J12" s="496"/>
    </row>
    <row r="13" spans="1:10" ht="15.75" customHeight="1">
      <c r="A13" s="392"/>
      <c r="B13" s="582"/>
      <c r="C13" s="392"/>
      <c r="D13" s="502"/>
      <c r="E13" s="415"/>
      <c r="F13" s="415"/>
      <c r="G13" s="410">
        <v>0</v>
      </c>
      <c r="H13" s="410">
        <v>0</v>
      </c>
      <c r="I13" s="410"/>
      <c r="J13" s="496"/>
    </row>
    <row r="14" spans="1:10" ht="15.75" customHeight="1">
      <c r="A14" s="392"/>
      <c r="B14" s="582"/>
      <c r="C14" s="392"/>
      <c r="D14" s="502"/>
      <c r="E14" s="415"/>
      <c r="F14" s="415"/>
      <c r="G14" s="410">
        <v>0</v>
      </c>
      <c r="H14" s="410">
        <v>0</v>
      </c>
      <c r="I14" s="410"/>
      <c r="J14" s="496"/>
    </row>
    <row r="15" spans="1:10" ht="15.75" customHeight="1">
      <c r="A15" s="392"/>
      <c r="B15" s="582"/>
      <c r="C15" s="392"/>
      <c r="D15" s="502"/>
      <c r="E15" s="415"/>
      <c r="F15" s="415"/>
      <c r="G15" s="410">
        <v>0</v>
      </c>
      <c r="H15" s="410">
        <v>0</v>
      </c>
      <c r="I15" s="410"/>
      <c r="J15" s="496"/>
    </row>
    <row r="16" spans="1:10" ht="15.75" customHeight="1">
      <c r="A16" s="381"/>
      <c r="B16" s="485"/>
      <c r="C16" s="381"/>
      <c r="D16" s="486"/>
      <c r="E16" s="422"/>
      <c r="F16" s="422"/>
      <c r="G16" s="410">
        <v>0</v>
      </c>
      <c r="H16" s="410">
        <v>0</v>
      </c>
      <c r="I16" s="410"/>
      <c r="J16" s="440"/>
    </row>
    <row r="17" spans="1:10" ht="15.75" customHeight="1">
      <c r="A17" s="381"/>
      <c r="B17" s="485"/>
      <c r="C17" s="381"/>
      <c r="D17" s="486"/>
      <c r="E17" s="422"/>
      <c r="F17" s="422"/>
      <c r="G17" s="410">
        <v>0</v>
      </c>
      <c r="H17" s="410">
        <v>0</v>
      </c>
      <c r="I17" s="410"/>
      <c r="J17" s="440"/>
    </row>
    <row r="18" spans="1:10" ht="15.75" customHeight="1">
      <c r="A18" s="381"/>
      <c r="B18" s="485"/>
      <c r="C18" s="381"/>
      <c r="D18" s="486"/>
      <c r="E18" s="422"/>
      <c r="F18" s="422"/>
      <c r="G18" s="410">
        <v>0</v>
      </c>
      <c r="H18" s="410">
        <v>0</v>
      </c>
      <c r="I18" s="410"/>
      <c r="J18" s="440"/>
    </row>
    <row r="19" spans="1:10" ht="15.75" customHeight="1">
      <c r="A19" s="381"/>
      <c r="B19" s="485"/>
      <c r="C19" s="381"/>
      <c r="D19" s="486"/>
      <c r="E19" s="422"/>
      <c r="F19" s="422"/>
      <c r="G19" s="410">
        <v>0</v>
      </c>
      <c r="H19" s="410">
        <v>0</v>
      </c>
      <c r="I19" s="410"/>
      <c r="J19" s="440"/>
    </row>
    <row r="20" spans="1:10" ht="15.75" customHeight="1">
      <c r="A20" s="381"/>
      <c r="B20" s="485"/>
      <c r="C20" s="381"/>
      <c r="D20" s="486"/>
      <c r="E20" s="422"/>
      <c r="F20" s="422"/>
      <c r="G20" s="410">
        <v>0</v>
      </c>
      <c r="H20" s="410">
        <v>0</v>
      </c>
      <c r="I20" s="410"/>
      <c r="J20" s="440"/>
    </row>
    <row r="21" spans="1:10" ht="15.75" customHeight="1">
      <c r="A21" s="381"/>
      <c r="B21" s="485"/>
      <c r="C21" s="381"/>
      <c r="D21" s="486"/>
      <c r="E21" s="422"/>
      <c r="F21" s="422"/>
      <c r="G21" s="410">
        <v>0</v>
      </c>
      <c r="H21" s="410">
        <v>0</v>
      </c>
      <c r="I21" s="410"/>
      <c r="J21" s="440"/>
    </row>
    <row r="22" spans="1:10" ht="15.75" customHeight="1">
      <c r="A22" s="381"/>
      <c r="B22" s="485"/>
      <c r="C22" s="381"/>
      <c r="D22" s="486"/>
      <c r="E22" s="422"/>
      <c r="F22" s="422"/>
      <c r="G22" s="410">
        <v>0</v>
      </c>
      <c r="H22" s="410">
        <v>0</v>
      </c>
      <c r="I22" s="410"/>
      <c r="J22" s="440"/>
    </row>
    <row r="23" spans="1:10" ht="15.75" customHeight="1">
      <c r="A23" s="381"/>
      <c r="B23" s="485"/>
      <c r="C23" s="381"/>
      <c r="D23" s="486"/>
      <c r="E23" s="422"/>
      <c r="F23" s="422"/>
      <c r="G23" s="410">
        <v>0</v>
      </c>
      <c r="H23" s="410">
        <v>0</v>
      </c>
      <c r="I23" s="410"/>
      <c r="J23" s="440"/>
    </row>
    <row r="24" spans="1:10" ht="15.75" customHeight="1">
      <c r="A24" s="381"/>
      <c r="B24" s="485"/>
      <c r="C24" s="381"/>
      <c r="D24" s="486"/>
      <c r="E24" s="422"/>
      <c r="F24" s="422"/>
      <c r="G24" s="410">
        <v>0</v>
      </c>
      <c r="H24" s="410">
        <v>0</v>
      </c>
      <c r="I24" s="410"/>
      <c r="J24" s="440"/>
    </row>
    <row r="25" spans="1:10" ht="15.75" customHeight="1">
      <c r="A25" s="381"/>
      <c r="B25" s="485"/>
      <c r="C25" s="381"/>
      <c r="D25" s="486"/>
      <c r="E25" s="422"/>
      <c r="F25" s="422"/>
      <c r="G25" s="410">
        <v>0</v>
      </c>
      <c r="H25" s="410">
        <v>0</v>
      </c>
      <c r="I25" s="410"/>
      <c r="J25" s="440"/>
    </row>
    <row r="26" spans="1:10" ht="15.75" customHeight="1">
      <c r="A26" s="381"/>
      <c r="B26" s="485"/>
      <c r="C26" s="381"/>
      <c r="D26" s="486"/>
      <c r="E26" s="422"/>
      <c r="F26" s="422"/>
      <c r="G26" s="410">
        <v>0</v>
      </c>
      <c r="H26" s="410">
        <v>0</v>
      </c>
      <c r="I26" s="410"/>
      <c r="J26" s="440"/>
    </row>
    <row r="27" spans="1:10" ht="15.75" customHeight="1">
      <c r="A27" s="381"/>
      <c r="B27" s="485"/>
      <c r="C27" s="381"/>
      <c r="D27" s="486"/>
      <c r="E27" s="422"/>
      <c r="F27" s="422"/>
      <c r="G27" s="410">
        <v>0</v>
      </c>
      <c r="H27" s="410">
        <v>0</v>
      </c>
      <c r="I27" s="410"/>
      <c r="J27" s="440"/>
    </row>
    <row r="28" spans="1:10" ht="15.75" customHeight="1">
      <c r="A28" s="1688" t="s">
        <v>2126</v>
      </c>
      <c r="B28" s="1689"/>
      <c r="C28" s="381"/>
      <c r="D28" s="486"/>
      <c r="E28" s="422">
        <v>0</v>
      </c>
      <c r="F28" s="422"/>
      <c r="G28" s="410">
        <v>0</v>
      </c>
      <c r="H28" s="410">
        <v>0</v>
      </c>
      <c r="I28" s="410"/>
      <c r="J28" s="440"/>
    </row>
    <row r="29" spans="1:10" ht="15.75" customHeight="1">
      <c r="A29" s="1688" t="s">
        <v>2199</v>
      </c>
      <c r="B29" s="1689"/>
      <c r="C29" s="381"/>
      <c r="D29" s="486"/>
      <c r="E29" s="422"/>
      <c r="F29" s="422"/>
      <c r="G29" s="410">
        <v>0</v>
      </c>
      <c r="H29" s="410">
        <v>0</v>
      </c>
      <c r="I29" s="410"/>
      <c r="J29" s="440"/>
    </row>
    <row r="30" spans="1:10" ht="15.75" customHeight="1">
      <c r="A30" s="1688" t="s">
        <v>2155</v>
      </c>
      <c r="B30" s="1689"/>
      <c r="C30" s="440"/>
      <c r="D30" s="486"/>
      <c r="E30" s="422">
        <v>0</v>
      </c>
      <c r="F30" s="422"/>
      <c r="G30" s="410">
        <v>0</v>
      </c>
      <c r="H30" s="410">
        <v>0</v>
      </c>
      <c r="I30" s="410"/>
      <c r="J30" s="440"/>
    </row>
    <row r="31" spans="1:10" ht="15.75" customHeight="1">
      <c r="A31" s="441" t="s">
        <v>2098</v>
      </c>
      <c r="E31" s="388"/>
      <c r="F31" s="388"/>
      <c r="G31" s="388" t="s">
        <v>2099</v>
      </c>
      <c r="H31" s="388"/>
      <c r="I31" s="388"/>
    </row>
    <row r="32" spans="1:10" ht="15.75" customHeight="1">
      <c r="A32" s="4" t="s">
        <v>2101</v>
      </c>
      <c r="E32" s="388"/>
      <c r="F32" s="388"/>
      <c r="G32" s="388"/>
      <c r="H32" s="388"/>
      <c r="I32" s="388"/>
    </row>
    <row r="33" spans="2:9" ht="15.75" customHeight="1">
      <c r="B33" s="529" t="s">
        <v>2370</v>
      </c>
      <c r="C33" s="11" t="s">
        <v>2371</v>
      </c>
      <c r="E33" s="388"/>
      <c r="F33" s="388"/>
      <c r="G33" s="388"/>
      <c r="H33" s="388"/>
      <c r="I33" s="388"/>
    </row>
    <row r="34" spans="2:9" ht="15.75" customHeight="1">
      <c r="B34" s="529" t="s">
        <v>2372</v>
      </c>
      <c r="C34" s="4" t="s">
        <v>2373</v>
      </c>
      <c r="E34" s="388"/>
      <c r="F34" s="388"/>
      <c r="G34" s="388"/>
      <c r="H34" s="388"/>
      <c r="I34" s="388"/>
    </row>
    <row r="35" spans="2:9" ht="15.75" customHeight="1">
      <c r="C35" s="4" t="s">
        <v>2374</v>
      </c>
      <c r="E35" s="388"/>
      <c r="F35" s="388"/>
      <c r="G35" s="388"/>
      <c r="H35" s="388"/>
      <c r="I35" s="388"/>
    </row>
    <row r="36" spans="2:9" ht="15.75" customHeight="1">
      <c r="C36" s="4" t="s">
        <v>2375</v>
      </c>
      <c r="E36" s="388"/>
      <c r="F36" s="388"/>
      <c r="G36" s="388"/>
      <c r="H36" s="388"/>
      <c r="I36" s="388"/>
    </row>
    <row r="37" spans="2:9" ht="15.75" customHeight="1">
      <c r="C37" s="4" t="s">
        <v>2376</v>
      </c>
      <c r="E37" s="388"/>
      <c r="F37" s="388"/>
      <c r="G37" s="388"/>
      <c r="H37" s="388"/>
      <c r="I37" s="388"/>
    </row>
  </sheetData>
  <sortState xmlns:xlrd2="http://schemas.microsoft.com/office/spreadsheetml/2017/richdata2" ref="A7:J27">
    <sortCondition ref="A7"/>
  </sortState>
  <mergeCells count="14">
    <mergeCell ref="A2:J2"/>
    <mergeCell ref="A30:B30"/>
    <mergeCell ref="A28:B28"/>
    <mergeCell ref="A29:B29"/>
    <mergeCell ref="A5:A6"/>
    <mergeCell ref="B5:B6"/>
    <mergeCell ref="C5:C6"/>
    <mergeCell ref="D5:D6"/>
    <mergeCell ref="E5:E6"/>
    <mergeCell ref="F5:F6"/>
    <mergeCell ref="G5:G6"/>
    <mergeCell ref="H5:H6"/>
    <mergeCell ref="I5:I6"/>
    <mergeCell ref="J5:J6"/>
  </mergeCells>
  <phoneticPr fontId="30" type="noConversion"/>
  <printOptions horizontalCentered="1"/>
  <pageMargins left="0.35433070866141736" right="0.35433070866141736" top="0.98425196850393704" bottom="0.78740157480314965" header="0.39370078740157477" footer="0.51181102362204722"/>
  <pageSetup paperSize="9" scale="88" fitToHeight="0" orientation="landscape" r:id="rId1"/>
  <headerFooter alignWithMargins="0">
    <oddHeader>&amp;R&amp;"宋体,常规"&amp;10共&amp;"Times New Roman,常规"&amp;N&amp;"宋体,常规"页第&amp;"Times New Roman,常规"&amp;P&amp;"宋体,常规"页</oddHeader>
  </headerFooter>
  <legacyDrawing r:id="rId2"/>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5468C-26A5-4ABB-A15A-4A9E9BAC46E8}">
  <sheetPr codeName="Sheet99">
    <pageSetUpPr fitToPage="1"/>
  </sheetPr>
  <dimension ref="A1:Z30"/>
  <sheetViews>
    <sheetView zoomScaleNormal="100" workbookViewId="0">
      <pane ySplit="6" topLeftCell="A7" activePane="bottomLeft" state="frozen"/>
      <selection pane="bottomLeft"/>
    </sheetView>
  </sheetViews>
  <sheetFormatPr defaultColWidth="9" defaultRowHeight="15.75" customHeight="1" outlineLevelCol="1"/>
  <cols>
    <col min="1" max="1" width="4.59765625" style="36" customWidth="1"/>
    <col min="2" max="2" width="11.09765625" style="183" hidden="1" customWidth="1" outlineLevel="1"/>
    <col min="3" max="3" width="21.796875" style="145" customWidth="1" collapsed="1"/>
    <col min="4" max="4" width="10" style="36" hidden="1" customWidth="1" outlineLevel="1"/>
    <col min="5" max="5" width="9.09765625" style="36" hidden="1" customWidth="1" outlineLevel="1"/>
    <col min="6" max="6" width="9.09765625" style="36" customWidth="1" collapsed="1"/>
    <col min="7" max="7" width="13.8984375" style="36" customWidth="1"/>
    <col min="8" max="8" width="13.296875" style="36" customWidth="1"/>
    <col min="9" max="10" width="16.59765625" style="36" hidden="1" customWidth="1" outlineLevel="1"/>
    <col min="11" max="11" width="11.59765625" style="36" hidden="1" customWidth="1" outlineLevel="1"/>
    <col min="12" max="12" width="14.5" style="36" hidden="1" customWidth="1" outlineLevel="1"/>
    <col min="13" max="13" width="13" style="36" hidden="1" customWidth="1" outlineLevel="1"/>
    <col min="14" max="14" width="9" style="36" collapsed="1"/>
    <col min="15" max="15" width="9" style="36"/>
    <col min="16" max="20" width="12.59765625" style="36" hidden="1" customWidth="1"/>
    <col min="21" max="24" width="12.796875" style="36" customWidth="1"/>
    <col min="25" max="25" width="9.3984375" style="36" customWidth="1"/>
    <col min="26" max="26" width="17.5" style="36" customWidth="1"/>
    <col min="27" max="16384" width="9" style="36"/>
  </cols>
  <sheetData>
    <row r="1" spans="1:26" ht="15.75" customHeight="1">
      <c r="A1" s="506"/>
      <c r="B1" s="484"/>
      <c r="C1" s="837"/>
      <c r="D1" s="62"/>
      <c r="E1" s="62"/>
      <c r="F1" s="62"/>
      <c r="G1" s="838"/>
      <c r="H1" s="838"/>
      <c r="I1" s="838"/>
      <c r="J1" s="838"/>
      <c r="K1" s="838"/>
      <c r="L1" s="62"/>
      <c r="M1" s="62"/>
    </row>
    <row r="2" spans="1:26" s="63" customFormat="1" ht="30" customHeight="1">
      <c r="A2" s="1908" t="s">
        <v>2377</v>
      </c>
      <c r="B2" s="1908"/>
      <c r="C2" s="1908"/>
      <c r="D2" s="1908"/>
      <c r="E2" s="1908"/>
      <c r="F2" s="1908"/>
      <c r="G2" s="1908"/>
      <c r="H2" s="1908"/>
      <c r="I2" s="1908"/>
      <c r="J2" s="1908"/>
      <c r="K2" s="1908"/>
      <c r="L2" s="1908"/>
      <c r="M2" s="1908"/>
      <c r="N2" s="1908"/>
      <c r="O2" s="1908"/>
      <c r="P2" s="1908"/>
      <c r="Q2" s="1908"/>
      <c r="R2" s="1908"/>
      <c r="S2" s="1908"/>
      <c r="T2" s="1908"/>
      <c r="U2" s="1908"/>
      <c r="V2" s="1908"/>
      <c r="W2" s="1908"/>
      <c r="X2" s="1908"/>
      <c r="Y2" s="1908"/>
      <c r="Z2" s="1908"/>
    </row>
    <row r="3" spans="1:26" ht="14.25" customHeight="1">
      <c r="A3" s="4" t="s">
        <v>1968</v>
      </c>
      <c r="B3" s="36"/>
      <c r="C3" s="36"/>
      <c r="M3" s="146"/>
    </row>
    <row r="4" spans="1:26" ht="15.75" customHeight="1">
      <c r="A4" s="4" t="s">
        <v>2086</v>
      </c>
      <c r="G4" s="839"/>
      <c r="H4" s="839"/>
      <c r="I4" s="839"/>
      <c r="J4" s="839"/>
      <c r="K4" s="839"/>
      <c r="M4" s="767"/>
      <c r="Z4" s="767" t="s">
        <v>1970</v>
      </c>
    </row>
    <row r="5" spans="1:26" s="148" customFormat="1" ht="15.75" customHeight="1">
      <c r="A5" s="1954" t="s">
        <v>1101</v>
      </c>
      <c r="B5" s="1954" t="s">
        <v>2378</v>
      </c>
      <c r="C5" s="1947" t="s">
        <v>2140</v>
      </c>
      <c r="D5" s="1947" t="s">
        <v>2379</v>
      </c>
      <c r="E5" s="1947" t="s">
        <v>2380</v>
      </c>
      <c r="F5" s="1929" t="s">
        <v>2111</v>
      </c>
      <c r="G5" s="1929" t="s">
        <v>2381</v>
      </c>
      <c r="H5" s="1929" t="s">
        <v>2134</v>
      </c>
      <c r="I5" s="1929" t="s">
        <v>2141</v>
      </c>
      <c r="J5" s="1931" t="s">
        <v>2142</v>
      </c>
      <c r="K5" s="1932"/>
      <c r="L5" s="1932"/>
      <c r="M5" s="1932"/>
      <c r="N5" s="1932"/>
      <c r="O5" s="1933"/>
      <c r="P5" s="1952" t="s">
        <v>2088</v>
      </c>
      <c r="Q5" s="1952"/>
      <c r="R5" s="1952"/>
      <c r="S5" s="1952" t="s">
        <v>2089</v>
      </c>
      <c r="T5" s="1952"/>
      <c r="U5" s="1953" t="s">
        <v>1647</v>
      </c>
      <c r="V5" s="1953"/>
      <c r="W5" s="1953"/>
      <c r="X5" s="1929" t="s">
        <v>2090</v>
      </c>
      <c r="Y5" s="1929" t="s">
        <v>2091</v>
      </c>
      <c r="Z5" s="1929" t="s">
        <v>1100</v>
      </c>
    </row>
    <row r="6" spans="1:26" s="148" customFormat="1" ht="27" customHeight="1">
      <c r="A6" s="1955"/>
      <c r="B6" s="1955"/>
      <c r="C6" s="1948"/>
      <c r="D6" s="1948"/>
      <c r="E6" s="1948"/>
      <c r="F6" s="1930"/>
      <c r="G6" s="1930"/>
      <c r="H6" s="1930"/>
      <c r="I6" s="1930"/>
      <c r="J6" s="810" t="s">
        <v>2143</v>
      </c>
      <c r="K6" s="810" t="s">
        <v>2144</v>
      </c>
      <c r="L6" s="810" t="s">
        <v>2145</v>
      </c>
      <c r="M6" s="810" t="s">
        <v>2146</v>
      </c>
      <c r="N6" s="810" t="s">
        <v>2147</v>
      </c>
      <c r="O6" s="810" t="s">
        <v>2148</v>
      </c>
      <c r="P6" s="840" t="s">
        <v>2382</v>
      </c>
      <c r="Q6" s="840" t="s">
        <v>1780</v>
      </c>
      <c r="R6" s="810" t="s">
        <v>2383</v>
      </c>
      <c r="S6" s="810" t="s">
        <v>2382</v>
      </c>
      <c r="T6" s="810" t="s">
        <v>1780</v>
      </c>
      <c r="U6" s="840" t="s">
        <v>2382</v>
      </c>
      <c r="V6" s="840" t="s">
        <v>1780</v>
      </c>
      <c r="W6" s="840" t="s">
        <v>2383</v>
      </c>
      <c r="X6" s="1930"/>
      <c r="Y6" s="1930"/>
      <c r="Z6" s="1930"/>
    </row>
    <row r="7" spans="1:26" s="143" customFormat="1" ht="15.75" customHeight="1">
      <c r="A7" s="770"/>
      <c r="B7" s="771"/>
      <c r="C7" s="841"/>
      <c r="D7" s="842"/>
      <c r="E7" s="537"/>
      <c r="F7" s="843"/>
      <c r="G7" s="537"/>
      <c r="H7" s="537"/>
      <c r="I7" s="537"/>
      <c r="J7" s="537"/>
      <c r="K7" s="537"/>
      <c r="L7" s="537"/>
      <c r="M7" s="537"/>
      <c r="N7" s="195"/>
      <c r="O7" s="195"/>
      <c r="P7" s="229"/>
      <c r="Q7" s="229"/>
      <c r="R7" s="176"/>
      <c r="S7" s="844"/>
      <c r="T7" s="844"/>
      <c r="U7" s="844">
        <v>0</v>
      </c>
      <c r="V7" s="844">
        <v>0</v>
      </c>
      <c r="W7" s="844">
        <v>0</v>
      </c>
      <c r="X7" s="844">
        <v>0</v>
      </c>
      <c r="Y7" s="844"/>
      <c r="Z7" s="550"/>
    </row>
    <row r="8" spans="1:26" s="143" customFormat="1" ht="15.75" customHeight="1">
      <c r="A8" s="770"/>
      <c r="B8" s="771"/>
      <c r="C8" s="841"/>
      <c r="D8" s="842"/>
      <c r="E8" s="537"/>
      <c r="F8" s="843"/>
      <c r="G8" s="537"/>
      <c r="H8" s="537"/>
      <c r="I8" s="537"/>
      <c r="J8" s="537"/>
      <c r="K8" s="537"/>
      <c r="L8" s="537"/>
      <c r="M8" s="537"/>
      <c r="N8" s="195"/>
      <c r="O8" s="195"/>
      <c r="P8" s="229"/>
      <c r="Q8" s="229"/>
      <c r="R8" s="176"/>
      <c r="S8" s="844"/>
      <c r="T8" s="844"/>
      <c r="U8" s="844">
        <v>0</v>
      </c>
      <c r="V8" s="844">
        <v>0</v>
      </c>
      <c r="W8" s="844">
        <v>0</v>
      </c>
      <c r="X8" s="844">
        <v>0</v>
      </c>
      <c r="Y8" s="844"/>
      <c r="Z8" s="550"/>
    </row>
    <row r="9" spans="1:26" s="143" customFormat="1" ht="15.75" customHeight="1">
      <c r="A9" s="770"/>
      <c r="B9" s="771"/>
      <c r="C9" s="841"/>
      <c r="D9" s="842"/>
      <c r="E9" s="537"/>
      <c r="F9" s="843"/>
      <c r="G9" s="537"/>
      <c r="H9" s="537"/>
      <c r="I9" s="537"/>
      <c r="J9" s="537"/>
      <c r="K9" s="537"/>
      <c r="L9" s="537"/>
      <c r="M9" s="537"/>
      <c r="N9" s="195"/>
      <c r="O9" s="195"/>
      <c r="P9" s="229"/>
      <c r="Q9" s="229"/>
      <c r="R9" s="176"/>
      <c r="S9" s="844"/>
      <c r="T9" s="844"/>
      <c r="U9" s="844">
        <v>0</v>
      </c>
      <c r="V9" s="844">
        <v>0</v>
      </c>
      <c r="W9" s="844">
        <v>0</v>
      </c>
      <c r="X9" s="844">
        <v>0</v>
      </c>
      <c r="Y9" s="844"/>
      <c r="Z9" s="550"/>
    </row>
    <row r="10" spans="1:26" s="143" customFormat="1" ht="15.75" customHeight="1">
      <c r="A10" s="770"/>
      <c r="B10" s="771"/>
      <c r="C10" s="841"/>
      <c r="D10" s="842"/>
      <c r="E10" s="537"/>
      <c r="F10" s="843"/>
      <c r="G10" s="537"/>
      <c r="H10" s="537"/>
      <c r="I10" s="840"/>
      <c r="J10" s="537"/>
      <c r="K10" s="537"/>
      <c r="L10" s="537"/>
      <c r="M10" s="537"/>
      <c r="N10" s="195"/>
      <c r="O10" s="195"/>
      <c r="P10" s="229"/>
      <c r="Q10" s="229"/>
      <c r="R10" s="176"/>
      <c r="S10" s="844"/>
      <c r="T10" s="844"/>
      <c r="U10" s="844">
        <v>0</v>
      </c>
      <c r="V10" s="844">
        <v>0</v>
      </c>
      <c r="W10" s="844">
        <v>0</v>
      </c>
      <c r="X10" s="844">
        <v>0</v>
      </c>
      <c r="Y10" s="844"/>
      <c r="Z10" s="550"/>
    </row>
    <row r="11" spans="1:26" s="143" customFormat="1" ht="15.75" customHeight="1">
      <c r="A11" s="770"/>
      <c r="B11" s="771"/>
      <c r="C11" s="841"/>
      <c r="D11" s="842"/>
      <c r="E11" s="537"/>
      <c r="F11" s="843"/>
      <c r="G11" s="537"/>
      <c r="H11" s="537"/>
      <c r="I11" s="840"/>
      <c r="J11" s="537"/>
      <c r="K11" s="537"/>
      <c r="L11" s="537"/>
      <c r="M11" s="537"/>
      <c r="N11" s="195"/>
      <c r="O11" s="195"/>
      <c r="P11" s="229"/>
      <c r="Q11" s="229"/>
      <c r="R11" s="176"/>
      <c r="S11" s="844"/>
      <c r="T11" s="844"/>
      <c r="U11" s="844">
        <v>0</v>
      </c>
      <c r="V11" s="844">
        <v>0</v>
      </c>
      <c r="W11" s="844">
        <v>0</v>
      </c>
      <c r="X11" s="844">
        <v>0</v>
      </c>
      <c r="Y11" s="844"/>
      <c r="Z11" s="550"/>
    </row>
    <row r="12" spans="1:26" s="143" customFormat="1" ht="15.75" customHeight="1">
      <c r="A12" s="770"/>
      <c r="B12" s="845"/>
      <c r="C12" s="841"/>
      <c r="D12" s="842"/>
      <c r="E12" s="537"/>
      <c r="F12" s="843"/>
      <c r="G12" s="537"/>
      <c r="H12" s="537"/>
      <c r="I12" s="840"/>
      <c r="J12" s="537"/>
      <c r="K12" s="537"/>
      <c r="L12" s="537"/>
      <c r="M12" s="537"/>
      <c r="N12" s="195"/>
      <c r="O12" s="195"/>
      <c r="P12" s="229"/>
      <c r="Q12" s="229"/>
      <c r="R12" s="176"/>
      <c r="S12" s="844"/>
      <c r="T12" s="844"/>
      <c r="U12" s="844">
        <v>0</v>
      </c>
      <c r="V12" s="844">
        <v>0</v>
      </c>
      <c r="W12" s="844">
        <v>0</v>
      </c>
      <c r="X12" s="844">
        <v>0</v>
      </c>
      <c r="Y12" s="844"/>
      <c r="Z12" s="550"/>
    </row>
    <row r="13" spans="1:26" s="143" customFormat="1" ht="15.75" customHeight="1">
      <c r="A13" s="770"/>
      <c r="B13" s="845"/>
      <c r="C13" s="841"/>
      <c r="D13" s="842"/>
      <c r="E13" s="537"/>
      <c r="F13" s="843"/>
      <c r="G13" s="537"/>
      <c r="H13" s="537"/>
      <c r="I13" s="840"/>
      <c r="J13" s="537"/>
      <c r="K13" s="537"/>
      <c r="L13" s="537"/>
      <c r="M13" s="537"/>
      <c r="N13" s="195"/>
      <c r="O13" s="195"/>
      <c r="P13" s="229"/>
      <c r="Q13" s="229"/>
      <c r="R13" s="176"/>
      <c r="S13" s="844"/>
      <c r="T13" s="844"/>
      <c r="U13" s="844">
        <v>0</v>
      </c>
      <c r="V13" s="844">
        <v>0</v>
      </c>
      <c r="W13" s="844">
        <v>0</v>
      </c>
      <c r="X13" s="844">
        <v>0</v>
      </c>
      <c r="Y13" s="844"/>
      <c r="Z13" s="550"/>
    </row>
    <row r="14" spans="1:26" s="143" customFormat="1" ht="15.75" customHeight="1">
      <c r="A14" s="770"/>
      <c r="B14" s="845"/>
      <c r="C14" s="841"/>
      <c r="D14" s="842"/>
      <c r="E14" s="537"/>
      <c r="F14" s="843"/>
      <c r="G14" s="537"/>
      <c r="H14" s="537"/>
      <c r="I14" s="840"/>
      <c r="J14" s="537"/>
      <c r="K14" s="537"/>
      <c r="L14" s="537"/>
      <c r="M14" s="537"/>
      <c r="N14" s="195"/>
      <c r="O14" s="195"/>
      <c r="P14" s="229"/>
      <c r="Q14" s="229"/>
      <c r="R14" s="176"/>
      <c r="S14" s="844"/>
      <c r="T14" s="844"/>
      <c r="U14" s="844">
        <v>0</v>
      </c>
      <c r="V14" s="844">
        <v>0</v>
      </c>
      <c r="W14" s="844">
        <v>0</v>
      </c>
      <c r="X14" s="844">
        <v>0</v>
      </c>
      <c r="Y14" s="844"/>
      <c r="Z14" s="550"/>
    </row>
    <row r="15" spans="1:26" s="143" customFormat="1" ht="15.75" customHeight="1">
      <c r="A15" s="770"/>
      <c r="B15" s="845"/>
      <c r="C15" s="841"/>
      <c r="D15" s="842"/>
      <c r="E15" s="537"/>
      <c r="F15" s="843"/>
      <c r="G15" s="537"/>
      <c r="H15" s="537"/>
      <c r="I15" s="840"/>
      <c r="J15" s="537"/>
      <c r="K15" s="537"/>
      <c r="L15" s="537"/>
      <c r="M15" s="537"/>
      <c r="N15" s="195"/>
      <c r="O15" s="195"/>
      <c r="P15" s="229"/>
      <c r="Q15" s="229"/>
      <c r="R15" s="176"/>
      <c r="S15" s="844"/>
      <c r="T15" s="844"/>
      <c r="U15" s="844">
        <v>0</v>
      </c>
      <c r="V15" s="844">
        <v>0</v>
      </c>
      <c r="W15" s="844">
        <v>0</v>
      </c>
      <c r="X15" s="844">
        <v>0</v>
      </c>
      <c r="Y15" s="844"/>
      <c r="Z15" s="550"/>
    </row>
    <row r="16" spans="1:26" s="143" customFormat="1" ht="15.75" customHeight="1">
      <c r="A16" s="770"/>
      <c r="B16" s="845"/>
      <c r="C16" s="841"/>
      <c r="D16" s="842"/>
      <c r="E16" s="537"/>
      <c r="F16" s="843"/>
      <c r="G16" s="537"/>
      <c r="H16" s="537"/>
      <c r="I16" s="840"/>
      <c r="J16" s="537"/>
      <c r="K16" s="537"/>
      <c r="L16" s="537"/>
      <c r="M16" s="537"/>
      <c r="N16" s="195"/>
      <c r="O16" s="195"/>
      <c r="P16" s="229"/>
      <c r="Q16" s="229"/>
      <c r="R16" s="176"/>
      <c r="S16" s="844"/>
      <c r="T16" s="844"/>
      <c r="U16" s="844">
        <v>0</v>
      </c>
      <c r="V16" s="844">
        <v>0</v>
      </c>
      <c r="W16" s="844">
        <v>0</v>
      </c>
      <c r="X16" s="844">
        <v>0</v>
      </c>
      <c r="Y16" s="844"/>
      <c r="Z16" s="550"/>
    </row>
    <row r="17" spans="1:26" s="143" customFormat="1" ht="15.75" customHeight="1">
      <c r="A17" s="770"/>
      <c r="B17" s="845"/>
      <c r="C17" s="841"/>
      <c r="D17" s="842"/>
      <c r="E17" s="537"/>
      <c r="F17" s="843"/>
      <c r="G17" s="537"/>
      <c r="H17" s="537"/>
      <c r="I17" s="840"/>
      <c r="J17" s="537"/>
      <c r="K17" s="537"/>
      <c r="L17" s="537"/>
      <c r="M17" s="537"/>
      <c r="N17" s="195"/>
      <c r="O17" s="195"/>
      <c r="P17" s="229"/>
      <c r="Q17" s="229"/>
      <c r="R17" s="176"/>
      <c r="S17" s="844"/>
      <c r="T17" s="844"/>
      <c r="U17" s="844">
        <v>0</v>
      </c>
      <c r="V17" s="844">
        <v>0</v>
      </c>
      <c r="W17" s="844">
        <v>0</v>
      </c>
      <c r="X17" s="844">
        <v>0</v>
      </c>
      <c r="Y17" s="844"/>
      <c r="Z17" s="550"/>
    </row>
    <row r="18" spans="1:26" s="143" customFormat="1" ht="15.75" customHeight="1">
      <c r="A18" s="770"/>
      <c r="B18" s="845"/>
      <c r="C18" s="841"/>
      <c r="D18" s="842"/>
      <c r="E18" s="537"/>
      <c r="F18" s="843"/>
      <c r="G18" s="537"/>
      <c r="H18" s="537"/>
      <c r="I18" s="840"/>
      <c r="J18" s="537"/>
      <c r="K18" s="537"/>
      <c r="L18" s="537"/>
      <c r="M18" s="537"/>
      <c r="N18" s="846"/>
      <c r="O18" s="846"/>
      <c r="P18" s="229"/>
      <c r="Q18" s="229"/>
      <c r="R18" s="229"/>
      <c r="S18" s="844"/>
      <c r="T18" s="844"/>
      <c r="U18" s="844">
        <v>0</v>
      </c>
      <c r="V18" s="844">
        <v>0</v>
      </c>
      <c r="W18" s="844">
        <v>0</v>
      </c>
      <c r="X18" s="844">
        <v>0</v>
      </c>
      <c r="Y18" s="844"/>
      <c r="Z18" s="550"/>
    </row>
    <row r="19" spans="1:26" s="143" customFormat="1" ht="15.75" customHeight="1">
      <c r="A19" s="770"/>
      <c r="B19" s="845"/>
      <c r="C19" s="841"/>
      <c r="D19" s="842"/>
      <c r="E19" s="537"/>
      <c r="F19" s="843"/>
      <c r="G19" s="537"/>
      <c r="H19" s="537"/>
      <c r="I19" s="840"/>
      <c r="J19" s="537"/>
      <c r="K19" s="537"/>
      <c r="L19" s="537"/>
      <c r="M19" s="537"/>
      <c r="N19" s="195"/>
      <c r="O19" s="195"/>
      <c r="P19" s="229"/>
      <c r="Q19" s="229"/>
      <c r="R19" s="176"/>
      <c r="S19" s="844"/>
      <c r="T19" s="844"/>
      <c r="U19" s="844">
        <v>0</v>
      </c>
      <c r="V19" s="844">
        <v>0</v>
      </c>
      <c r="W19" s="844">
        <v>0</v>
      </c>
      <c r="X19" s="844">
        <v>0</v>
      </c>
      <c r="Y19" s="844"/>
      <c r="Z19" s="550"/>
    </row>
    <row r="20" spans="1:26" s="143" customFormat="1" ht="15.75" customHeight="1">
      <c r="A20" s="770"/>
      <c r="B20" s="845"/>
      <c r="C20" s="841"/>
      <c r="D20" s="842"/>
      <c r="E20" s="537"/>
      <c r="F20" s="843"/>
      <c r="G20" s="537"/>
      <c r="H20" s="537"/>
      <c r="I20" s="840"/>
      <c r="J20" s="537"/>
      <c r="K20" s="537"/>
      <c r="L20" s="537"/>
      <c r="M20" s="537"/>
      <c r="N20" s="195"/>
      <c r="O20" s="195"/>
      <c r="P20" s="229"/>
      <c r="Q20" s="229"/>
      <c r="R20" s="176"/>
      <c r="S20" s="844"/>
      <c r="T20" s="844"/>
      <c r="U20" s="844">
        <v>0</v>
      </c>
      <c r="V20" s="844">
        <v>0</v>
      </c>
      <c r="W20" s="844">
        <v>0</v>
      </c>
      <c r="X20" s="844">
        <v>0</v>
      </c>
      <c r="Y20" s="844"/>
      <c r="Z20" s="550"/>
    </row>
    <row r="21" spans="1:26" s="143" customFormat="1" ht="15.75" customHeight="1">
      <c r="A21" s="770"/>
      <c r="B21" s="845"/>
      <c r="C21" s="841"/>
      <c r="D21" s="842"/>
      <c r="E21" s="537"/>
      <c r="F21" s="843"/>
      <c r="G21" s="537"/>
      <c r="H21" s="537"/>
      <c r="I21" s="840"/>
      <c r="J21" s="537"/>
      <c r="K21" s="537"/>
      <c r="L21" s="537"/>
      <c r="M21" s="537"/>
      <c r="N21" s="195"/>
      <c r="O21" s="195"/>
      <c r="P21" s="229"/>
      <c r="Q21" s="229"/>
      <c r="R21" s="176"/>
      <c r="S21" s="844"/>
      <c r="T21" s="844"/>
      <c r="U21" s="844">
        <v>0</v>
      </c>
      <c r="V21" s="844">
        <v>0</v>
      </c>
      <c r="W21" s="844">
        <v>0</v>
      </c>
      <c r="X21" s="844">
        <v>0</v>
      </c>
      <c r="Y21" s="844"/>
      <c r="Z21" s="550"/>
    </row>
    <row r="22" spans="1:26" s="143" customFormat="1" ht="15.75" customHeight="1">
      <c r="A22" s="770"/>
      <c r="B22" s="845"/>
      <c r="C22" s="841"/>
      <c r="D22" s="842"/>
      <c r="E22" s="537"/>
      <c r="F22" s="843"/>
      <c r="G22" s="537"/>
      <c r="H22" s="537"/>
      <c r="I22" s="840"/>
      <c r="J22" s="537"/>
      <c r="K22" s="537"/>
      <c r="L22" s="537"/>
      <c r="M22" s="537"/>
      <c r="N22" s="195"/>
      <c r="O22" s="195"/>
      <c r="P22" s="229"/>
      <c r="Q22" s="229"/>
      <c r="R22" s="176"/>
      <c r="S22" s="844"/>
      <c r="T22" s="844"/>
      <c r="U22" s="844">
        <v>0</v>
      </c>
      <c r="V22" s="844">
        <v>0</v>
      </c>
      <c r="W22" s="844">
        <v>0</v>
      </c>
      <c r="X22" s="844">
        <v>0</v>
      </c>
      <c r="Y22" s="844"/>
      <c r="Z22" s="550"/>
    </row>
    <row r="23" spans="1:26" s="143" customFormat="1" ht="15.75" customHeight="1">
      <c r="A23" s="770"/>
      <c r="B23" s="845"/>
      <c r="C23" s="841"/>
      <c r="D23" s="842"/>
      <c r="E23" s="537"/>
      <c r="F23" s="843"/>
      <c r="G23" s="537"/>
      <c r="H23" s="537"/>
      <c r="I23" s="840"/>
      <c r="J23" s="537"/>
      <c r="K23" s="537"/>
      <c r="L23" s="537"/>
      <c r="M23" s="537"/>
      <c r="N23" s="195"/>
      <c r="O23" s="195"/>
      <c r="P23" s="229"/>
      <c r="Q23" s="229"/>
      <c r="R23" s="176"/>
      <c r="S23" s="844"/>
      <c r="T23" s="844"/>
      <c r="U23" s="844">
        <v>0</v>
      </c>
      <c r="V23" s="844">
        <v>0</v>
      </c>
      <c r="W23" s="844">
        <v>0</v>
      </c>
      <c r="X23" s="844">
        <v>0</v>
      </c>
      <c r="Y23" s="844"/>
      <c r="Z23" s="550"/>
    </row>
    <row r="24" spans="1:26" s="143" customFormat="1" ht="15.75" customHeight="1">
      <c r="A24" s="770"/>
      <c r="B24" s="845"/>
      <c r="C24" s="841"/>
      <c r="D24" s="842"/>
      <c r="E24" s="537"/>
      <c r="F24" s="843"/>
      <c r="G24" s="537"/>
      <c r="H24" s="537"/>
      <c r="I24" s="840"/>
      <c r="J24" s="537"/>
      <c r="K24" s="537"/>
      <c r="L24" s="537"/>
      <c r="M24" s="537"/>
      <c r="N24" s="195"/>
      <c r="O24" s="195"/>
      <c r="P24" s="229"/>
      <c r="Q24" s="229"/>
      <c r="R24" s="176"/>
      <c r="S24" s="844"/>
      <c r="T24" s="844"/>
      <c r="U24" s="844">
        <v>0</v>
      </c>
      <c r="V24" s="844">
        <v>0</v>
      </c>
      <c r="W24" s="844">
        <v>0</v>
      </c>
      <c r="X24" s="844">
        <v>0</v>
      </c>
      <c r="Y24" s="844"/>
      <c r="Z24" s="550"/>
    </row>
    <row r="25" spans="1:26" s="143" customFormat="1" ht="15.75" customHeight="1">
      <c r="A25" s="770"/>
      <c r="B25" s="845"/>
      <c r="C25" s="841"/>
      <c r="D25" s="842"/>
      <c r="E25" s="537"/>
      <c r="F25" s="843"/>
      <c r="G25" s="537"/>
      <c r="H25" s="537"/>
      <c r="I25" s="840"/>
      <c r="J25" s="537"/>
      <c r="K25" s="537"/>
      <c r="L25" s="537"/>
      <c r="M25" s="537"/>
      <c r="N25" s="195"/>
      <c r="O25" s="195"/>
      <c r="P25" s="229"/>
      <c r="Q25" s="229"/>
      <c r="R25" s="176"/>
      <c r="S25" s="844"/>
      <c r="T25" s="844"/>
      <c r="U25" s="844">
        <v>0</v>
      </c>
      <c r="V25" s="844">
        <v>0</v>
      </c>
      <c r="W25" s="844">
        <v>0</v>
      </c>
      <c r="X25" s="844">
        <v>0</v>
      </c>
      <c r="Y25" s="844"/>
      <c r="Z25" s="550"/>
    </row>
    <row r="26" spans="1:26" s="143" customFormat="1" ht="15.75" customHeight="1">
      <c r="A26" s="770"/>
      <c r="B26" s="845"/>
      <c r="C26" s="841"/>
      <c r="D26" s="847"/>
      <c r="E26" s="537"/>
      <c r="F26" s="843"/>
      <c r="G26" s="537"/>
      <c r="H26" s="537"/>
      <c r="I26" s="537"/>
      <c r="J26" s="537"/>
      <c r="K26" s="537"/>
      <c r="L26" s="537"/>
      <c r="M26" s="537"/>
      <c r="N26" s="195"/>
      <c r="O26" s="195"/>
      <c r="P26" s="229"/>
      <c r="Q26" s="229"/>
      <c r="R26" s="176"/>
      <c r="S26" s="844"/>
      <c r="T26" s="844"/>
      <c r="U26" s="844">
        <v>0</v>
      </c>
      <c r="V26" s="844">
        <v>0</v>
      </c>
      <c r="W26" s="844">
        <v>0</v>
      </c>
      <c r="X26" s="844">
        <v>0</v>
      </c>
      <c r="Y26" s="844"/>
      <c r="Z26" s="550"/>
    </row>
    <row r="27" spans="1:26" s="143" customFormat="1" ht="15.75" customHeight="1">
      <c r="A27" s="770"/>
      <c r="B27" s="845"/>
      <c r="C27" s="841"/>
      <c r="D27" s="848"/>
      <c r="E27" s="537"/>
      <c r="F27" s="843"/>
      <c r="G27" s="537"/>
      <c r="H27" s="537"/>
      <c r="I27" s="537"/>
      <c r="J27" s="537"/>
      <c r="K27" s="537"/>
      <c r="L27" s="537"/>
      <c r="M27" s="537"/>
      <c r="N27" s="195"/>
      <c r="O27" s="195"/>
      <c r="P27" s="229"/>
      <c r="Q27" s="229"/>
      <c r="R27" s="176"/>
      <c r="S27" s="844"/>
      <c r="T27" s="844"/>
      <c r="U27" s="844">
        <v>0</v>
      </c>
      <c r="V27" s="844">
        <v>0</v>
      </c>
      <c r="W27" s="844">
        <v>0</v>
      </c>
      <c r="X27" s="844">
        <v>0</v>
      </c>
      <c r="Y27" s="844"/>
      <c r="Z27" s="550"/>
    </row>
    <row r="28" spans="1:26" s="143" customFormat="1" ht="15.75" customHeight="1">
      <c r="A28" s="1949" t="s">
        <v>1185</v>
      </c>
      <c r="B28" s="1950"/>
      <c r="C28" s="1951"/>
      <c r="D28" s="847"/>
      <c r="E28" s="537"/>
      <c r="F28" s="843"/>
      <c r="G28" s="537"/>
      <c r="H28" s="537"/>
      <c r="I28" s="537"/>
      <c r="J28" s="537"/>
      <c r="K28" s="537"/>
      <c r="L28" s="537"/>
      <c r="M28" s="537"/>
      <c r="N28" s="166"/>
      <c r="O28" s="166"/>
      <c r="P28" s="176">
        <v>0</v>
      </c>
      <c r="Q28" s="176">
        <v>0</v>
      </c>
      <c r="R28" s="176">
        <v>0</v>
      </c>
      <c r="S28" s="844"/>
      <c r="T28" s="844"/>
      <c r="U28" s="844">
        <v>0</v>
      </c>
      <c r="V28" s="844">
        <v>0</v>
      </c>
      <c r="W28" s="844">
        <v>0</v>
      </c>
      <c r="X28" s="844">
        <v>0</v>
      </c>
      <c r="Y28" s="844"/>
      <c r="Z28" s="550"/>
    </row>
    <row r="29" spans="1:26" ht="15.75" customHeight="1">
      <c r="A29" s="849" t="s">
        <v>2098</v>
      </c>
      <c r="C29" s="850"/>
      <c r="G29" s="839"/>
      <c r="H29" s="839"/>
      <c r="J29" s="839"/>
      <c r="K29" s="839"/>
      <c r="X29" s="839" t="s">
        <v>2099</v>
      </c>
    </row>
    <row r="30" spans="1:26" ht="15.75" customHeight="1">
      <c r="A30" s="36" t="s">
        <v>2101</v>
      </c>
      <c r="G30" s="839"/>
      <c r="H30" s="839"/>
      <c r="I30" s="839"/>
      <c r="J30" s="839"/>
      <c r="K30" s="839"/>
    </row>
  </sheetData>
  <sortState xmlns:xlrd2="http://schemas.microsoft.com/office/spreadsheetml/2017/richdata2" ref="A7:Z27">
    <sortCondition ref="A7"/>
  </sortState>
  <mergeCells count="18">
    <mergeCell ref="A28:C28"/>
    <mergeCell ref="S5:T5"/>
    <mergeCell ref="U5:W5"/>
    <mergeCell ref="J5:O5"/>
    <mergeCell ref="P5:R5"/>
    <mergeCell ref="A5:A6"/>
    <mergeCell ref="B5:B6"/>
    <mergeCell ref="A2:Z2"/>
    <mergeCell ref="H5:H6"/>
    <mergeCell ref="I5:I6"/>
    <mergeCell ref="X5:X6"/>
    <mergeCell ref="Y5:Y6"/>
    <mergeCell ref="Z5:Z6"/>
    <mergeCell ref="C5:C6"/>
    <mergeCell ref="D5:D6"/>
    <mergeCell ref="E5:E6"/>
    <mergeCell ref="F5:F6"/>
    <mergeCell ref="G5:G6"/>
  </mergeCells>
  <phoneticPr fontId="30" type="noConversion"/>
  <dataValidations count="2">
    <dataValidation type="list" allowBlank="1" showInputMessage="1" showErrorMessage="1" sqref="I7:I25" xr:uid="{E11E003A-A989-4770-9D50-9E2748C6E77D}">
      <formula1>"正常经营,停业,吊销,资不抵债,其他"</formula1>
    </dataValidation>
    <dataValidation type="list" allowBlank="1" showInputMessage="1" showErrorMessage="1" sqref="D7:D25" xr:uid="{0199E308-78EE-45F2-A488-53074942EE59}">
      <formula1>"子公司,合营,联营,其他权益性投资"</formula1>
    </dataValidation>
  </dataValidations>
  <printOptions horizontalCentered="1"/>
  <pageMargins left="0.35433070866141736" right="0.35433070866141736" top="0.98425196850393704" bottom="0.78740157480314965" header="0.39370078740157477" footer="0.51181102362204722"/>
  <pageSetup paperSize="9" scale="42" fitToHeight="0" orientation="landscape" r:id="rId1"/>
  <headerFooter alignWithMargins="0">
    <oddHeader>&amp;R&amp;"宋体,常规"&amp;10共&amp;"Times New Roman,常规"&amp;N&amp;"宋体,常规"页第&amp;"Times New Roman,常规"&amp;P&amp;"宋体,常规"页</oddHeader>
  </headerFooter>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BD7060-38A1-4FAA-ADE6-28A796B3BF23}">
  <sheetPr codeName="Sheet102">
    <tabColor rgb="FFFF0000"/>
    <pageSetUpPr fitToPage="1"/>
  </sheetPr>
  <dimension ref="A1:M10"/>
  <sheetViews>
    <sheetView view="pageBreakPreview" zoomScale="115" zoomScaleNormal="130" zoomScaleSheetLayoutView="115" workbookViewId="0">
      <selection activeCell="A4" sqref="A4"/>
    </sheetView>
  </sheetViews>
  <sheetFormatPr defaultColWidth="8.59765625" defaultRowHeight="15.6"/>
  <cols>
    <col min="1" max="1" width="4.5" style="184" customWidth="1"/>
    <col min="2" max="3" width="8.59765625" style="184"/>
    <col min="4" max="4" width="15.09765625" style="184" customWidth="1"/>
    <col min="5" max="5" width="16.59765625" style="184" customWidth="1"/>
    <col min="6" max="6" width="16.5" style="184" customWidth="1"/>
    <col min="7" max="7" width="16.09765625" style="184" customWidth="1"/>
    <col min="8" max="8" width="13.09765625" style="184" customWidth="1"/>
    <col min="9" max="9" width="13" style="184" customWidth="1"/>
    <col min="10" max="10" width="11.59765625" style="184" customWidth="1"/>
    <col min="11" max="11" width="12.09765625" style="184" customWidth="1"/>
    <col min="12" max="12" width="10.59765625" style="184" customWidth="1"/>
    <col min="13" max="16384" width="8.59765625" style="184"/>
  </cols>
  <sheetData>
    <row r="1" spans="1:13">
      <c r="A1" s="851"/>
    </row>
    <row r="2" spans="1:13" ht="16.2">
      <c r="A2" s="1956" t="s">
        <v>678</v>
      </c>
      <c r="B2" s="1956"/>
      <c r="C2" s="1956"/>
      <c r="D2" s="1956"/>
      <c r="E2" s="1956"/>
      <c r="F2" s="1956"/>
      <c r="G2" s="1956"/>
      <c r="H2" s="1956"/>
      <c r="I2" s="1956"/>
      <c r="J2" s="1956"/>
      <c r="K2" s="1956"/>
      <c r="L2" s="1956"/>
      <c r="M2" s="1956"/>
    </row>
    <row r="3" spans="1:13">
      <c r="A3" s="1957" t="str">
        <f>CONCATENATE(封面!D9,封面!F9,封面!G9,封面!H9,封面!I9,封面!J9,封面!K9)</f>
        <v>评估基准日：2024年12月31日</v>
      </c>
      <c r="B3" s="1957"/>
      <c r="C3" s="1957"/>
      <c r="D3" s="1957"/>
      <c r="E3" s="1957"/>
      <c r="F3" s="1957"/>
      <c r="G3" s="1957"/>
      <c r="H3" s="1957"/>
      <c r="I3" s="1957"/>
      <c r="J3" s="1957"/>
      <c r="K3" s="1957"/>
      <c r="L3" s="1957"/>
      <c r="M3" s="1957"/>
    </row>
    <row r="4" spans="1:13">
      <c r="A4" s="852" t="str">
        <f>封面!D7&amp;封面!F7</f>
        <v>被评估企业：海南中油深南石油技术开发有限公司澄迈分公司</v>
      </c>
    </row>
    <row r="5" spans="1:13">
      <c r="A5" s="1958" t="s">
        <v>73</v>
      </c>
      <c r="B5" s="1958" t="s">
        <v>679</v>
      </c>
      <c r="C5" s="1959" t="s">
        <v>680</v>
      </c>
      <c r="D5" s="1961" t="s">
        <v>681</v>
      </c>
      <c r="E5" s="1959" t="s">
        <v>682</v>
      </c>
      <c r="F5" s="1963" t="s">
        <v>683</v>
      </c>
      <c r="G5" s="1964"/>
      <c r="H5" s="1964"/>
      <c r="I5" s="1964"/>
      <c r="J5" s="1965"/>
      <c r="K5" s="1959" t="s">
        <v>684</v>
      </c>
      <c r="L5" s="1959" t="s">
        <v>80</v>
      </c>
      <c r="M5" s="1959" t="s">
        <v>81</v>
      </c>
    </row>
    <row r="6" spans="1:13">
      <c r="A6" s="1958"/>
      <c r="B6" s="1958"/>
      <c r="C6" s="1960"/>
      <c r="D6" s="1962"/>
      <c r="E6" s="1960"/>
      <c r="F6" s="1959" t="s">
        <v>685</v>
      </c>
      <c r="G6" s="1959" t="s">
        <v>686</v>
      </c>
      <c r="H6" s="1959" t="s">
        <v>687</v>
      </c>
      <c r="I6" s="1959" t="s">
        <v>688</v>
      </c>
      <c r="J6" s="1959" t="s">
        <v>689</v>
      </c>
      <c r="K6" s="1960"/>
      <c r="L6" s="1960"/>
      <c r="M6" s="1960"/>
    </row>
    <row r="7" spans="1:13">
      <c r="A7" s="1958"/>
      <c r="B7" s="1958"/>
      <c r="C7" s="853" t="s">
        <v>94</v>
      </c>
      <c r="D7" s="853" t="s">
        <v>95</v>
      </c>
      <c r="E7" s="853" t="s">
        <v>690</v>
      </c>
      <c r="F7" s="1960"/>
      <c r="G7" s="1960"/>
      <c r="H7" s="1960"/>
      <c r="I7" s="1960"/>
      <c r="J7" s="1960"/>
      <c r="K7" s="853" t="s">
        <v>691</v>
      </c>
      <c r="L7" s="853" t="s">
        <v>692</v>
      </c>
      <c r="M7" s="853" t="s">
        <v>693</v>
      </c>
    </row>
    <row r="8" spans="1:13">
      <c r="A8" s="854"/>
      <c r="B8" s="855">
        <f>股权投资!C7</f>
        <v>0</v>
      </c>
      <c r="C8" s="195">
        <f>股权投资!N7</f>
        <v>0</v>
      </c>
      <c r="D8" s="856">
        <f>股权投资!W7</f>
        <v>0</v>
      </c>
      <c r="E8" s="856" t="e">
        <f>股权投资!#REF!</f>
        <v>#REF!</v>
      </c>
      <c r="F8" s="856" t="e">
        <f>股权投资!#REF!</f>
        <v>#REF!</v>
      </c>
      <c r="G8" s="856" t="e">
        <f>股权投资!#REF!</f>
        <v>#REF!</v>
      </c>
      <c r="H8" s="856" t="e">
        <f>股权投资!#REF!</f>
        <v>#REF!</v>
      </c>
      <c r="I8" s="856" t="e">
        <f>股权投资!#REF!</f>
        <v>#REF!</v>
      </c>
      <c r="J8" s="856" t="e">
        <f>股权投资!#REF!</f>
        <v>#REF!</v>
      </c>
      <c r="K8" s="857" t="e">
        <f>IF(B8="","",IF(J8="成本法",F8,IF(J8="收益法",G8,IF(J8="市场法",H8,I8))))</f>
        <v>#REF!</v>
      </c>
      <c r="L8" s="857" t="e">
        <f>K8-D8</f>
        <v>#REF!</v>
      </c>
      <c r="M8" s="857" t="str">
        <f>IF(D8=0,"",L8/D8*100)</f>
        <v/>
      </c>
    </row>
    <row r="9" spans="1:13">
      <c r="A9" s="854"/>
      <c r="B9" s="855">
        <f>股权投资!C8</f>
        <v>0</v>
      </c>
      <c r="C9" s="195">
        <f>股权投资!N8</f>
        <v>0</v>
      </c>
      <c r="D9" s="856">
        <f>股权投资!W8</f>
        <v>0</v>
      </c>
      <c r="E9" s="856" t="e">
        <f>股权投资!#REF!</f>
        <v>#REF!</v>
      </c>
      <c r="F9" s="856" t="e">
        <f>股权投资!#REF!</f>
        <v>#REF!</v>
      </c>
      <c r="G9" s="856" t="e">
        <f>股权投资!#REF!</f>
        <v>#REF!</v>
      </c>
      <c r="H9" s="856" t="e">
        <f>股权投资!#REF!</f>
        <v>#REF!</v>
      </c>
      <c r="I9" s="856" t="e">
        <f>股权投资!#REF!</f>
        <v>#REF!</v>
      </c>
      <c r="J9" s="856" t="e">
        <f>股权投资!#REF!</f>
        <v>#REF!</v>
      </c>
      <c r="K9" s="857" t="e">
        <f>IF(B9="","",IF(J9="成本法",F9,IF(J9="收益法",G9,IF(J9="市场法",H9,I9))))</f>
        <v>#REF!</v>
      </c>
      <c r="L9" s="857" t="e">
        <f>K9-D9</f>
        <v>#REF!</v>
      </c>
      <c r="M9" s="857" t="str">
        <f>IF(D9=0,"",L9/D9*100)</f>
        <v/>
      </c>
    </row>
    <row r="10" spans="1:13">
      <c r="A10" s="1966" t="s">
        <v>72</v>
      </c>
      <c r="B10" s="1966"/>
      <c r="C10" s="1966"/>
      <c r="D10" s="853"/>
      <c r="E10" s="853"/>
      <c r="F10" s="853"/>
      <c r="G10" s="853"/>
      <c r="H10" s="853"/>
      <c r="I10" s="853"/>
      <c r="J10" s="853"/>
      <c r="K10" s="853"/>
      <c r="L10" s="853"/>
      <c r="M10" s="858"/>
    </row>
  </sheetData>
  <mergeCells count="17">
    <mergeCell ref="A10:C10"/>
    <mergeCell ref="M5:M6"/>
    <mergeCell ref="F6:F7"/>
    <mergeCell ref="G6:G7"/>
    <mergeCell ref="H6:H7"/>
    <mergeCell ref="I6:I7"/>
    <mergeCell ref="J6:J7"/>
    <mergeCell ref="A2:M2"/>
    <mergeCell ref="A3:M3"/>
    <mergeCell ref="A5:A7"/>
    <mergeCell ref="B5:B7"/>
    <mergeCell ref="C5:C6"/>
    <mergeCell ref="D5:D6"/>
    <mergeCell ref="E5:E6"/>
    <mergeCell ref="F5:J5"/>
    <mergeCell ref="K5:K6"/>
    <mergeCell ref="L5:L6"/>
  </mergeCells>
  <phoneticPr fontId="30" type="noConversion"/>
  <printOptions horizontalCentered="1"/>
  <pageMargins left="0.7" right="0.7" top="0.98425196850393704" bottom="0.75" header="0.39370078740157477" footer="0.3"/>
  <pageSetup paperSize="9" scale="78" fitToHeight="0" orientation="landscape" r:id="rId1"/>
  <headerFooter>
    <oddHeader>&amp;R&amp;"宋体,常规"&amp;10共&amp;"Times New Roman,常规"&amp;N&amp;"宋体,常规"页第&amp;"Times New Roman,常规"&amp;P&amp;"宋体,常规"页</oddHeader>
  </headerFooter>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625D9C-BFD9-4CED-93DD-C34D195F3C10}">
  <sheetPr codeName="Sheet50">
    <pageSetUpPr fitToPage="1"/>
  </sheetPr>
  <dimension ref="A1:H30"/>
  <sheetViews>
    <sheetView topLeftCell="B1" workbookViewId="0">
      <selection activeCell="E34" sqref="E34"/>
    </sheetView>
  </sheetViews>
  <sheetFormatPr defaultColWidth="9" defaultRowHeight="15.75" customHeight="1"/>
  <cols>
    <col min="1" max="1" width="6.09765625" style="4" customWidth="1"/>
    <col min="2" max="2" width="20" style="4" customWidth="1"/>
    <col min="3" max="4" width="19.09765625" style="4" hidden="1" customWidth="1"/>
    <col min="5" max="8" width="20.59765625" style="4" customWidth="1"/>
    <col min="9" max="16384" width="9" style="4"/>
  </cols>
  <sheetData>
    <row r="1" spans="1:8" ht="15.75" customHeight="1">
      <c r="A1" s="104"/>
      <c r="B1" s="104"/>
      <c r="C1" s="387"/>
      <c r="D1" s="387"/>
      <c r="E1" s="387"/>
      <c r="F1" s="387"/>
      <c r="G1" s="387"/>
      <c r="H1" s="387"/>
    </row>
    <row r="2" spans="1:8" s="2" customFormat="1" ht="30" customHeight="1">
      <c r="A2" s="1643" t="s">
        <v>847</v>
      </c>
      <c r="B2" s="1644"/>
      <c r="C2" s="1644"/>
      <c r="D2" s="1644"/>
      <c r="E2" s="1644"/>
      <c r="F2" s="1644"/>
      <c r="G2" s="1644"/>
      <c r="H2" s="1644"/>
    </row>
    <row r="3" spans="1:8" ht="14.25" customHeight="1">
      <c r="A3" s="1645" t="str">
        <f>CONCATENATE(封面!D9,封面!F9,封面!G9,封面!H9,封面!I9,封面!J9,封面!K9)</f>
        <v>评估基准日：2024年12月31日</v>
      </c>
      <c r="B3" s="1645"/>
      <c r="C3" s="1645"/>
      <c r="D3" s="1645"/>
      <c r="E3" s="1645"/>
      <c r="F3" s="1645"/>
      <c r="G3" s="1645"/>
      <c r="H3" s="1645"/>
    </row>
    <row r="4" spans="1:8" ht="15.75" customHeight="1">
      <c r="A4" s="396" t="str">
        <f>封面!D7&amp;封面!F7</f>
        <v>被评估企业：海南中油深南石油技术开发有限公司澄迈分公司</v>
      </c>
      <c r="C4" s="388"/>
      <c r="D4" s="388"/>
      <c r="E4" s="388"/>
      <c r="F4" s="388"/>
      <c r="G4" s="388"/>
      <c r="H4" s="478" t="s">
        <v>67</v>
      </c>
    </row>
    <row r="5" spans="1:8" s="7" customFormat="1" ht="15.75" customHeight="1">
      <c r="A5" s="439" t="s">
        <v>138</v>
      </c>
      <c r="B5" s="439" t="s">
        <v>90</v>
      </c>
      <c r="C5" s="400" t="s">
        <v>225</v>
      </c>
      <c r="D5" s="479" t="s">
        <v>154</v>
      </c>
      <c r="E5" s="479" t="s">
        <v>92</v>
      </c>
      <c r="F5" s="479" t="s">
        <v>93</v>
      </c>
      <c r="G5" s="480" t="s">
        <v>80</v>
      </c>
      <c r="H5" s="479" t="s">
        <v>166</v>
      </c>
    </row>
    <row r="6" spans="1:8" ht="15.75" customHeight="1">
      <c r="A6" s="439" t="s">
        <v>191</v>
      </c>
      <c r="B6" s="859" t="s">
        <v>851</v>
      </c>
      <c r="C6" s="410">
        <f>其他权益投资—股票!F27</f>
        <v>0</v>
      </c>
      <c r="D6" s="410">
        <f>其他权益投资—股票!G27</f>
        <v>0</v>
      </c>
      <c r="E6" s="410">
        <f>其他权益投资—股票!H27</f>
        <v>0</v>
      </c>
      <c r="F6" s="410">
        <f>其他权益投资—股票!I27</f>
        <v>0</v>
      </c>
      <c r="G6" s="410">
        <f>F6-E6</f>
        <v>0</v>
      </c>
      <c r="H6" s="482" t="str">
        <f>IF(E6=0,"",G6/E6*100)</f>
        <v/>
      </c>
    </row>
    <row r="7" spans="1:8" ht="15.75" customHeight="1">
      <c r="A7" s="439" t="s">
        <v>193</v>
      </c>
      <c r="B7" s="496" t="s">
        <v>852</v>
      </c>
      <c r="C7" s="410">
        <f>其他权益投资—债券!F27</f>
        <v>0</v>
      </c>
      <c r="D7" s="410">
        <f>其他权益投资—债券!G27</f>
        <v>0</v>
      </c>
      <c r="E7" s="410">
        <f>其他权益投资—债券!H27</f>
        <v>0</v>
      </c>
      <c r="F7" s="410">
        <f>其他权益投资—债券!I27</f>
        <v>0</v>
      </c>
      <c r="G7" s="410">
        <f>F7-E7</f>
        <v>0</v>
      </c>
      <c r="H7" s="482" t="str">
        <f>IF(E7=0,"",G7/E7*100)</f>
        <v/>
      </c>
    </row>
    <row r="8" spans="1:8" ht="15.75" customHeight="1">
      <c r="A8" s="439" t="s">
        <v>195</v>
      </c>
      <c r="B8" s="496" t="s">
        <v>853</v>
      </c>
      <c r="C8" s="472">
        <f>其他权益投资—股权!L27</f>
        <v>0</v>
      </c>
      <c r="D8" s="472">
        <f>其他权益投资—股权!M27</f>
        <v>0</v>
      </c>
      <c r="E8" s="472">
        <f>其他权益投资—股权!N27</f>
        <v>0</v>
      </c>
      <c r="F8" s="472">
        <f>其他权益投资—股权!O27</f>
        <v>0</v>
      </c>
      <c r="G8" s="410">
        <f>F8-E8</f>
        <v>0</v>
      </c>
      <c r="H8" s="482" t="str">
        <f>IF(E8=0,"",G8/E8*100)</f>
        <v/>
      </c>
    </row>
    <row r="9" spans="1:8" ht="15.75" customHeight="1">
      <c r="A9" s="439" t="s">
        <v>321</v>
      </c>
      <c r="B9" s="496" t="s">
        <v>854</v>
      </c>
      <c r="C9" s="410">
        <f>其他权益投资—其他!M27</f>
        <v>0</v>
      </c>
      <c r="D9" s="410">
        <f>其他权益投资—其他!N27</f>
        <v>0</v>
      </c>
      <c r="E9" s="410">
        <f>其他权益投资—其他!O27</f>
        <v>0</v>
      </c>
      <c r="F9" s="410">
        <f>其他权益投资—其他!P27</f>
        <v>0</v>
      </c>
      <c r="G9" s="410">
        <f>F9-E9</f>
        <v>0</v>
      </c>
      <c r="H9" s="482" t="str">
        <f>IF(E9=0,"",G9/E9*100)</f>
        <v/>
      </c>
    </row>
    <row r="10" spans="1:8" ht="15.75" customHeight="1">
      <c r="A10" s="381"/>
      <c r="B10" s="496"/>
      <c r="C10" s="410"/>
      <c r="D10" s="410"/>
      <c r="E10" s="410"/>
      <c r="F10" s="410"/>
      <c r="G10" s="410"/>
      <c r="H10" s="482"/>
    </row>
    <row r="11" spans="1:8" ht="15.75" customHeight="1">
      <c r="A11" s="381"/>
      <c r="B11" s="440"/>
      <c r="C11" s="410"/>
      <c r="D11" s="410"/>
      <c r="E11" s="410"/>
      <c r="F11" s="410"/>
      <c r="G11" s="410"/>
      <c r="H11" s="482"/>
    </row>
    <row r="12" spans="1:8" ht="15.75" customHeight="1">
      <c r="A12" s="381"/>
      <c r="B12" s="440"/>
      <c r="C12" s="410"/>
      <c r="D12" s="410"/>
      <c r="E12" s="410"/>
      <c r="F12" s="410"/>
      <c r="G12" s="410"/>
      <c r="H12" s="482"/>
    </row>
    <row r="13" spans="1:8" ht="15.75" customHeight="1">
      <c r="A13" s="381"/>
      <c r="B13" s="440"/>
      <c r="C13" s="410"/>
      <c r="D13" s="410"/>
      <c r="E13" s="410"/>
      <c r="F13" s="410"/>
      <c r="G13" s="410"/>
      <c r="H13" s="482"/>
    </row>
    <row r="14" spans="1:8" ht="15.75" customHeight="1">
      <c r="A14" s="381"/>
      <c r="B14" s="440"/>
      <c r="C14" s="410"/>
      <c r="D14" s="410"/>
      <c r="E14" s="410"/>
      <c r="F14" s="410"/>
      <c r="G14" s="410"/>
      <c r="H14" s="482"/>
    </row>
    <row r="15" spans="1:8" ht="15.75" customHeight="1">
      <c r="A15" s="381"/>
      <c r="B15" s="440"/>
      <c r="C15" s="410"/>
      <c r="D15" s="410"/>
      <c r="E15" s="410"/>
      <c r="F15" s="410"/>
      <c r="G15" s="410"/>
      <c r="H15" s="482"/>
    </row>
    <row r="16" spans="1:8" ht="15.75" customHeight="1">
      <c r="A16" s="381"/>
      <c r="B16" s="440"/>
      <c r="C16" s="410"/>
      <c r="D16" s="410"/>
      <c r="E16" s="410"/>
      <c r="F16" s="410"/>
      <c r="G16" s="410"/>
      <c r="H16" s="482"/>
    </row>
    <row r="17" spans="1:8" ht="15.75" customHeight="1">
      <c r="A17" s="381"/>
      <c r="B17" s="440"/>
      <c r="C17" s="410"/>
      <c r="D17" s="410"/>
      <c r="E17" s="410"/>
      <c r="F17" s="410"/>
      <c r="G17" s="410"/>
      <c r="H17" s="482"/>
    </row>
    <row r="18" spans="1:8" ht="15.75" customHeight="1">
      <c r="A18" s="381"/>
      <c r="B18" s="440"/>
      <c r="C18" s="410"/>
      <c r="D18" s="410"/>
      <c r="E18" s="410"/>
      <c r="F18" s="410"/>
      <c r="G18" s="410"/>
      <c r="H18" s="482"/>
    </row>
    <row r="19" spans="1:8" ht="15.75" customHeight="1">
      <c r="A19" s="381"/>
      <c r="B19" s="440"/>
      <c r="C19" s="410"/>
      <c r="D19" s="410"/>
      <c r="E19" s="410"/>
      <c r="F19" s="410"/>
      <c r="G19" s="410"/>
      <c r="H19" s="482"/>
    </row>
    <row r="20" spans="1:8" ht="15.75" customHeight="1">
      <c r="A20" s="381"/>
      <c r="B20" s="440"/>
      <c r="C20" s="410"/>
      <c r="D20" s="410"/>
      <c r="E20" s="410"/>
      <c r="F20" s="410"/>
      <c r="G20" s="410"/>
      <c r="H20" s="482"/>
    </row>
    <row r="21" spans="1:8" ht="15.75" customHeight="1">
      <c r="A21" s="381"/>
      <c r="B21" s="440"/>
      <c r="C21" s="410"/>
      <c r="D21" s="410"/>
      <c r="E21" s="410"/>
      <c r="F21" s="410"/>
      <c r="G21" s="410"/>
      <c r="H21" s="482"/>
    </row>
    <row r="22" spans="1:8" ht="15.75" customHeight="1">
      <c r="A22" s="381"/>
      <c r="B22" s="440"/>
      <c r="C22" s="410"/>
      <c r="D22" s="410"/>
      <c r="E22" s="410"/>
      <c r="F22" s="410"/>
      <c r="G22" s="410"/>
      <c r="H22" s="482"/>
    </row>
    <row r="23" spans="1:8" ht="15.75" customHeight="1">
      <c r="A23" s="381"/>
      <c r="B23" s="440"/>
      <c r="C23" s="410"/>
      <c r="D23" s="410"/>
      <c r="E23" s="410"/>
      <c r="F23" s="410"/>
      <c r="G23" s="410"/>
      <c r="H23" s="482"/>
    </row>
    <row r="24" spans="1:8" ht="15.75" customHeight="1">
      <c r="A24" s="381"/>
      <c r="B24" s="440"/>
      <c r="C24" s="410"/>
      <c r="D24" s="410"/>
      <c r="E24" s="410"/>
      <c r="F24" s="410"/>
      <c r="G24" s="410"/>
      <c r="H24" s="482"/>
    </row>
    <row r="25" spans="1:8" ht="15.75" customHeight="1">
      <c r="A25" s="381"/>
      <c r="B25" s="440"/>
      <c r="C25" s="410"/>
      <c r="D25" s="410"/>
      <c r="E25" s="410"/>
      <c r="F25" s="410"/>
      <c r="G25" s="410"/>
      <c r="H25" s="482"/>
    </row>
    <row r="26" spans="1:8" ht="15.75" customHeight="1">
      <c r="A26" s="381"/>
      <c r="B26" s="435" t="s">
        <v>848</v>
      </c>
      <c r="C26" s="410">
        <f>SUM(C6:C25)</f>
        <v>0</v>
      </c>
      <c r="D26" s="410"/>
      <c r="E26" s="410">
        <f>SUM(E6:E25)</f>
        <v>0</v>
      </c>
      <c r="F26" s="410">
        <f>SUM(F6:F25)</f>
        <v>0</v>
      </c>
      <c r="G26" s="410">
        <f>SUM(G6:G25)</f>
        <v>0</v>
      </c>
      <c r="H26" s="482" t="str">
        <f>IF(E26=0,"",G26/E26*100)</f>
        <v/>
      </c>
    </row>
    <row r="27" spans="1:8" ht="15.75" customHeight="1">
      <c r="A27" s="381"/>
      <c r="B27" s="435" t="s">
        <v>849</v>
      </c>
      <c r="C27" s="410"/>
      <c r="D27" s="410"/>
      <c r="E27" s="410">
        <f>C27</f>
        <v>0</v>
      </c>
      <c r="F27" s="410">
        <v>0</v>
      </c>
      <c r="G27" s="410">
        <f>F27-E27</f>
        <v>0</v>
      </c>
      <c r="H27" s="482" t="str">
        <f>IF(E27=0,"",G27/E27*100)</f>
        <v/>
      </c>
    </row>
    <row r="28" spans="1:8" ht="15.75" customHeight="1">
      <c r="A28" s="381"/>
      <c r="B28" s="435" t="s">
        <v>850</v>
      </c>
      <c r="C28" s="410">
        <f>C26-C27</f>
        <v>0</v>
      </c>
      <c r="D28" s="410"/>
      <c r="E28" s="410">
        <f>E26-E27</f>
        <v>0</v>
      </c>
      <c r="F28" s="410">
        <f>F26-F27</f>
        <v>0</v>
      </c>
      <c r="G28" s="410">
        <f>G26-G27</f>
        <v>0</v>
      </c>
      <c r="H28" s="482" t="str">
        <f>IF(E28=0,"",G28/E28*100)</f>
        <v/>
      </c>
    </row>
    <row r="29" spans="1:8" ht="15.75" customHeight="1">
      <c r="A29" s="4" t="str">
        <f>封面!D11&amp;封面!G11</f>
        <v>被评估企业填表人：郭一凡</v>
      </c>
      <c r="C29" s="388"/>
      <c r="D29" s="388"/>
      <c r="E29" s="388"/>
      <c r="F29" s="388" t="str">
        <f>"评估人员："&amp;封面!G22</f>
        <v>评估人员：</v>
      </c>
      <c r="G29" s="388"/>
      <c r="H29" s="388"/>
    </row>
    <row r="30" spans="1:8" ht="15.75" customHeight="1">
      <c r="A30" s="441" t="str">
        <f>CONCATENATE(封面!D13,封面!F13,封面!G13,封面!H13,封面!I13,封面!J13,封面!K13)</f>
        <v>填表日期：2025年1月22日</v>
      </c>
      <c r="C30" s="388"/>
      <c r="D30" s="388"/>
      <c r="E30" s="388"/>
      <c r="F30" s="388"/>
      <c r="G30" s="388"/>
      <c r="H30" s="388"/>
    </row>
  </sheetData>
  <mergeCells count="2">
    <mergeCell ref="A2:H2"/>
    <mergeCell ref="A3:H3"/>
  </mergeCells>
  <phoneticPr fontId="30" type="noConversion"/>
  <printOptions horizontalCentered="1"/>
  <pageMargins left="0.7" right="0.7" top="0.98425196850393704" bottom="0.75" header="0.39370078740157477" footer="0.3"/>
  <pageSetup paperSize="9" scale="84" fitToHeight="0" orientation="landscape" r:id="rId1"/>
  <headerFooter>
    <oddHeader>&amp;R&amp;"宋体,常规"&amp;10共&amp;"Times New Roman,常规"&amp;N&amp;"宋体,常规"页第&amp;"Times New Roman,常规"&amp;P&amp;"宋体,常规"页</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525A22-CF43-4F2D-A10B-7E085494F40B}">
  <sheetPr codeName="Sheet5">
    <pageSetUpPr fitToPage="1"/>
  </sheetPr>
  <dimension ref="A1:L45"/>
  <sheetViews>
    <sheetView zoomScaleNormal="100" zoomScaleSheetLayoutView="80" workbookViewId="0">
      <selection activeCell="I27" sqref="I27"/>
    </sheetView>
  </sheetViews>
  <sheetFormatPr defaultColWidth="7" defaultRowHeight="18" customHeight="1"/>
  <cols>
    <col min="1" max="1" width="22.796875" style="19" customWidth="1"/>
    <col min="2" max="2" width="4.5" style="20" customWidth="1"/>
    <col min="3" max="4" width="17.296875" style="21" customWidth="1"/>
    <col min="5" max="5" width="10.09765625" style="19" customWidth="1"/>
    <col min="6" max="6" width="23.19921875" style="19" customWidth="1"/>
    <col min="7" max="7" width="4.59765625" style="20" customWidth="1"/>
    <col min="8" max="9" width="20.69921875" style="21" customWidth="1"/>
    <col min="10" max="10" width="18.5" style="19" customWidth="1"/>
    <col min="11" max="12" width="7.19921875" style="19" customWidth="1"/>
    <col min="13" max="16384" width="7" style="19"/>
  </cols>
  <sheetData>
    <row r="1" spans="1:12" s="16" customFormat="1" ht="18" customHeight="1">
      <c r="A1" s="22"/>
      <c r="B1" s="319"/>
      <c r="C1" s="319"/>
      <c r="D1" s="319"/>
      <c r="E1" s="319"/>
      <c r="F1" s="319"/>
      <c r="G1" s="319"/>
      <c r="H1" s="319"/>
      <c r="I1" s="319"/>
      <c r="J1" s="319"/>
    </row>
    <row r="2" spans="1:12" s="16" customFormat="1" ht="18" customHeight="1">
      <c r="A2" s="1636" t="s">
        <v>1964</v>
      </c>
      <c r="B2" s="1637"/>
      <c r="C2" s="1637"/>
      <c r="D2" s="1637"/>
      <c r="E2" s="1637"/>
      <c r="F2" s="1637"/>
      <c r="G2" s="1637"/>
      <c r="H2" s="1637"/>
      <c r="I2" s="1637"/>
      <c r="J2" s="1637"/>
    </row>
    <row r="3" spans="1:12" s="17" customFormat="1" ht="18" customHeight="1">
      <c r="A3" s="1638" t="s">
        <v>1968</v>
      </c>
      <c r="B3" s="1638"/>
      <c r="C3" s="1638"/>
      <c r="D3" s="1638"/>
      <c r="E3" s="1638"/>
      <c r="F3" s="1638"/>
      <c r="G3" s="1638"/>
      <c r="H3" s="1638"/>
      <c r="I3" s="1638"/>
      <c r="J3" s="1638"/>
    </row>
    <row r="4" spans="1:12" ht="18" customHeight="1">
      <c r="A4" s="1639" t="s">
        <v>2037</v>
      </c>
      <c r="B4" s="1640"/>
      <c r="C4" s="1640"/>
      <c r="E4" s="320"/>
      <c r="J4" s="321" t="s">
        <v>1970</v>
      </c>
    </row>
    <row r="5" spans="1:12" s="18" customFormat="1" ht="18" customHeight="1">
      <c r="A5" s="322" t="s">
        <v>2038</v>
      </c>
      <c r="B5" s="322" t="s">
        <v>1101</v>
      </c>
      <c r="C5" s="322" t="s">
        <v>2039</v>
      </c>
      <c r="D5" s="322" t="s">
        <v>2040</v>
      </c>
      <c r="E5" s="323" t="s">
        <v>1100</v>
      </c>
      <c r="F5" s="324" t="s">
        <v>2041</v>
      </c>
      <c r="G5" s="322" t="s">
        <v>1101</v>
      </c>
      <c r="H5" s="322" t="s">
        <v>2039</v>
      </c>
      <c r="I5" s="322" t="s">
        <v>2040</v>
      </c>
      <c r="J5" s="322" t="s">
        <v>1100</v>
      </c>
    </row>
    <row r="6" spans="1:12" ht="18" customHeight="1">
      <c r="A6" s="325" t="s">
        <v>2042</v>
      </c>
      <c r="B6" s="326">
        <v>1</v>
      </c>
      <c r="C6" s="327"/>
      <c r="D6" s="327"/>
      <c r="E6" s="328"/>
      <c r="F6" s="329" t="s">
        <v>2043</v>
      </c>
      <c r="G6" s="326">
        <v>39</v>
      </c>
      <c r="H6" s="330"/>
      <c r="I6" s="330"/>
      <c r="J6" s="331"/>
    </row>
    <row r="7" spans="1:12" ht="18" customHeight="1">
      <c r="A7" s="332" t="s">
        <v>1650</v>
      </c>
      <c r="B7" s="326">
        <v>2</v>
      </c>
      <c r="C7" s="333"/>
      <c r="D7" s="333"/>
      <c r="E7" s="328"/>
      <c r="F7" s="334" t="s">
        <v>1714</v>
      </c>
      <c r="G7" s="326">
        <v>40</v>
      </c>
      <c r="H7" s="333"/>
      <c r="I7" s="333"/>
      <c r="J7" s="331"/>
      <c r="L7" s="335"/>
    </row>
    <row r="8" spans="1:12" ht="18" customHeight="1">
      <c r="A8" s="332" t="s">
        <v>1652</v>
      </c>
      <c r="B8" s="326">
        <v>3</v>
      </c>
      <c r="C8" s="333"/>
      <c r="D8" s="333"/>
      <c r="E8" s="328"/>
      <c r="F8" s="332" t="s">
        <v>1716</v>
      </c>
      <c r="G8" s="326">
        <v>41</v>
      </c>
      <c r="H8" s="333"/>
      <c r="I8" s="333"/>
      <c r="J8" s="331"/>
      <c r="L8" s="335"/>
    </row>
    <row r="9" spans="1:12" ht="18" customHeight="1">
      <c r="A9" s="336" t="s">
        <v>1273</v>
      </c>
      <c r="B9" s="326">
        <v>4</v>
      </c>
      <c r="C9" s="333"/>
      <c r="D9" s="333"/>
      <c r="E9" s="328"/>
      <c r="F9" s="336" t="s">
        <v>1568</v>
      </c>
      <c r="G9" s="326">
        <v>42</v>
      </c>
      <c r="H9" s="333"/>
      <c r="I9" s="333"/>
      <c r="J9" s="337"/>
      <c r="L9" s="338"/>
    </row>
    <row r="10" spans="1:12" ht="18" customHeight="1">
      <c r="A10" s="332" t="s">
        <v>1655</v>
      </c>
      <c r="B10" s="326">
        <v>5</v>
      </c>
      <c r="C10" s="333"/>
      <c r="D10" s="333"/>
      <c r="E10" s="328"/>
      <c r="F10" s="332" t="s">
        <v>1719</v>
      </c>
      <c r="G10" s="326">
        <v>43</v>
      </c>
      <c r="H10" s="333"/>
      <c r="I10" s="333"/>
      <c r="J10" s="331"/>
      <c r="L10" s="335"/>
    </row>
    <row r="11" spans="1:12" ht="18" customHeight="1">
      <c r="A11" s="332" t="s">
        <v>1657</v>
      </c>
      <c r="B11" s="326">
        <v>6</v>
      </c>
      <c r="C11" s="333"/>
      <c r="D11" s="333"/>
      <c r="E11" s="328"/>
      <c r="F11" s="332" t="s">
        <v>1721</v>
      </c>
      <c r="G11" s="326">
        <v>44</v>
      </c>
      <c r="H11" s="333"/>
      <c r="I11" s="333"/>
      <c r="J11" s="331"/>
      <c r="L11" s="335"/>
    </row>
    <row r="12" spans="1:12" ht="18" customHeight="1">
      <c r="A12" s="336" t="s">
        <v>1659</v>
      </c>
      <c r="B12" s="326">
        <v>7</v>
      </c>
      <c r="C12" s="333"/>
      <c r="D12" s="333"/>
      <c r="E12" s="328"/>
      <c r="F12" s="332" t="s">
        <v>1723</v>
      </c>
      <c r="G12" s="326">
        <v>45</v>
      </c>
      <c r="H12" s="333"/>
      <c r="I12" s="333"/>
      <c r="J12" s="337"/>
      <c r="L12" s="335"/>
    </row>
    <row r="13" spans="1:12" ht="18" customHeight="1">
      <c r="A13" s="332" t="s">
        <v>1661</v>
      </c>
      <c r="B13" s="326">
        <v>8</v>
      </c>
      <c r="C13" s="333"/>
      <c r="D13" s="333"/>
      <c r="E13" s="328"/>
      <c r="F13" s="332" t="s">
        <v>1580</v>
      </c>
      <c r="G13" s="326">
        <v>46</v>
      </c>
      <c r="H13" s="333"/>
      <c r="I13" s="333"/>
      <c r="J13" s="331"/>
      <c r="L13" s="338"/>
    </row>
    <row r="14" spans="1:12" ht="18" customHeight="1">
      <c r="A14" s="332" t="s">
        <v>1663</v>
      </c>
      <c r="B14" s="326">
        <v>9</v>
      </c>
      <c r="C14" s="333"/>
      <c r="D14" s="333"/>
      <c r="E14" s="328"/>
      <c r="F14" s="332" t="s">
        <v>1726</v>
      </c>
      <c r="G14" s="326">
        <v>47</v>
      </c>
      <c r="H14" s="339"/>
      <c r="I14" s="333"/>
      <c r="J14" s="337"/>
      <c r="L14" s="335"/>
    </row>
    <row r="15" spans="1:12" ht="18" customHeight="1">
      <c r="A15" s="332" t="s">
        <v>1665</v>
      </c>
      <c r="B15" s="326">
        <v>10</v>
      </c>
      <c r="C15" s="330"/>
      <c r="D15" s="333"/>
      <c r="E15" s="328"/>
      <c r="F15" s="332" t="s">
        <v>1728</v>
      </c>
      <c r="G15" s="326">
        <v>48</v>
      </c>
      <c r="H15" s="333"/>
      <c r="I15" s="333"/>
      <c r="J15" s="331"/>
      <c r="L15" s="335"/>
    </row>
    <row r="16" spans="1:12" ht="18" customHeight="1">
      <c r="A16" s="332" t="s">
        <v>1401</v>
      </c>
      <c r="B16" s="326">
        <v>11</v>
      </c>
      <c r="C16" s="330"/>
      <c r="D16" s="333"/>
      <c r="E16" s="328"/>
      <c r="F16" s="332" t="s">
        <v>1730</v>
      </c>
      <c r="G16" s="326">
        <v>49</v>
      </c>
      <c r="H16" s="333"/>
      <c r="I16" s="333"/>
      <c r="J16" s="331"/>
      <c r="L16" s="335"/>
    </row>
    <row r="17" spans="1:12" ht="18" customHeight="1">
      <c r="A17" s="336" t="s">
        <v>1404</v>
      </c>
      <c r="B17" s="326">
        <v>12</v>
      </c>
      <c r="C17" s="330"/>
      <c r="D17" s="333"/>
      <c r="E17" s="328"/>
      <c r="F17" s="336" t="s">
        <v>1598</v>
      </c>
      <c r="G17" s="326">
        <v>50</v>
      </c>
      <c r="H17" s="339"/>
      <c r="I17" s="333"/>
      <c r="J17" s="337"/>
      <c r="L17" s="338"/>
    </row>
    <row r="18" spans="1:12" ht="18" customHeight="1">
      <c r="A18" s="332" t="s">
        <v>1669</v>
      </c>
      <c r="B18" s="326">
        <v>13</v>
      </c>
      <c r="C18" s="330"/>
      <c r="D18" s="333"/>
      <c r="E18" s="328"/>
      <c r="F18" s="332" t="s">
        <v>1733</v>
      </c>
      <c r="G18" s="326">
        <v>51</v>
      </c>
      <c r="H18" s="333"/>
      <c r="I18" s="333"/>
      <c r="J18" s="331"/>
      <c r="L18" s="335"/>
    </row>
    <row r="19" spans="1:12" ht="18" customHeight="1">
      <c r="A19" s="332" t="s">
        <v>1671</v>
      </c>
      <c r="B19" s="326">
        <v>14</v>
      </c>
      <c r="C19" s="330"/>
      <c r="D19" s="333"/>
      <c r="E19" s="328"/>
      <c r="F19" s="332" t="s">
        <v>1735</v>
      </c>
      <c r="G19" s="326">
        <v>52</v>
      </c>
      <c r="H19" s="333"/>
      <c r="I19" s="333"/>
      <c r="J19" s="331"/>
      <c r="L19" s="335"/>
    </row>
    <row r="20" spans="1:12" ht="18" customHeight="1">
      <c r="A20" s="340" t="s">
        <v>1648</v>
      </c>
      <c r="B20" s="326">
        <v>15</v>
      </c>
      <c r="C20" s="330">
        <v>0</v>
      </c>
      <c r="D20" s="330">
        <v>0</v>
      </c>
      <c r="E20" s="328"/>
      <c r="F20" s="341" t="s">
        <v>1712</v>
      </c>
      <c r="G20" s="326">
        <v>53</v>
      </c>
      <c r="H20" s="333">
        <v>0</v>
      </c>
      <c r="I20" s="333">
        <v>0</v>
      </c>
      <c r="J20" s="331"/>
    </row>
    <row r="21" spans="1:12" ht="18" customHeight="1">
      <c r="A21" s="342" t="s">
        <v>2044</v>
      </c>
      <c r="B21" s="326">
        <v>16</v>
      </c>
      <c r="C21" s="333"/>
      <c r="D21" s="333"/>
      <c r="E21" s="328"/>
      <c r="F21" s="343" t="s">
        <v>2045</v>
      </c>
      <c r="G21" s="326">
        <v>54</v>
      </c>
      <c r="H21" s="333"/>
      <c r="I21" s="333"/>
      <c r="J21" s="331"/>
    </row>
    <row r="22" spans="1:12" ht="18" customHeight="1">
      <c r="A22" s="335" t="s">
        <v>1675</v>
      </c>
      <c r="B22" s="326">
        <v>17</v>
      </c>
      <c r="C22" s="344"/>
      <c r="D22" s="344"/>
      <c r="E22" s="328"/>
      <c r="F22" s="332" t="s">
        <v>1738</v>
      </c>
      <c r="G22" s="326">
        <v>55</v>
      </c>
      <c r="H22" s="333"/>
      <c r="I22" s="333"/>
      <c r="J22" s="331"/>
    </row>
    <row r="23" spans="1:12" ht="18" customHeight="1">
      <c r="A23" s="335" t="s">
        <v>1676</v>
      </c>
      <c r="B23" s="326">
        <v>18</v>
      </c>
      <c r="C23" s="344"/>
      <c r="D23" s="344"/>
      <c r="E23" s="328"/>
      <c r="F23" s="332" t="s">
        <v>1740</v>
      </c>
      <c r="G23" s="326">
        <v>56</v>
      </c>
      <c r="H23" s="333"/>
      <c r="I23" s="333"/>
      <c r="J23" s="331"/>
    </row>
    <row r="24" spans="1:12" ht="18" customHeight="1">
      <c r="A24" s="334" t="s">
        <v>1435</v>
      </c>
      <c r="B24" s="326">
        <v>19</v>
      </c>
      <c r="C24" s="330"/>
      <c r="D24" s="344"/>
      <c r="E24" s="328"/>
      <c r="F24" s="332" t="s">
        <v>1616</v>
      </c>
      <c r="G24" s="326">
        <v>57</v>
      </c>
      <c r="H24" s="333"/>
      <c r="I24" s="333"/>
      <c r="J24" s="331"/>
    </row>
    <row r="25" spans="1:12" ht="18" customHeight="1">
      <c r="A25" s="334" t="s">
        <v>1438</v>
      </c>
      <c r="B25" s="326">
        <v>20</v>
      </c>
      <c r="C25" s="330"/>
      <c r="D25" s="344"/>
      <c r="E25" s="328"/>
      <c r="F25" s="332" t="s">
        <v>1743</v>
      </c>
      <c r="G25" s="326">
        <v>58</v>
      </c>
      <c r="H25" s="339"/>
      <c r="I25" s="333"/>
      <c r="J25" s="337"/>
    </row>
    <row r="26" spans="1:12" ht="18" customHeight="1">
      <c r="A26" s="332" t="s">
        <v>1680</v>
      </c>
      <c r="B26" s="326">
        <v>21</v>
      </c>
      <c r="C26" s="330"/>
      <c r="D26" s="344"/>
      <c r="E26" s="328"/>
      <c r="F26" s="336" t="s">
        <v>1747</v>
      </c>
      <c r="G26" s="326">
        <v>59</v>
      </c>
      <c r="H26" s="339"/>
      <c r="I26" s="333"/>
      <c r="J26" s="337"/>
    </row>
    <row r="27" spans="1:12" ht="18" customHeight="1">
      <c r="A27" s="332" t="s">
        <v>1682</v>
      </c>
      <c r="B27" s="326">
        <v>22</v>
      </c>
      <c r="C27" s="330"/>
      <c r="D27" s="344"/>
      <c r="E27" s="328"/>
      <c r="F27" s="336" t="s">
        <v>1628</v>
      </c>
      <c r="G27" s="326">
        <v>60</v>
      </c>
      <c r="H27" s="333"/>
      <c r="I27" s="333"/>
      <c r="J27" s="331"/>
    </row>
    <row r="28" spans="1:12" ht="18" customHeight="1">
      <c r="A28" s="345" t="s">
        <v>1684</v>
      </c>
      <c r="B28" s="326">
        <v>23</v>
      </c>
      <c r="C28" s="346"/>
      <c r="D28" s="344"/>
      <c r="E28" s="328"/>
      <c r="F28" s="332" t="s">
        <v>1750</v>
      </c>
      <c r="G28" s="326">
        <v>61</v>
      </c>
      <c r="H28" s="333"/>
      <c r="I28" s="333"/>
      <c r="J28" s="331"/>
    </row>
    <row r="29" spans="1:12" ht="18" customHeight="1">
      <c r="A29" s="345" t="s">
        <v>1686</v>
      </c>
      <c r="B29" s="326">
        <v>24</v>
      </c>
      <c r="C29" s="346"/>
      <c r="D29" s="344"/>
      <c r="E29" s="328"/>
      <c r="F29" s="332" t="s">
        <v>1752</v>
      </c>
      <c r="G29" s="326">
        <v>62</v>
      </c>
      <c r="H29" s="330"/>
      <c r="I29" s="333"/>
      <c r="J29" s="331"/>
    </row>
    <row r="30" spans="1:12" ht="18" customHeight="1">
      <c r="A30" s="347" t="s">
        <v>1688</v>
      </c>
      <c r="B30" s="348">
        <v>25</v>
      </c>
      <c r="C30" s="330"/>
      <c r="D30" s="344"/>
      <c r="E30" s="328"/>
      <c r="F30" s="341" t="s">
        <v>1736</v>
      </c>
      <c r="G30" s="326">
        <v>63</v>
      </c>
      <c r="H30" s="333">
        <v>0</v>
      </c>
      <c r="I30" s="333">
        <v>0</v>
      </c>
      <c r="J30" s="331"/>
    </row>
    <row r="31" spans="1:12" ht="18" customHeight="1">
      <c r="A31" s="347" t="s">
        <v>1690</v>
      </c>
      <c r="B31" s="348">
        <v>26</v>
      </c>
      <c r="C31" s="330"/>
      <c r="D31" s="344"/>
      <c r="E31" s="328"/>
      <c r="F31" s="349" t="s">
        <v>1754</v>
      </c>
      <c r="G31" s="326">
        <v>64</v>
      </c>
      <c r="H31" s="350">
        <v>0</v>
      </c>
      <c r="I31" s="350">
        <v>0</v>
      </c>
      <c r="J31" s="331"/>
    </row>
    <row r="32" spans="1:12" ht="18" customHeight="1">
      <c r="A32" s="347" t="s">
        <v>1692</v>
      </c>
      <c r="B32" s="348">
        <v>27</v>
      </c>
      <c r="C32" s="330"/>
      <c r="D32" s="344"/>
      <c r="E32" s="328"/>
      <c r="F32" s="329" t="s">
        <v>2046</v>
      </c>
      <c r="G32" s="326">
        <v>65</v>
      </c>
      <c r="H32" s="330"/>
      <c r="I32" s="330"/>
      <c r="J32" s="351"/>
    </row>
    <row r="33" spans="1:10" ht="18" customHeight="1">
      <c r="A33" s="347" t="s">
        <v>1694</v>
      </c>
      <c r="B33" s="348">
        <v>28</v>
      </c>
      <c r="C33" s="330"/>
      <c r="D33" s="344"/>
      <c r="E33" s="328"/>
      <c r="F33" s="332" t="s">
        <v>2005</v>
      </c>
      <c r="G33" s="326">
        <v>66</v>
      </c>
      <c r="H33" s="339"/>
      <c r="I33" s="339"/>
      <c r="J33" s="331"/>
    </row>
    <row r="34" spans="1:10" ht="18" customHeight="1">
      <c r="A34" s="347" t="s">
        <v>1696</v>
      </c>
      <c r="B34" s="348">
        <v>29</v>
      </c>
      <c r="C34" s="330"/>
      <c r="D34" s="344"/>
      <c r="E34" s="328"/>
      <c r="F34" s="332" t="s">
        <v>2047</v>
      </c>
      <c r="G34" s="326">
        <v>67</v>
      </c>
      <c r="H34" s="344"/>
      <c r="I34" s="344"/>
      <c r="J34" s="331"/>
    </row>
    <row r="35" spans="1:10" ht="18" customHeight="1">
      <c r="A35" s="336" t="s">
        <v>1516</v>
      </c>
      <c r="B35" s="326">
        <v>30</v>
      </c>
      <c r="C35" s="330"/>
      <c r="D35" s="344"/>
      <c r="E35" s="328"/>
      <c r="F35" s="332" t="s">
        <v>2048</v>
      </c>
      <c r="G35" s="326">
        <v>68</v>
      </c>
      <c r="H35" s="339"/>
      <c r="I35" s="339"/>
      <c r="J35" s="352"/>
    </row>
    <row r="36" spans="1:10" ht="18" customHeight="1">
      <c r="A36" s="332" t="s">
        <v>1699</v>
      </c>
      <c r="B36" s="326">
        <v>31</v>
      </c>
      <c r="C36" s="330"/>
      <c r="D36" s="344"/>
      <c r="E36" s="328"/>
      <c r="F36" s="332" t="s">
        <v>2049</v>
      </c>
      <c r="G36" s="326">
        <v>69</v>
      </c>
      <c r="H36" s="344"/>
      <c r="I36" s="344"/>
      <c r="J36" s="331"/>
    </row>
    <row r="37" spans="1:10" ht="18" customHeight="1">
      <c r="A37" s="332" t="s">
        <v>1701</v>
      </c>
      <c r="B37" s="326">
        <v>32</v>
      </c>
      <c r="C37" s="346"/>
      <c r="D37" s="344"/>
      <c r="E37" s="328"/>
      <c r="F37" s="332" t="s">
        <v>2050</v>
      </c>
      <c r="G37" s="326">
        <v>70</v>
      </c>
      <c r="H37" s="346"/>
      <c r="I37" s="346"/>
      <c r="J37" s="337"/>
    </row>
    <row r="38" spans="1:10" ht="18" customHeight="1">
      <c r="A38" s="332" t="s">
        <v>1703</v>
      </c>
      <c r="B38" s="326">
        <v>33</v>
      </c>
      <c r="C38" s="330"/>
      <c r="D38" s="344"/>
      <c r="E38" s="353"/>
      <c r="F38" s="332" t="s">
        <v>2051</v>
      </c>
      <c r="G38" s="326">
        <v>71</v>
      </c>
      <c r="H38" s="339"/>
      <c r="I38" s="339"/>
      <c r="J38" s="331"/>
    </row>
    <row r="39" spans="1:10" ht="18" customHeight="1">
      <c r="A39" s="332" t="s">
        <v>1704</v>
      </c>
      <c r="B39" s="326">
        <v>34</v>
      </c>
      <c r="C39" s="330"/>
      <c r="D39" s="344"/>
      <c r="E39" s="353"/>
      <c r="F39" s="332" t="s">
        <v>2052</v>
      </c>
      <c r="G39" s="326">
        <v>72</v>
      </c>
      <c r="H39" s="344"/>
      <c r="I39" s="344"/>
      <c r="J39" s="331"/>
    </row>
    <row r="40" spans="1:10" ht="18" customHeight="1">
      <c r="A40" s="332" t="s">
        <v>1706</v>
      </c>
      <c r="B40" s="326">
        <v>35</v>
      </c>
      <c r="C40" s="330"/>
      <c r="D40" s="344"/>
      <c r="E40" s="353"/>
      <c r="F40" s="332" t="s">
        <v>2053</v>
      </c>
      <c r="G40" s="326">
        <v>73</v>
      </c>
      <c r="H40" s="344"/>
      <c r="I40" s="344"/>
      <c r="J40" s="331"/>
    </row>
    <row r="41" spans="1:10" ht="18" customHeight="1">
      <c r="A41" s="332" t="s">
        <v>1708</v>
      </c>
      <c r="B41" s="326">
        <v>36</v>
      </c>
      <c r="C41" s="330"/>
      <c r="D41" s="344"/>
      <c r="E41" s="353"/>
      <c r="F41" s="354" t="s">
        <v>1756</v>
      </c>
      <c r="G41" s="326">
        <v>74</v>
      </c>
      <c r="H41" s="355">
        <v>0</v>
      </c>
      <c r="I41" s="355">
        <v>0</v>
      </c>
      <c r="J41" s="331"/>
    </row>
    <row r="42" spans="1:10" ht="18" customHeight="1">
      <c r="A42" s="340" t="s">
        <v>1673</v>
      </c>
      <c r="B42" s="326">
        <v>37</v>
      </c>
      <c r="C42" s="330">
        <v>0</v>
      </c>
      <c r="D42" s="330">
        <v>0</v>
      </c>
      <c r="E42" s="353"/>
      <c r="F42" s="332"/>
      <c r="G42" s="326"/>
      <c r="H42" s="356"/>
      <c r="I42" s="356"/>
      <c r="J42" s="357"/>
    </row>
    <row r="43" spans="1:10" ht="18" customHeight="1">
      <c r="A43" s="354" t="s">
        <v>1710</v>
      </c>
      <c r="B43" s="326">
        <v>38</v>
      </c>
      <c r="C43" s="358">
        <v>0</v>
      </c>
      <c r="D43" s="358">
        <v>0</v>
      </c>
      <c r="E43" s="353"/>
      <c r="F43" s="354" t="s">
        <v>2054</v>
      </c>
      <c r="G43" s="326">
        <v>75</v>
      </c>
      <c r="H43" s="355">
        <v>0</v>
      </c>
      <c r="I43" s="355">
        <v>0</v>
      </c>
      <c r="J43" s="357"/>
    </row>
    <row r="44" spans="1:10" ht="18" customHeight="1">
      <c r="A44" s="359"/>
      <c r="B44" s="326"/>
      <c r="C44" s="330"/>
      <c r="D44" s="330"/>
      <c r="E44" s="328"/>
      <c r="F44" s="329" t="s">
        <v>2055</v>
      </c>
      <c r="G44" s="326">
        <v>76</v>
      </c>
      <c r="H44" s="330">
        <v>0</v>
      </c>
      <c r="I44" s="330">
        <v>0</v>
      </c>
      <c r="J44" s="331"/>
    </row>
    <row r="45" spans="1:10" ht="18" customHeight="1">
      <c r="C45" s="360" t="s">
        <v>2056</v>
      </c>
      <c r="D45" s="19"/>
      <c r="E45" s="360" t="s">
        <v>2057</v>
      </c>
      <c r="H45" s="361" t="s">
        <v>2058</v>
      </c>
      <c r="I45" s="19"/>
    </row>
  </sheetData>
  <sheetProtection formatCells="0" formatRows="0" insertRows="0" deleteRows="0" sort="0" autoFilter="0" pivotTables="0"/>
  <mergeCells count="3">
    <mergeCell ref="A2:J2"/>
    <mergeCell ref="A3:J3"/>
    <mergeCell ref="A4:C4"/>
  </mergeCells>
  <phoneticPr fontId="30" type="noConversion"/>
  <hyperlinks>
    <hyperlink ref="A22" location="非流动资产汇总!B6" display="可供出售金融资产" xr:uid="{01FBC9C1-3ABA-4B44-AC21-7D71BE171A9A}"/>
    <hyperlink ref="A23" location="非流动资产汇总!B6" display="可供出售金融资产" xr:uid="{45F4D6AA-3080-4B86-AF4B-BB7E5EF30F99}"/>
  </hyperlinks>
  <printOptions horizontalCentered="1"/>
  <pageMargins left="1.1000000000000001" right="0.42916666666666697" top="0.98425196850393704" bottom="0.2" header="0.39370078740157477" footer="0.50902777777777797"/>
  <pageSetup paperSize="9" scale="73" fitToHeight="0" orientation="landscape" r:id="rId1"/>
  <headerFooter alignWithMargins="0">
    <oddHeader>&amp;R&amp;"宋体,常规"&amp;10共&amp;"Times New Roman,常规"&amp;N&amp;"宋体,常规"页第&amp;"Times New Roman,常规"&amp;P&amp;"宋体,常规"页</oddHeader>
  </headerFooter>
  <drawing r:id="rId2"/>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B74C9B-A5A3-44CF-AAA0-03494586BF97}">
  <sheetPr codeName="Sheet117">
    <pageSetUpPr fitToPage="1"/>
  </sheetPr>
  <dimension ref="A1:K29"/>
  <sheetViews>
    <sheetView zoomScaleNormal="100" workbookViewId="0">
      <pane ySplit="6" topLeftCell="A7" activePane="bottomLeft" state="frozen"/>
      <selection pane="bottomLeft"/>
    </sheetView>
  </sheetViews>
  <sheetFormatPr defaultColWidth="9" defaultRowHeight="15.75" customHeight="1"/>
  <cols>
    <col min="1" max="1" width="5.59765625" style="4" customWidth="1"/>
    <col min="2" max="2" width="17.59765625" style="37" customWidth="1"/>
    <col min="3" max="3" width="10.09765625" style="4" customWidth="1"/>
    <col min="4" max="4" width="10.09765625" style="53" customWidth="1"/>
    <col min="5" max="5" width="10.09765625" style="4" customWidth="1"/>
    <col min="6" max="7" width="14.59765625" style="4" hidden="1" customWidth="1"/>
    <col min="8" max="9" width="14.796875" style="4" customWidth="1"/>
    <col min="10" max="10" width="9.3984375" style="4" customWidth="1"/>
    <col min="11" max="11" width="8.59765625" style="4" customWidth="1"/>
    <col min="12" max="16384" width="9" style="4"/>
  </cols>
  <sheetData>
    <row r="1" spans="1:11" ht="12.75" customHeight="1">
      <c r="A1" s="506"/>
      <c r="B1" s="484"/>
      <c r="C1" s="5"/>
      <c r="D1" s="488"/>
      <c r="E1" s="5"/>
      <c r="F1" s="387"/>
      <c r="G1" s="387"/>
      <c r="H1" s="387"/>
      <c r="I1" s="387"/>
      <c r="J1" s="387"/>
      <c r="K1" s="5"/>
    </row>
    <row r="2" spans="1:11" s="2" customFormat="1" ht="30" customHeight="1">
      <c r="A2" s="1643" t="s">
        <v>2164</v>
      </c>
      <c r="B2" s="1644"/>
      <c r="C2" s="1644"/>
      <c r="D2" s="1644"/>
      <c r="E2" s="1644"/>
      <c r="F2" s="1644"/>
      <c r="G2" s="1644"/>
      <c r="H2" s="1644"/>
      <c r="I2" s="1644"/>
      <c r="J2" s="1644"/>
      <c r="K2" s="1644"/>
    </row>
    <row r="3" spans="1:11" ht="14.25" customHeight="1">
      <c r="A3" s="4" t="s">
        <v>1968</v>
      </c>
      <c r="B3" s="4"/>
      <c r="D3" s="4"/>
    </row>
    <row r="4" spans="1:11" ht="15.75" customHeight="1">
      <c r="A4" s="4" t="s">
        <v>2086</v>
      </c>
      <c r="F4" s="388"/>
      <c r="G4" s="388"/>
      <c r="H4" s="388"/>
      <c r="I4" s="388"/>
      <c r="J4" s="388"/>
      <c r="K4" s="458" t="s">
        <v>1970</v>
      </c>
    </row>
    <row r="5" spans="1:11" s="3" customFormat="1" ht="15.6" customHeight="1">
      <c r="A5" s="1683" t="s">
        <v>1101</v>
      </c>
      <c r="B5" s="1683" t="s">
        <v>2109</v>
      </c>
      <c r="C5" s="1683" t="s">
        <v>2110</v>
      </c>
      <c r="D5" s="1683" t="s">
        <v>2111</v>
      </c>
      <c r="E5" s="1683" t="s">
        <v>2112</v>
      </c>
      <c r="F5" s="1685" t="s">
        <v>2088</v>
      </c>
      <c r="G5" s="1685" t="s">
        <v>2089</v>
      </c>
      <c r="H5" s="1685" t="s">
        <v>1647</v>
      </c>
      <c r="I5" s="1685" t="s">
        <v>2090</v>
      </c>
      <c r="J5" s="1685" t="s">
        <v>2091</v>
      </c>
      <c r="K5" s="1683" t="s">
        <v>1100</v>
      </c>
    </row>
    <row r="6" spans="1:11" ht="13.2">
      <c r="A6" s="1684"/>
      <c r="B6" s="1684"/>
      <c r="C6" s="1684"/>
      <c r="D6" s="1684"/>
      <c r="E6" s="1684"/>
      <c r="F6" s="1686"/>
      <c r="G6" s="1686"/>
      <c r="H6" s="1686"/>
      <c r="I6" s="1686"/>
      <c r="J6" s="1686"/>
      <c r="K6" s="1684"/>
    </row>
    <row r="7" spans="1:11" ht="15.75" customHeight="1">
      <c r="A7" s="381"/>
      <c r="B7" s="485"/>
      <c r="C7" s="381"/>
      <c r="D7" s="486"/>
      <c r="E7" s="381"/>
      <c r="F7" s="410"/>
      <c r="G7" s="410"/>
      <c r="H7" s="410">
        <v>0</v>
      </c>
      <c r="I7" s="472">
        <v>0</v>
      </c>
      <c r="J7" s="410"/>
      <c r="K7" s="440"/>
    </row>
    <row r="8" spans="1:11" ht="15.75" customHeight="1">
      <c r="A8" s="381"/>
      <c r="B8" s="485"/>
      <c r="C8" s="381"/>
      <c r="D8" s="486"/>
      <c r="E8" s="381"/>
      <c r="F8" s="410"/>
      <c r="G8" s="410"/>
      <c r="H8" s="410">
        <v>0</v>
      </c>
      <c r="I8" s="472">
        <v>0</v>
      </c>
      <c r="J8" s="410"/>
      <c r="K8" s="440"/>
    </row>
    <row r="9" spans="1:11" ht="15.75" customHeight="1">
      <c r="A9" s="381"/>
      <c r="B9" s="485"/>
      <c r="C9" s="381"/>
      <c r="D9" s="486"/>
      <c r="E9" s="381"/>
      <c r="F9" s="410"/>
      <c r="G9" s="410"/>
      <c r="H9" s="410">
        <v>0</v>
      </c>
      <c r="I9" s="472">
        <v>0</v>
      </c>
      <c r="J9" s="410"/>
      <c r="K9" s="440"/>
    </row>
    <row r="10" spans="1:11" ht="15.75" customHeight="1">
      <c r="A10" s="381"/>
      <c r="B10" s="485"/>
      <c r="C10" s="381"/>
      <c r="D10" s="486"/>
      <c r="E10" s="381"/>
      <c r="F10" s="410"/>
      <c r="G10" s="410"/>
      <c r="H10" s="410">
        <v>0</v>
      </c>
      <c r="I10" s="472">
        <v>0</v>
      </c>
      <c r="J10" s="410"/>
      <c r="K10" s="440"/>
    </row>
    <row r="11" spans="1:11" ht="15.75" customHeight="1">
      <c r="A11" s="381"/>
      <c r="B11" s="485"/>
      <c r="C11" s="381"/>
      <c r="D11" s="486"/>
      <c r="E11" s="381"/>
      <c r="F11" s="410"/>
      <c r="G11" s="410"/>
      <c r="H11" s="410">
        <v>0</v>
      </c>
      <c r="I11" s="472">
        <v>0</v>
      </c>
      <c r="J11" s="410"/>
      <c r="K11" s="440"/>
    </row>
    <row r="12" spans="1:11" ht="15.75" customHeight="1">
      <c r="A12" s="381"/>
      <c r="B12" s="485"/>
      <c r="C12" s="381"/>
      <c r="D12" s="486"/>
      <c r="E12" s="381"/>
      <c r="F12" s="410"/>
      <c r="G12" s="410"/>
      <c r="H12" s="410">
        <v>0</v>
      </c>
      <c r="I12" s="472">
        <v>0</v>
      </c>
      <c r="J12" s="410"/>
      <c r="K12" s="440"/>
    </row>
    <row r="13" spans="1:11" ht="15.75" customHeight="1">
      <c r="A13" s="381"/>
      <c r="B13" s="485"/>
      <c r="C13" s="381"/>
      <c r="D13" s="486"/>
      <c r="E13" s="381"/>
      <c r="F13" s="410"/>
      <c r="G13" s="410"/>
      <c r="H13" s="410">
        <v>0</v>
      </c>
      <c r="I13" s="472">
        <v>0</v>
      </c>
      <c r="J13" s="410"/>
      <c r="K13" s="440"/>
    </row>
    <row r="14" spans="1:11" ht="15.75" customHeight="1">
      <c r="A14" s="381"/>
      <c r="B14" s="485"/>
      <c r="C14" s="381"/>
      <c r="D14" s="486"/>
      <c r="E14" s="381"/>
      <c r="F14" s="410"/>
      <c r="G14" s="410"/>
      <c r="H14" s="410">
        <v>0</v>
      </c>
      <c r="I14" s="472">
        <v>0</v>
      </c>
      <c r="J14" s="410"/>
      <c r="K14" s="440"/>
    </row>
    <row r="15" spans="1:11" ht="15.75" customHeight="1">
      <c r="A15" s="381"/>
      <c r="B15" s="485"/>
      <c r="C15" s="381"/>
      <c r="D15" s="486"/>
      <c r="E15" s="381"/>
      <c r="F15" s="410"/>
      <c r="G15" s="410"/>
      <c r="H15" s="410">
        <v>0</v>
      </c>
      <c r="I15" s="472">
        <v>0</v>
      </c>
      <c r="J15" s="410"/>
      <c r="K15" s="440"/>
    </row>
    <row r="16" spans="1:11" ht="15.75" customHeight="1">
      <c r="A16" s="381"/>
      <c r="B16" s="485"/>
      <c r="C16" s="381"/>
      <c r="D16" s="486"/>
      <c r="E16" s="381"/>
      <c r="F16" s="410"/>
      <c r="G16" s="410"/>
      <c r="H16" s="410">
        <v>0</v>
      </c>
      <c r="I16" s="472">
        <v>0</v>
      </c>
      <c r="J16" s="410"/>
      <c r="K16" s="440"/>
    </row>
    <row r="17" spans="1:11" ht="15.75" customHeight="1">
      <c r="A17" s="381"/>
      <c r="B17" s="485"/>
      <c r="C17" s="381"/>
      <c r="D17" s="486"/>
      <c r="E17" s="381"/>
      <c r="F17" s="410"/>
      <c r="G17" s="410"/>
      <c r="H17" s="410">
        <v>0</v>
      </c>
      <c r="I17" s="472">
        <v>0</v>
      </c>
      <c r="J17" s="410"/>
      <c r="K17" s="440"/>
    </row>
    <row r="18" spans="1:11" ht="15.75" customHeight="1">
      <c r="A18" s="381"/>
      <c r="B18" s="485"/>
      <c r="C18" s="381"/>
      <c r="D18" s="486"/>
      <c r="E18" s="381"/>
      <c r="F18" s="410"/>
      <c r="G18" s="410"/>
      <c r="H18" s="410">
        <v>0</v>
      </c>
      <c r="I18" s="472">
        <v>0</v>
      </c>
      <c r="J18" s="410"/>
      <c r="K18" s="440"/>
    </row>
    <row r="19" spans="1:11" ht="15.75" customHeight="1">
      <c r="A19" s="381"/>
      <c r="B19" s="485"/>
      <c r="C19" s="381"/>
      <c r="D19" s="486"/>
      <c r="E19" s="381"/>
      <c r="F19" s="410"/>
      <c r="G19" s="410"/>
      <c r="H19" s="410">
        <v>0</v>
      </c>
      <c r="I19" s="472">
        <v>0</v>
      </c>
      <c r="J19" s="410"/>
      <c r="K19" s="440"/>
    </row>
    <row r="20" spans="1:11" ht="15.75" customHeight="1">
      <c r="A20" s="381"/>
      <c r="B20" s="485"/>
      <c r="C20" s="381"/>
      <c r="D20" s="486"/>
      <c r="E20" s="381"/>
      <c r="F20" s="410"/>
      <c r="G20" s="410"/>
      <c r="H20" s="410">
        <v>0</v>
      </c>
      <c r="I20" s="472">
        <v>0</v>
      </c>
      <c r="J20" s="410"/>
      <c r="K20" s="440"/>
    </row>
    <row r="21" spans="1:11" ht="15.75" customHeight="1">
      <c r="A21" s="381"/>
      <c r="B21" s="485"/>
      <c r="C21" s="381"/>
      <c r="D21" s="486"/>
      <c r="E21" s="381"/>
      <c r="F21" s="410"/>
      <c r="G21" s="410"/>
      <c r="H21" s="410">
        <v>0</v>
      </c>
      <c r="I21" s="472">
        <v>0</v>
      </c>
      <c r="J21" s="410"/>
      <c r="K21" s="440"/>
    </row>
    <row r="22" spans="1:11" ht="15.75" customHeight="1">
      <c r="A22" s="381"/>
      <c r="B22" s="485"/>
      <c r="C22" s="381"/>
      <c r="D22" s="486"/>
      <c r="E22" s="381"/>
      <c r="F22" s="410"/>
      <c r="G22" s="410"/>
      <c r="H22" s="410">
        <v>0</v>
      </c>
      <c r="I22" s="472">
        <v>0</v>
      </c>
      <c r="J22" s="410"/>
      <c r="K22" s="440"/>
    </row>
    <row r="23" spans="1:11" ht="15.75" customHeight="1">
      <c r="A23" s="381"/>
      <c r="B23" s="485"/>
      <c r="C23" s="381"/>
      <c r="D23" s="486"/>
      <c r="E23" s="381"/>
      <c r="F23" s="410"/>
      <c r="G23" s="410"/>
      <c r="H23" s="410">
        <v>0</v>
      </c>
      <c r="I23" s="472">
        <v>0</v>
      </c>
      <c r="J23" s="410"/>
      <c r="K23" s="440"/>
    </row>
    <row r="24" spans="1:11" ht="15.75" customHeight="1">
      <c r="A24" s="381"/>
      <c r="B24" s="485"/>
      <c r="C24" s="381"/>
      <c r="D24" s="486"/>
      <c r="E24" s="381"/>
      <c r="F24" s="410"/>
      <c r="G24" s="410"/>
      <c r="H24" s="410">
        <v>0</v>
      </c>
      <c r="I24" s="472">
        <v>0</v>
      </c>
      <c r="J24" s="410"/>
      <c r="K24" s="440"/>
    </row>
    <row r="25" spans="1:11" ht="15.75" customHeight="1">
      <c r="A25" s="381"/>
      <c r="B25" s="485"/>
      <c r="C25" s="381"/>
      <c r="D25" s="486"/>
      <c r="E25" s="381"/>
      <c r="F25" s="410"/>
      <c r="G25" s="410"/>
      <c r="H25" s="410">
        <v>0</v>
      </c>
      <c r="I25" s="472">
        <v>0</v>
      </c>
      <c r="J25" s="410"/>
      <c r="K25" s="440"/>
    </row>
    <row r="26" spans="1:11" ht="15.75" customHeight="1">
      <c r="A26" s="381"/>
      <c r="B26" s="485"/>
      <c r="C26" s="381"/>
      <c r="D26" s="486"/>
      <c r="E26" s="381"/>
      <c r="F26" s="410"/>
      <c r="G26" s="410"/>
      <c r="H26" s="410">
        <v>0</v>
      </c>
      <c r="I26" s="472">
        <v>0</v>
      </c>
      <c r="J26" s="410"/>
      <c r="K26" s="440"/>
    </row>
    <row r="27" spans="1:11" ht="15.75" customHeight="1">
      <c r="A27" s="1688" t="s">
        <v>2126</v>
      </c>
      <c r="B27" s="1689"/>
      <c r="C27" s="381"/>
      <c r="D27" s="486"/>
      <c r="E27" s="381"/>
      <c r="F27" s="410">
        <v>0</v>
      </c>
      <c r="G27" s="410"/>
      <c r="H27" s="410">
        <v>0</v>
      </c>
      <c r="I27" s="410">
        <v>0</v>
      </c>
      <c r="J27" s="410"/>
      <c r="K27" s="440"/>
    </row>
    <row r="28" spans="1:11" ht="15.75" customHeight="1">
      <c r="A28" s="4" t="s">
        <v>2098</v>
      </c>
      <c r="F28" s="388"/>
      <c r="G28" s="388"/>
      <c r="H28" s="388" t="s">
        <v>2099</v>
      </c>
      <c r="I28" s="388"/>
      <c r="J28" s="388"/>
    </row>
    <row r="29" spans="1:11" ht="15.75" customHeight="1">
      <c r="A29" s="4" t="s">
        <v>2101</v>
      </c>
      <c r="F29" s="388"/>
      <c r="G29" s="388"/>
      <c r="H29" s="388"/>
      <c r="I29" s="388"/>
      <c r="J29" s="388"/>
    </row>
  </sheetData>
  <sortState xmlns:xlrd2="http://schemas.microsoft.com/office/spreadsheetml/2017/richdata2" ref="A7:K26">
    <sortCondition ref="A7"/>
  </sortState>
  <mergeCells count="13">
    <mergeCell ref="A27:B27"/>
    <mergeCell ref="J5:J6"/>
    <mergeCell ref="K5:K6"/>
    <mergeCell ref="A2:K2"/>
    <mergeCell ref="A5:A6"/>
    <mergeCell ref="B5:B6"/>
    <mergeCell ref="C5:C6"/>
    <mergeCell ref="D5:D6"/>
    <mergeCell ref="E5:E6"/>
    <mergeCell ref="F5:F6"/>
    <mergeCell ref="G5:G6"/>
    <mergeCell ref="H5:H6"/>
    <mergeCell ref="I5:I6"/>
  </mergeCells>
  <phoneticPr fontId="30" type="noConversion"/>
  <dataValidations count="1">
    <dataValidation allowBlank="1" showInputMessage="1" showErrorMessage="1" prompt="点击【逻辑校验】可以对“股票代码”与“股票名称”的一致性进行核查" sqref="B5:B6 C5:C6" xr:uid="{91818A45-A870-4BE6-8656-61E9A8D60604}"/>
  </dataValidations>
  <printOptions horizontalCentered="1"/>
  <pageMargins left="0.35433070866141736" right="0.35433070866141736" top="0.98425196850393704" bottom="0.78740157480314965" header="0.39370078740157477" footer="0.51181102362204722"/>
  <pageSetup paperSize="9" fitToHeight="0" orientation="landscape" r:id="rId1"/>
  <headerFooter alignWithMargins="0">
    <oddHeader>&amp;R&amp;"宋体,常规"&amp;10共&amp;"Times New Roman,常规"&amp;N&amp;"宋体,常规"页第&amp;"Times New Roman,常规"&amp;P&amp;"宋体,常规"页</oddHeader>
  </headerFooter>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97D13B-50B3-41ED-982C-B5C7DE1328E9}">
  <sheetPr codeName="Sheet118">
    <pageSetUpPr fitToPage="1"/>
  </sheetPr>
  <dimension ref="A1:K29"/>
  <sheetViews>
    <sheetView zoomScaleNormal="100" workbookViewId="0">
      <pane ySplit="6" topLeftCell="A7" activePane="bottomLeft" state="frozen"/>
      <selection pane="bottomLeft"/>
    </sheetView>
  </sheetViews>
  <sheetFormatPr defaultColWidth="9" defaultRowHeight="15.75" customHeight="1"/>
  <cols>
    <col min="1" max="1" width="5.59765625" style="4" customWidth="1"/>
    <col min="2" max="2" width="18.09765625" style="37" customWidth="1"/>
    <col min="3" max="3" width="10.09765625" style="4" customWidth="1"/>
    <col min="4" max="4" width="10.09765625" style="53" customWidth="1"/>
    <col min="5" max="5" width="10.296875" style="53" customWidth="1"/>
    <col min="6" max="7" width="14.59765625" style="4" hidden="1" customWidth="1"/>
    <col min="8" max="9" width="14.796875" style="4" customWidth="1"/>
    <col min="10" max="10" width="9.3984375" style="4" customWidth="1"/>
    <col min="11" max="11" width="8.59765625" style="4" customWidth="1"/>
    <col min="12" max="16384" width="9" style="4"/>
  </cols>
  <sheetData>
    <row r="1" spans="1:11" ht="15.75" customHeight="1">
      <c r="A1" s="506"/>
      <c r="B1" s="484"/>
      <c r="C1" s="5"/>
      <c r="D1" s="488"/>
      <c r="E1" s="488"/>
      <c r="F1" s="387"/>
      <c r="G1" s="387"/>
      <c r="H1" s="387"/>
      <c r="I1" s="387"/>
      <c r="J1" s="387"/>
      <c r="K1" s="5"/>
    </row>
    <row r="2" spans="1:11" s="2" customFormat="1" ht="30" customHeight="1">
      <c r="A2" s="1643" t="s">
        <v>2165</v>
      </c>
      <c r="B2" s="1644"/>
      <c r="C2" s="1644"/>
      <c r="D2" s="1644"/>
      <c r="E2" s="1644"/>
      <c r="F2" s="1644"/>
      <c r="G2" s="1644"/>
      <c r="H2" s="1644"/>
      <c r="I2" s="1644"/>
      <c r="J2" s="1644"/>
      <c r="K2" s="1644"/>
    </row>
    <row r="3" spans="1:11" ht="14.25" customHeight="1">
      <c r="A3" s="4" t="s">
        <v>1968</v>
      </c>
      <c r="B3" s="4"/>
      <c r="D3" s="4"/>
      <c r="E3" s="4"/>
    </row>
    <row r="4" spans="1:11" ht="15.75" customHeight="1">
      <c r="A4" s="4" t="s">
        <v>2086</v>
      </c>
      <c r="F4" s="388"/>
      <c r="G4" s="388"/>
      <c r="H4" s="388"/>
      <c r="I4" s="388"/>
      <c r="J4" s="388"/>
      <c r="K4" s="458" t="s">
        <v>1970</v>
      </c>
    </row>
    <row r="5" spans="1:11" s="3" customFormat="1" ht="15.75" customHeight="1">
      <c r="A5" s="1683" t="s">
        <v>1101</v>
      </c>
      <c r="B5" s="1692" t="s">
        <v>2115</v>
      </c>
      <c r="C5" s="1692" t="s">
        <v>2116</v>
      </c>
      <c r="D5" s="1692" t="s">
        <v>2111</v>
      </c>
      <c r="E5" s="1685" t="s">
        <v>2117</v>
      </c>
      <c r="F5" s="1685" t="s">
        <v>2088</v>
      </c>
      <c r="G5" s="1685" t="s">
        <v>2089</v>
      </c>
      <c r="H5" s="1685" t="s">
        <v>1647</v>
      </c>
      <c r="I5" s="1685" t="s">
        <v>2090</v>
      </c>
      <c r="J5" s="1685" t="s">
        <v>2091</v>
      </c>
      <c r="K5" s="1685" t="s">
        <v>1100</v>
      </c>
    </row>
    <row r="6" spans="1:11" ht="15.75" customHeight="1">
      <c r="A6" s="1684"/>
      <c r="B6" s="1693"/>
      <c r="C6" s="1693"/>
      <c r="D6" s="1693"/>
      <c r="E6" s="1686"/>
      <c r="F6" s="1686"/>
      <c r="G6" s="1686"/>
      <c r="H6" s="1686"/>
      <c r="I6" s="1686"/>
      <c r="J6" s="1686"/>
      <c r="K6" s="1686"/>
    </row>
    <row r="7" spans="1:11" ht="15.75" customHeight="1">
      <c r="A7" s="381"/>
      <c r="B7" s="485"/>
      <c r="C7" s="381"/>
      <c r="D7" s="486"/>
      <c r="E7" s="410"/>
      <c r="F7" s="410"/>
      <c r="G7" s="410"/>
      <c r="H7" s="410">
        <v>0</v>
      </c>
      <c r="I7" s="472">
        <v>0</v>
      </c>
      <c r="J7" s="410"/>
      <c r="K7" s="440"/>
    </row>
    <row r="8" spans="1:11" ht="15.75" customHeight="1">
      <c r="A8" s="381"/>
      <c r="B8" s="485"/>
      <c r="C8" s="381"/>
      <c r="D8" s="486"/>
      <c r="E8" s="410"/>
      <c r="F8" s="410"/>
      <c r="G8" s="410"/>
      <c r="H8" s="410">
        <v>0</v>
      </c>
      <c r="I8" s="472">
        <v>0</v>
      </c>
      <c r="J8" s="410"/>
      <c r="K8" s="440"/>
    </row>
    <row r="9" spans="1:11" ht="15.75" customHeight="1">
      <c r="A9" s="381"/>
      <c r="B9" s="485"/>
      <c r="C9" s="381"/>
      <c r="D9" s="486"/>
      <c r="E9" s="410"/>
      <c r="F9" s="410"/>
      <c r="G9" s="410"/>
      <c r="H9" s="410">
        <v>0</v>
      </c>
      <c r="I9" s="472">
        <v>0</v>
      </c>
      <c r="J9" s="410"/>
      <c r="K9" s="440"/>
    </row>
    <row r="10" spans="1:11" ht="15.75" customHeight="1">
      <c r="A10" s="381"/>
      <c r="B10" s="485"/>
      <c r="C10" s="381"/>
      <c r="D10" s="486"/>
      <c r="E10" s="410"/>
      <c r="F10" s="410"/>
      <c r="G10" s="410"/>
      <c r="H10" s="410">
        <v>0</v>
      </c>
      <c r="I10" s="472">
        <v>0</v>
      </c>
      <c r="J10" s="410"/>
      <c r="K10" s="440"/>
    </row>
    <row r="11" spans="1:11" ht="15.75" customHeight="1">
      <c r="A11" s="381"/>
      <c r="B11" s="485"/>
      <c r="C11" s="381"/>
      <c r="D11" s="486"/>
      <c r="E11" s="410"/>
      <c r="F11" s="410"/>
      <c r="G11" s="410"/>
      <c r="H11" s="410">
        <v>0</v>
      </c>
      <c r="I11" s="472">
        <v>0</v>
      </c>
      <c r="J11" s="410"/>
      <c r="K11" s="440"/>
    </row>
    <row r="12" spans="1:11" ht="15.75" customHeight="1">
      <c r="A12" s="381"/>
      <c r="B12" s="485"/>
      <c r="C12" s="381"/>
      <c r="D12" s="486"/>
      <c r="E12" s="410"/>
      <c r="F12" s="410"/>
      <c r="G12" s="410"/>
      <c r="H12" s="410">
        <v>0</v>
      </c>
      <c r="I12" s="472">
        <v>0</v>
      </c>
      <c r="J12" s="410"/>
      <c r="K12" s="440"/>
    </row>
    <row r="13" spans="1:11" ht="15.75" customHeight="1">
      <c r="A13" s="381"/>
      <c r="B13" s="485"/>
      <c r="C13" s="381"/>
      <c r="D13" s="486"/>
      <c r="E13" s="410"/>
      <c r="F13" s="410"/>
      <c r="G13" s="410"/>
      <c r="H13" s="410">
        <v>0</v>
      </c>
      <c r="I13" s="472">
        <v>0</v>
      </c>
      <c r="J13" s="410"/>
      <c r="K13" s="440"/>
    </row>
    <row r="14" spans="1:11" ht="15.75" customHeight="1">
      <c r="A14" s="381"/>
      <c r="B14" s="485"/>
      <c r="C14" s="381"/>
      <c r="D14" s="486"/>
      <c r="E14" s="410"/>
      <c r="F14" s="410"/>
      <c r="G14" s="410"/>
      <c r="H14" s="410">
        <v>0</v>
      </c>
      <c r="I14" s="472">
        <v>0</v>
      </c>
      <c r="J14" s="410"/>
      <c r="K14" s="440"/>
    </row>
    <row r="15" spans="1:11" ht="15.75" customHeight="1">
      <c r="A15" s="381"/>
      <c r="B15" s="485"/>
      <c r="C15" s="381"/>
      <c r="D15" s="486"/>
      <c r="E15" s="410"/>
      <c r="F15" s="410"/>
      <c r="G15" s="410"/>
      <c r="H15" s="410">
        <v>0</v>
      </c>
      <c r="I15" s="472">
        <v>0</v>
      </c>
      <c r="J15" s="410"/>
      <c r="K15" s="440"/>
    </row>
    <row r="16" spans="1:11" ht="15.75" customHeight="1">
      <c r="A16" s="381"/>
      <c r="B16" s="485"/>
      <c r="C16" s="381"/>
      <c r="D16" s="486"/>
      <c r="E16" s="410"/>
      <c r="F16" s="410"/>
      <c r="G16" s="410"/>
      <c r="H16" s="410">
        <v>0</v>
      </c>
      <c r="I16" s="472">
        <v>0</v>
      </c>
      <c r="J16" s="410"/>
      <c r="K16" s="440"/>
    </row>
    <row r="17" spans="1:11" ht="15.75" customHeight="1">
      <c r="A17" s="381"/>
      <c r="B17" s="485"/>
      <c r="C17" s="381"/>
      <c r="D17" s="486"/>
      <c r="E17" s="410"/>
      <c r="F17" s="410"/>
      <c r="G17" s="410"/>
      <c r="H17" s="410">
        <v>0</v>
      </c>
      <c r="I17" s="472">
        <v>0</v>
      </c>
      <c r="J17" s="410"/>
      <c r="K17" s="440"/>
    </row>
    <row r="18" spans="1:11" ht="15.75" customHeight="1">
      <c r="A18" s="381"/>
      <c r="B18" s="485"/>
      <c r="C18" s="381"/>
      <c r="D18" s="486"/>
      <c r="E18" s="410"/>
      <c r="F18" s="410"/>
      <c r="G18" s="410"/>
      <c r="H18" s="410">
        <v>0</v>
      </c>
      <c r="I18" s="472">
        <v>0</v>
      </c>
      <c r="J18" s="410"/>
      <c r="K18" s="440"/>
    </row>
    <row r="19" spans="1:11" ht="15.75" customHeight="1">
      <c r="A19" s="381"/>
      <c r="B19" s="485"/>
      <c r="C19" s="381"/>
      <c r="D19" s="486"/>
      <c r="E19" s="410"/>
      <c r="F19" s="410"/>
      <c r="G19" s="410"/>
      <c r="H19" s="410">
        <v>0</v>
      </c>
      <c r="I19" s="472">
        <v>0</v>
      </c>
      <c r="J19" s="410"/>
      <c r="K19" s="440"/>
    </row>
    <row r="20" spans="1:11" ht="15.75" customHeight="1">
      <c r="A20" s="381"/>
      <c r="B20" s="485"/>
      <c r="C20" s="381"/>
      <c r="D20" s="486"/>
      <c r="E20" s="410"/>
      <c r="F20" s="410"/>
      <c r="G20" s="410"/>
      <c r="H20" s="410">
        <v>0</v>
      </c>
      <c r="I20" s="472">
        <v>0</v>
      </c>
      <c r="J20" s="410"/>
      <c r="K20" s="440"/>
    </row>
    <row r="21" spans="1:11" ht="15.75" customHeight="1">
      <c r="A21" s="381"/>
      <c r="B21" s="485"/>
      <c r="C21" s="381"/>
      <c r="D21" s="486"/>
      <c r="E21" s="410"/>
      <c r="F21" s="410"/>
      <c r="G21" s="410"/>
      <c r="H21" s="410">
        <v>0</v>
      </c>
      <c r="I21" s="472">
        <v>0</v>
      </c>
      <c r="J21" s="410"/>
      <c r="K21" s="440"/>
    </row>
    <row r="22" spans="1:11" ht="15.75" customHeight="1">
      <c r="A22" s="381"/>
      <c r="B22" s="485"/>
      <c r="C22" s="381"/>
      <c r="D22" s="486"/>
      <c r="E22" s="410"/>
      <c r="F22" s="410"/>
      <c r="G22" s="410"/>
      <c r="H22" s="410">
        <v>0</v>
      </c>
      <c r="I22" s="472">
        <v>0</v>
      </c>
      <c r="J22" s="410"/>
      <c r="K22" s="440"/>
    </row>
    <row r="23" spans="1:11" ht="15.75" customHeight="1">
      <c r="A23" s="381"/>
      <c r="B23" s="485"/>
      <c r="C23" s="381"/>
      <c r="D23" s="486"/>
      <c r="E23" s="410"/>
      <c r="F23" s="410"/>
      <c r="G23" s="410"/>
      <c r="H23" s="410">
        <v>0</v>
      </c>
      <c r="I23" s="472">
        <v>0</v>
      </c>
      <c r="J23" s="410"/>
      <c r="K23" s="440"/>
    </row>
    <row r="24" spans="1:11" ht="15.75" customHeight="1">
      <c r="A24" s="381"/>
      <c r="B24" s="485"/>
      <c r="C24" s="381"/>
      <c r="D24" s="486"/>
      <c r="E24" s="410"/>
      <c r="F24" s="410"/>
      <c r="G24" s="410"/>
      <c r="H24" s="410">
        <v>0</v>
      </c>
      <c r="I24" s="472">
        <v>0</v>
      </c>
      <c r="J24" s="410"/>
      <c r="K24" s="440"/>
    </row>
    <row r="25" spans="1:11" ht="15.75" customHeight="1">
      <c r="A25" s="381"/>
      <c r="B25" s="485"/>
      <c r="C25" s="381"/>
      <c r="D25" s="486"/>
      <c r="E25" s="410"/>
      <c r="F25" s="410"/>
      <c r="G25" s="410"/>
      <c r="H25" s="410">
        <v>0</v>
      </c>
      <c r="I25" s="472">
        <v>0</v>
      </c>
      <c r="J25" s="410"/>
      <c r="K25" s="440"/>
    </row>
    <row r="26" spans="1:11" ht="15.75" customHeight="1">
      <c r="A26" s="381"/>
      <c r="B26" s="485"/>
      <c r="C26" s="381"/>
      <c r="D26" s="486"/>
      <c r="E26" s="410"/>
      <c r="F26" s="410"/>
      <c r="G26" s="410"/>
      <c r="H26" s="410">
        <v>0</v>
      </c>
      <c r="I26" s="472">
        <v>0</v>
      </c>
      <c r="J26" s="410"/>
      <c r="K26" s="440"/>
    </row>
    <row r="27" spans="1:11" ht="15.75" customHeight="1">
      <c r="A27" s="1688" t="s">
        <v>2126</v>
      </c>
      <c r="B27" s="1689"/>
      <c r="C27" s="381"/>
      <c r="D27" s="486"/>
      <c r="E27" s="486"/>
      <c r="F27" s="410">
        <v>0</v>
      </c>
      <c r="G27" s="410"/>
      <c r="H27" s="410">
        <v>0</v>
      </c>
      <c r="I27" s="410">
        <v>0</v>
      </c>
      <c r="J27" s="410"/>
      <c r="K27" s="440"/>
    </row>
    <row r="28" spans="1:11" ht="15.75" customHeight="1">
      <c r="A28" s="4" t="s">
        <v>2098</v>
      </c>
      <c r="F28" s="388"/>
      <c r="G28" s="388"/>
      <c r="H28" s="388" t="s">
        <v>2099</v>
      </c>
      <c r="I28" s="388"/>
      <c r="J28" s="388"/>
    </row>
    <row r="29" spans="1:11" ht="15.75" customHeight="1">
      <c r="A29" s="4" t="s">
        <v>2101</v>
      </c>
      <c r="F29" s="388"/>
      <c r="G29" s="388"/>
      <c r="H29" s="388"/>
      <c r="I29" s="388"/>
      <c r="J29" s="388"/>
    </row>
  </sheetData>
  <sortState xmlns:xlrd2="http://schemas.microsoft.com/office/spreadsheetml/2017/richdata2" ref="A7:K26">
    <sortCondition ref="A7"/>
  </sortState>
  <mergeCells count="13">
    <mergeCell ref="A27:B27"/>
    <mergeCell ref="J5:J6"/>
    <mergeCell ref="K5:K6"/>
    <mergeCell ref="A2:K2"/>
    <mergeCell ref="A5:A6"/>
    <mergeCell ref="B5:B6"/>
    <mergeCell ref="C5:C6"/>
    <mergeCell ref="D5:D6"/>
    <mergeCell ref="E5:E6"/>
    <mergeCell ref="F5:F6"/>
    <mergeCell ref="G5:G6"/>
    <mergeCell ref="H5:H6"/>
    <mergeCell ref="I5:I6"/>
  </mergeCells>
  <phoneticPr fontId="30" type="noConversion"/>
  <dataValidations count="1">
    <dataValidation allowBlank="1" showInputMessage="1" showErrorMessage="1" prompt="点击【逻辑校验】可以对“债券代码”与“债券名称”的一致性进行核查" sqref="B5:B6 C5:C6" xr:uid="{A5F340C5-5E89-47FA-8517-249542EA192A}"/>
  </dataValidations>
  <printOptions horizontalCentered="1"/>
  <pageMargins left="0.35433070866141736" right="0.35433070866141736" top="0.98425196850393704" bottom="0.78740157480314965" header="0.39370078740157477" footer="0.51181102362204722"/>
  <pageSetup paperSize="9" fitToHeight="0" orientation="landscape" r:id="rId1"/>
  <headerFooter alignWithMargins="0">
    <oddHeader>&amp;R&amp;"宋体,常规"&amp;10共&amp;"Times New Roman,常规"&amp;N&amp;"宋体,常规"页第&amp;"Times New Roman,常规"&amp;P&amp;"宋体,常规"页</oddHeader>
  </headerFooter>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EF1ABE-7802-4650-B2DA-A1E76EC4B082}">
  <sheetPr codeName="Sheet119">
    <pageSetUpPr fitToPage="1"/>
  </sheetPr>
  <dimension ref="A1:Q29"/>
  <sheetViews>
    <sheetView zoomScaleNormal="100" workbookViewId="0">
      <pane ySplit="6" topLeftCell="A7" activePane="bottomLeft" state="frozen"/>
      <selection pane="bottomLeft"/>
    </sheetView>
  </sheetViews>
  <sheetFormatPr defaultColWidth="9" defaultRowHeight="15.75" customHeight="1"/>
  <cols>
    <col min="1" max="1" width="5.59765625" style="4" customWidth="1"/>
    <col min="2" max="2" width="19.59765625" style="37" customWidth="1"/>
    <col min="3" max="3" width="10.09765625" style="53" customWidth="1"/>
    <col min="4" max="4" width="10.09765625" style="4" customWidth="1"/>
    <col min="5" max="7" width="10.296875" style="4" customWidth="1"/>
    <col min="8" max="9" width="14.296875" style="4" customWidth="1"/>
    <col min="10" max="11" width="10.09765625" style="4" customWidth="1"/>
    <col min="12" max="13" width="14.59765625" style="4" hidden="1" customWidth="1"/>
    <col min="14" max="15" width="14.796875" style="4" customWidth="1"/>
    <col min="16" max="16" width="9.3984375" style="4" customWidth="1"/>
    <col min="17" max="17" width="8.59765625" style="4" customWidth="1"/>
    <col min="18" max="16384" width="9" style="4"/>
  </cols>
  <sheetData>
    <row r="1" spans="1:17" ht="12.75" customHeight="1">
      <c r="A1" s="506"/>
      <c r="B1" s="484"/>
      <c r="C1" s="488"/>
      <c r="D1" s="5"/>
      <c r="E1" s="5"/>
      <c r="F1" s="5"/>
      <c r="G1" s="5"/>
      <c r="H1" s="5"/>
      <c r="I1" s="5"/>
      <c r="J1" s="5"/>
      <c r="K1" s="5"/>
      <c r="L1" s="387"/>
      <c r="M1" s="387"/>
      <c r="N1" s="387"/>
      <c r="O1" s="387"/>
      <c r="P1" s="387"/>
      <c r="Q1" s="5"/>
    </row>
    <row r="2" spans="1:17" s="2" customFormat="1" ht="30" customHeight="1">
      <c r="A2" s="1643" t="s">
        <v>2166</v>
      </c>
      <c r="B2" s="1644"/>
      <c r="C2" s="1644"/>
      <c r="D2" s="1644"/>
      <c r="E2" s="1644"/>
      <c r="F2" s="1644"/>
      <c r="G2" s="1644"/>
      <c r="H2" s="1644"/>
      <c r="I2" s="1644"/>
      <c r="J2" s="1644"/>
      <c r="K2" s="1644"/>
      <c r="L2" s="1644"/>
      <c r="M2" s="1644"/>
      <c r="N2" s="1644"/>
      <c r="O2" s="1644"/>
      <c r="P2" s="1644"/>
      <c r="Q2" s="1644"/>
    </row>
    <row r="3" spans="1:17" ht="14.25" customHeight="1">
      <c r="A3" s="4" t="s">
        <v>1968</v>
      </c>
      <c r="B3" s="4"/>
      <c r="C3" s="4"/>
    </row>
    <row r="4" spans="1:17" ht="15.75" customHeight="1">
      <c r="A4" s="4" t="s">
        <v>2086</v>
      </c>
      <c r="L4" s="388"/>
      <c r="M4" s="388"/>
      <c r="N4" s="388"/>
      <c r="O4" s="388"/>
      <c r="P4" s="388"/>
      <c r="Q4" s="458" t="s">
        <v>1970</v>
      </c>
    </row>
    <row r="5" spans="1:17" s="3" customFormat="1" ht="13.2">
      <c r="A5" s="1683" t="s">
        <v>1101</v>
      </c>
      <c r="B5" s="1690" t="s">
        <v>2140</v>
      </c>
      <c r="C5" s="1692" t="s">
        <v>2111</v>
      </c>
      <c r="D5" s="1683" t="s">
        <v>2134</v>
      </c>
      <c r="E5" s="1929" t="s">
        <v>2141</v>
      </c>
      <c r="F5" s="1931" t="s">
        <v>2142</v>
      </c>
      <c r="G5" s="1932"/>
      <c r="H5" s="1932"/>
      <c r="I5" s="1932"/>
      <c r="J5" s="1932"/>
      <c r="K5" s="1933"/>
      <c r="L5" s="1927" t="s">
        <v>2088</v>
      </c>
      <c r="M5" s="1927" t="s">
        <v>2089</v>
      </c>
      <c r="N5" s="1685" t="s">
        <v>1647</v>
      </c>
      <c r="O5" s="1685" t="s">
        <v>2090</v>
      </c>
      <c r="P5" s="1685" t="s">
        <v>2091</v>
      </c>
      <c r="Q5" s="1683" t="s">
        <v>1100</v>
      </c>
    </row>
    <row r="6" spans="1:17" ht="32.85" customHeight="1">
      <c r="A6" s="1684"/>
      <c r="B6" s="1691"/>
      <c r="C6" s="1693"/>
      <c r="D6" s="1684"/>
      <c r="E6" s="1930"/>
      <c r="F6" s="810" t="s">
        <v>2143</v>
      </c>
      <c r="G6" s="810" t="s">
        <v>2144</v>
      </c>
      <c r="H6" s="810" t="s">
        <v>2145</v>
      </c>
      <c r="I6" s="810" t="s">
        <v>2146</v>
      </c>
      <c r="J6" s="810" t="s">
        <v>2147</v>
      </c>
      <c r="K6" s="810" t="s">
        <v>2148</v>
      </c>
      <c r="L6" s="1928"/>
      <c r="M6" s="1928"/>
      <c r="N6" s="1686"/>
      <c r="O6" s="1686"/>
      <c r="P6" s="1686"/>
      <c r="Q6" s="1684"/>
    </row>
    <row r="7" spans="1:17" ht="15.75" customHeight="1">
      <c r="A7" s="381"/>
      <c r="B7" s="485"/>
      <c r="C7" s="486"/>
      <c r="D7" s="381"/>
      <c r="E7" s="537"/>
      <c r="F7" s="537"/>
      <c r="G7" s="537"/>
      <c r="H7" s="537"/>
      <c r="I7" s="537"/>
      <c r="J7" s="860"/>
      <c r="K7" s="860"/>
      <c r="L7" s="410"/>
      <c r="M7" s="410"/>
      <c r="N7" s="410">
        <v>0</v>
      </c>
      <c r="O7" s="410">
        <v>0</v>
      </c>
      <c r="P7" s="410"/>
      <c r="Q7" s="440"/>
    </row>
    <row r="8" spans="1:17" ht="15.75" customHeight="1">
      <c r="A8" s="381"/>
      <c r="B8" s="485"/>
      <c r="C8" s="486"/>
      <c r="D8" s="381"/>
      <c r="E8" s="537"/>
      <c r="F8" s="537"/>
      <c r="G8" s="537"/>
      <c r="H8" s="537"/>
      <c r="I8" s="537"/>
      <c r="J8" s="860"/>
      <c r="K8" s="860"/>
      <c r="L8" s="410"/>
      <c r="M8" s="410"/>
      <c r="N8" s="410">
        <v>0</v>
      </c>
      <c r="O8" s="410">
        <v>0</v>
      </c>
      <c r="P8" s="410"/>
      <c r="Q8" s="440"/>
    </row>
    <row r="9" spans="1:17" ht="15.75" customHeight="1">
      <c r="A9" s="381"/>
      <c r="B9" s="485"/>
      <c r="C9" s="486"/>
      <c r="D9" s="381"/>
      <c r="E9" s="537"/>
      <c r="F9" s="537"/>
      <c r="G9" s="537"/>
      <c r="H9" s="537"/>
      <c r="I9" s="537"/>
      <c r="J9" s="860"/>
      <c r="K9" s="860"/>
      <c r="L9" s="410"/>
      <c r="M9" s="410"/>
      <c r="N9" s="410">
        <v>0</v>
      </c>
      <c r="O9" s="410">
        <v>0</v>
      </c>
      <c r="P9" s="410"/>
      <c r="Q9" s="440"/>
    </row>
    <row r="10" spans="1:17" ht="15.75" customHeight="1">
      <c r="A10" s="381"/>
      <c r="B10" s="485"/>
      <c r="C10" s="486"/>
      <c r="D10" s="381"/>
      <c r="E10" s="537"/>
      <c r="F10" s="537"/>
      <c r="G10" s="537"/>
      <c r="H10" s="537"/>
      <c r="I10" s="537"/>
      <c r="J10" s="860"/>
      <c r="K10" s="860"/>
      <c r="L10" s="410"/>
      <c r="M10" s="410"/>
      <c r="N10" s="410">
        <v>0</v>
      </c>
      <c r="O10" s="410">
        <v>0</v>
      </c>
      <c r="P10" s="410"/>
      <c r="Q10" s="440"/>
    </row>
    <row r="11" spans="1:17" ht="15.75" customHeight="1">
      <c r="A11" s="381"/>
      <c r="B11" s="485"/>
      <c r="C11" s="486"/>
      <c r="D11" s="381"/>
      <c r="E11" s="537"/>
      <c r="F11" s="537"/>
      <c r="G11" s="537"/>
      <c r="H11" s="537"/>
      <c r="I11" s="537"/>
      <c r="J11" s="860"/>
      <c r="K11" s="860"/>
      <c r="L11" s="410"/>
      <c r="M11" s="410"/>
      <c r="N11" s="410">
        <v>0</v>
      </c>
      <c r="O11" s="410">
        <v>0</v>
      </c>
      <c r="P11" s="410"/>
      <c r="Q11" s="440"/>
    </row>
    <row r="12" spans="1:17" ht="15.75" customHeight="1">
      <c r="A12" s="381"/>
      <c r="B12" s="485"/>
      <c r="C12" s="486"/>
      <c r="D12" s="381"/>
      <c r="E12" s="537"/>
      <c r="F12" s="537"/>
      <c r="G12" s="537"/>
      <c r="H12" s="537"/>
      <c r="I12" s="537"/>
      <c r="J12" s="860"/>
      <c r="K12" s="860"/>
      <c r="L12" s="410"/>
      <c r="M12" s="410"/>
      <c r="N12" s="410">
        <v>0</v>
      </c>
      <c r="O12" s="410">
        <v>0</v>
      </c>
      <c r="P12" s="410"/>
      <c r="Q12" s="440"/>
    </row>
    <row r="13" spans="1:17" ht="15.75" customHeight="1">
      <c r="A13" s="381"/>
      <c r="B13" s="485"/>
      <c r="C13" s="486"/>
      <c r="D13" s="381"/>
      <c r="E13" s="537"/>
      <c r="F13" s="537"/>
      <c r="G13" s="537"/>
      <c r="H13" s="537"/>
      <c r="I13" s="537"/>
      <c r="J13" s="860"/>
      <c r="K13" s="860"/>
      <c r="L13" s="410"/>
      <c r="M13" s="410"/>
      <c r="N13" s="410">
        <v>0</v>
      </c>
      <c r="O13" s="410">
        <v>0</v>
      </c>
      <c r="P13" s="410"/>
      <c r="Q13" s="440"/>
    </row>
    <row r="14" spans="1:17" ht="15.75" customHeight="1">
      <c r="A14" s="381"/>
      <c r="B14" s="485"/>
      <c r="C14" s="486"/>
      <c r="D14" s="381"/>
      <c r="E14" s="537"/>
      <c r="F14" s="537"/>
      <c r="G14" s="537"/>
      <c r="H14" s="537"/>
      <c r="I14" s="537"/>
      <c r="J14" s="860"/>
      <c r="K14" s="860"/>
      <c r="L14" s="410"/>
      <c r="M14" s="410"/>
      <c r="N14" s="410">
        <v>0</v>
      </c>
      <c r="O14" s="410">
        <v>0</v>
      </c>
      <c r="P14" s="410"/>
      <c r="Q14" s="440"/>
    </row>
    <row r="15" spans="1:17" ht="15.75" customHeight="1">
      <c r="A15" s="381"/>
      <c r="B15" s="485"/>
      <c r="C15" s="486"/>
      <c r="D15" s="381"/>
      <c r="E15" s="537"/>
      <c r="F15" s="537"/>
      <c r="G15" s="537"/>
      <c r="H15" s="537"/>
      <c r="I15" s="537"/>
      <c r="J15" s="860"/>
      <c r="K15" s="860"/>
      <c r="L15" s="410"/>
      <c r="M15" s="410"/>
      <c r="N15" s="410">
        <v>0</v>
      </c>
      <c r="O15" s="410">
        <v>0</v>
      </c>
      <c r="P15" s="410"/>
      <c r="Q15" s="440"/>
    </row>
    <row r="16" spans="1:17" ht="15.75" customHeight="1">
      <c r="A16" s="381"/>
      <c r="B16" s="485"/>
      <c r="C16" s="486"/>
      <c r="D16" s="381"/>
      <c r="E16" s="537"/>
      <c r="F16" s="537"/>
      <c r="G16" s="537"/>
      <c r="H16" s="537"/>
      <c r="I16" s="537"/>
      <c r="J16" s="860"/>
      <c r="K16" s="860"/>
      <c r="L16" s="410"/>
      <c r="M16" s="410"/>
      <c r="N16" s="410">
        <v>0</v>
      </c>
      <c r="O16" s="410">
        <v>0</v>
      </c>
      <c r="P16" s="410"/>
      <c r="Q16" s="440"/>
    </row>
    <row r="17" spans="1:17" ht="15.75" customHeight="1">
      <c r="A17" s="381"/>
      <c r="B17" s="485"/>
      <c r="C17" s="486"/>
      <c r="D17" s="381"/>
      <c r="E17" s="537"/>
      <c r="F17" s="537"/>
      <c r="G17" s="537"/>
      <c r="H17" s="537"/>
      <c r="I17" s="537"/>
      <c r="J17" s="860"/>
      <c r="K17" s="860"/>
      <c r="L17" s="410"/>
      <c r="M17" s="410"/>
      <c r="N17" s="410">
        <v>0</v>
      </c>
      <c r="O17" s="410">
        <v>0</v>
      </c>
      <c r="P17" s="410"/>
      <c r="Q17" s="440"/>
    </row>
    <row r="18" spans="1:17" ht="15.75" customHeight="1">
      <c r="A18" s="381"/>
      <c r="B18" s="485"/>
      <c r="C18" s="486"/>
      <c r="D18" s="381"/>
      <c r="E18" s="537"/>
      <c r="F18" s="537"/>
      <c r="G18" s="537"/>
      <c r="H18" s="537"/>
      <c r="I18" s="537"/>
      <c r="J18" s="860"/>
      <c r="K18" s="860"/>
      <c r="L18" s="410"/>
      <c r="M18" s="410"/>
      <c r="N18" s="410">
        <v>0</v>
      </c>
      <c r="O18" s="410">
        <v>0</v>
      </c>
      <c r="P18" s="410"/>
      <c r="Q18" s="440"/>
    </row>
    <row r="19" spans="1:17" ht="15.75" customHeight="1">
      <c r="A19" s="381"/>
      <c r="B19" s="485"/>
      <c r="C19" s="486"/>
      <c r="D19" s="381"/>
      <c r="E19" s="537"/>
      <c r="F19" s="537"/>
      <c r="G19" s="537"/>
      <c r="H19" s="537"/>
      <c r="I19" s="537"/>
      <c r="J19" s="860"/>
      <c r="K19" s="860"/>
      <c r="L19" s="410"/>
      <c r="M19" s="410"/>
      <c r="N19" s="410">
        <v>0</v>
      </c>
      <c r="O19" s="410">
        <v>0</v>
      </c>
      <c r="P19" s="410"/>
      <c r="Q19" s="440"/>
    </row>
    <row r="20" spans="1:17" ht="15.75" customHeight="1">
      <c r="A20" s="381"/>
      <c r="B20" s="485"/>
      <c r="C20" s="486"/>
      <c r="D20" s="381"/>
      <c r="E20" s="537"/>
      <c r="F20" s="537"/>
      <c r="G20" s="537"/>
      <c r="H20" s="537"/>
      <c r="I20" s="537"/>
      <c r="J20" s="860"/>
      <c r="K20" s="860"/>
      <c r="L20" s="410"/>
      <c r="M20" s="410"/>
      <c r="N20" s="410">
        <v>0</v>
      </c>
      <c r="O20" s="410">
        <v>0</v>
      </c>
      <c r="P20" s="410"/>
      <c r="Q20" s="440"/>
    </row>
    <row r="21" spans="1:17" ht="15.75" customHeight="1">
      <c r="A21" s="381"/>
      <c r="B21" s="485"/>
      <c r="C21" s="486"/>
      <c r="D21" s="381"/>
      <c r="E21" s="537"/>
      <c r="F21" s="537"/>
      <c r="G21" s="537"/>
      <c r="H21" s="537"/>
      <c r="I21" s="537"/>
      <c r="J21" s="860"/>
      <c r="K21" s="860"/>
      <c r="L21" s="410"/>
      <c r="M21" s="410"/>
      <c r="N21" s="410">
        <v>0</v>
      </c>
      <c r="O21" s="410">
        <v>0</v>
      </c>
      <c r="P21" s="410"/>
      <c r="Q21" s="440"/>
    </row>
    <row r="22" spans="1:17" ht="15.75" customHeight="1">
      <c r="A22" s="381"/>
      <c r="B22" s="485"/>
      <c r="C22" s="486"/>
      <c r="D22" s="381"/>
      <c r="E22" s="537"/>
      <c r="F22" s="537"/>
      <c r="G22" s="537"/>
      <c r="H22" s="537"/>
      <c r="I22" s="537"/>
      <c r="J22" s="860"/>
      <c r="K22" s="860"/>
      <c r="L22" s="410"/>
      <c r="M22" s="410"/>
      <c r="N22" s="410">
        <v>0</v>
      </c>
      <c r="O22" s="410">
        <v>0</v>
      </c>
      <c r="P22" s="410"/>
      <c r="Q22" s="440"/>
    </row>
    <row r="23" spans="1:17" ht="15.75" customHeight="1">
      <c r="A23" s="381"/>
      <c r="B23" s="485"/>
      <c r="C23" s="486"/>
      <c r="D23" s="381"/>
      <c r="E23" s="537"/>
      <c r="F23" s="537"/>
      <c r="G23" s="537"/>
      <c r="H23" s="537"/>
      <c r="I23" s="537"/>
      <c r="J23" s="860"/>
      <c r="K23" s="860"/>
      <c r="L23" s="410"/>
      <c r="M23" s="410"/>
      <c r="N23" s="410">
        <v>0</v>
      </c>
      <c r="O23" s="410">
        <v>0</v>
      </c>
      <c r="P23" s="410"/>
      <c r="Q23" s="440"/>
    </row>
    <row r="24" spans="1:17" ht="15.75" customHeight="1">
      <c r="A24" s="381"/>
      <c r="B24" s="485"/>
      <c r="C24" s="486"/>
      <c r="D24" s="381"/>
      <c r="E24" s="537"/>
      <c r="F24" s="537"/>
      <c r="G24" s="537"/>
      <c r="H24" s="537"/>
      <c r="I24" s="537"/>
      <c r="J24" s="860"/>
      <c r="K24" s="860"/>
      <c r="L24" s="410"/>
      <c r="M24" s="410"/>
      <c r="N24" s="410">
        <v>0</v>
      </c>
      <c r="O24" s="410">
        <v>0</v>
      </c>
      <c r="P24" s="410"/>
      <c r="Q24" s="440"/>
    </row>
    <row r="25" spans="1:17" ht="15.75" customHeight="1">
      <c r="A25" s="381"/>
      <c r="B25" s="485"/>
      <c r="C25" s="486"/>
      <c r="D25" s="381"/>
      <c r="E25" s="537"/>
      <c r="F25" s="537"/>
      <c r="G25" s="537"/>
      <c r="H25" s="537"/>
      <c r="I25" s="537"/>
      <c r="J25" s="860"/>
      <c r="K25" s="860"/>
      <c r="L25" s="410"/>
      <c r="M25" s="410"/>
      <c r="N25" s="410">
        <v>0</v>
      </c>
      <c r="O25" s="410">
        <v>0</v>
      </c>
      <c r="P25" s="410"/>
      <c r="Q25" s="440"/>
    </row>
    <row r="26" spans="1:17" ht="15.75" customHeight="1">
      <c r="A26" s="381"/>
      <c r="B26" s="485"/>
      <c r="C26" s="486"/>
      <c r="D26" s="381"/>
      <c r="E26" s="537"/>
      <c r="F26" s="537"/>
      <c r="G26" s="537"/>
      <c r="H26" s="537"/>
      <c r="I26" s="537"/>
      <c r="J26" s="860"/>
      <c r="K26" s="860"/>
      <c r="L26" s="410"/>
      <c r="M26" s="410"/>
      <c r="N26" s="410">
        <v>0</v>
      </c>
      <c r="O26" s="410">
        <v>0</v>
      </c>
      <c r="P26" s="410"/>
      <c r="Q26" s="440"/>
    </row>
    <row r="27" spans="1:17" ht="15.75" customHeight="1">
      <c r="A27" s="1688" t="s">
        <v>2126</v>
      </c>
      <c r="B27" s="1689"/>
      <c r="C27" s="486"/>
      <c r="D27" s="381"/>
      <c r="E27" s="502"/>
      <c r="F27" s="537"/>
      <c r="G27" s="537"/>
      <c r="H27" s="537"/>
      <c r="I27" s="537"/>
      <c r="J27" s="860"/>
      <c r="K27" s="860"/>
      <c r="L27" s="410">
        <v>0</v>
      </c>
      <c r="M27" s="410"/>
      <c r="N27" s="410">
        <v>0</v>
      </c>
      <c r="O27" s="410">
        <v>0</v>
      </c>
      <c r="P27" s="410"/>
      <c r="Q27" s="440"/>
    </row>
    <row r="28" spans="1:17" ht="15.75" customHeight="1">
      <c r="A28" s="4" t="s">
        <v>2098</v>
      </c>
      <c r="L28" s="388"/>
      <c r="M28" s="388"/>
      <c r="N28" s="388" t="s">
        <v>2099</v>
      </c>
      <c r="O28" s="388"/>
      <c r="P28" s="388"/>
    </row>
    <row r="29" spans="1:17" ht="15.75" customHeight="1">
      <c r="A29" s="4" t="s">
        <v>2101</v>
      </c>
      <c r="L29" s="388"/>
      <c r="M29" s="388"/>
      <c r="N29" s="388"/>
      <c r="O29" s="388"/>
      <c r="P29" s="388"/>
    </row>
  </sheetData>
  <sortState xmlns:xlrd2="http://schemas.microsoft.com/office/spreadsheetml/2017/richdata2" ref="A7:Q26">
    <sortCondition ref="A7"/>
  </sortState>
  <mergeCells count="14">
    <mergeCell ref="A27:B27"/>
    <mergeCell ref="O5:O6"/>
    <mergeCell ref="P5:P6"/>
    <mergeCell ref="Q5:Q6"/>
    <mergeCell ref="A2:Q2"/>
    <mergeCell ref="A5:A6"/>
    <mergeCell ref="B5:B6"/>
    <mergeCell ref="C5:C6"/>
    <mergeCell ref="D5:D6"/>
    <mergeCell ref="E5:E6"/>
    <mergeCell ref="F5:K5"/>
    <mergeCell ref="L5:L6"/>
    <mergeCell ref="M5:M6"/>
    <mergeCell ref="N5:N6"/>
  </mergeCells>
  <phoneticPr fontId="30" type="noConversion"/>
  <dataValidations count="1">
    <dataValidation type="list" allowBlank="1" showInputMessage="1" showErrorMessage="1" sqref="E7:E26" xr:uid="{2715FAE4-4453-4CF2-AE00-A0FFA5EC78FD}">
      <formula1>"正常经营,停业,吊销,资不抵债,其他"</formula1>
    </dataValidation>
  </dataValidations>
  <printOptions horizontalCentered="1"/>
  <pageMargins left="0.35433070866141736" right="0.35433070866141736" top="0.98425196850393704" bottom="0.78740157480314965" header="0.39370078740157477" footer="0.51181102362204722"/>
  <pageSetup paperSize="9" scale="66" fitToHeight="0" orientation="landscape" r:id="rId1"/>
  <headerFooter alignWithMargins="0">
    <oddHeader>&amp;R&amp;"宋体,常规"&amp;10共&amp;"Times New Roman,常规"&amp;N&amp;"宋体,常规"页第&amp;"Times New Roman,常规"&amp;P&amp;"宋体,常规"页</oddHeader>
  </headerFooter>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6AABFF-E560-4D2A-B67D-4D0C3F1CEC8E}">
  <sheetPr codeName="Sheet120">
    <pageSetUpPr fitToPage="1"/>
  </sheetPr>
  <dimension ref="A1:R29"/>
  <sheetViews>
    <sheetView zoomScaleNormal="100" workbookViewId="0">
      <pane ySplit="6" topLeftCell="A7" activePane="bottomLeft" state="frozen"/>
      <selection pane="bottomLeft"/>
    </sheetView>
  </sheetViews>
  <sheetFormatPr defaultColWidth="9" defaultRowHeight="15.75" customHeight="1"/>
  <cols>
    <col min="1" max="1" width="5.59765625" style="4" customWidth="1"/>
    <col min="2" max="2" width="19.59765625" style="37" customWidth="1"/>
    <col min="3" max="6" width="10.09765625" style="53" customWidth="1"/>
    <col min="7" max="7" width="11.8984375" style="53" customWidth="1"/>
    <col min="8" max="10" width="10.296875" style="53" customWidth="1"/>
    <col min="11" max="11" width="16.59765625" style="53" customWidth="1"/>
    <col min="12" max="12" width="21.296875" style="53" customWidth="1"/>
    <col min="13" max="14" width="14.59765625" style="4" hidden="1" customWidth="1"/>
    <col min="15" max="16" width="14.796875" style="4" customWidth="1"/>
    <col min="17" max="17" width="9.3984375" style="4" customWidth="1"/>
    <col min="18" max="18" width="8.59765625" style="4" customWidth="1"/>
    <col min="19" max="16384" width="9" style="4"/>
  </cols>
  <sheetData>
    <row r="1" spans="1:18" ht="12.75" customHeight="1">
      <c r="A1" s="506"/>
      <c r="B1" s="484"/>
      <c r="C1" s="488"/>
      <c r="D1" s="488"/>
      <c r="E1" s="488"/>
      <c r="F1" s="488"/>
      <c r="G1" s="488"/>
      <c r="H1" s="488"/>
      <c r="I1" s="488"/>
      <c r="J1" s="488"/>
      <c r="K1" s="488"/>
      <c r="L1" s="488"/>
      <c r="M1" s="387"/>
      <c r="N1" s="387"/>
      <c r="O1" s="387"/>
      <c r="P1" s="387"/>
      <c r="Q1" s="387"/>
      <c r="R1" s="5"/>
    </row>
    <row r="2" spans="1:18" s="2" customFormat="1" ht="30" customHeight="1">
      <c r="A2" s="1643" t="s">
        <v>2167</v>
      </c>
      <c r="B2" s="1644"/>
      <c r="C2" s="1644"/>
      <c r="D2" s="1644"/>
      <c r="E2" s="1644"/>
      <c r="F2" s="1644"/>
      <c r="G2" s="1644"/>
      <c r="H2" s="1644"/>
      <c r="I2" s="1644"/>
      <c r="J2" s="1644"/>
      <c r="K2" s="1644"/>
      <c r="L2" s="1644"/>
      <c r="M2" s="1644"/>
      <c r="N2" s="1644"/>
      <c r="O2" s="1644"/>
      <c r="P2" s="1644"/>
      <c r="Q2" s="1644"/>
      <c r="R2" s="1644"/>
    </row>
    <row r="3" spans="1:18" ht="14.25" customHeight="1">
      <c r="A3" s="4" t="s">
        <v>1968</v>
      </c>
      <c r="B3" s="4"/>
      <c r="C3" s="4"/>
      <c r="D3" s="4"/>
      <c r="E3" s="4"/>
      <c r="F3" s="4"/>
      <c r="G3" s="4"/>
      <c r="H3" s="4"/>
      <c r="I3" s="4"/>
      <c r="J3" s="4"/>
      <c r="K3" s="4"/>
      <c r="L3" s="4"/>
    </row>
    <row r="4" spans="1:18" ht="15.75" customHeight="1">
      <c r="A4" s="4" t="s">
        <v>2086</v>
      </c>
      <c r="M4" s="388"/>
      <c r="N4" s="388"/>
      <c r="O4" s="388"/>
      <c r="P4" s="388"/>
      <c r="Q4" s="388"/>
      <c r="R4" s="458" t="s">
        <v>1970</v>
      </c>
    </row>
    <row r="5" spans="1:18" s="3" customFormat="1" ht="15.75" customHeight="1">
      <c r="A5" s="1683" t="s">
        <v>1101</v>
      </c>
      <c r="B5" s="1683" t="s">
        <v>2129</v>
      </c>
      <c r="C5" s="1858" t="s">
        <v>2130</v>
      </c>
      <c r="D5" s="1858" t="s">
        <v>2131</v>
      </c>
      <c r="E5" s="1858" t="s">
        <v>2132</v>
      </c>
      <c r="F5" s="1764" t="s">
        <v>2111</v>
      </c>
      <c r="G5" s="1764" t="s">
        <v>2133</v>
      </c>
      <c r="H5" s="1927" t="s">
        <v>2134</v>
      </c>
      <c r="I5" s="1858" t="s">
        <v>2135</v>
      </c>
      <c r="J5" s="1858" t="s">
        <v>2136</v>
      </c>
      <c r="K5" s="1927" t="s">
        <v>2137</v>
      </c>
      <c r="L5" s="1927" t="s">
        <v>2138</v>
      </c>
      <c r="M5" s="1927" t="s">
        <v>2088</v>
      </c>
      <c r="N5" s="1927" t="s">
        <v>2089</v>
      </c>
      <c r="O5" s="1685" t="s">
        <v>1647</v>
      </c>
      <c r="P5" s="1685" t="s">
        <v>2090</v>
      </c>
      <c r="Q5" s="1685" t="s">
        <v>2091</v>
      </c>
      <c r="R5" s="1683" t="s">
        <v>1100</v>
      </c>
    </row>
    <row r="6" spans="1:18" ht="13.2">
      <c r="A6" s="1684"/>
      <c r="B6" s="1684"/>
      <c r="C6" s="1860"/>
      <c r="D6" s="1860"/>
      <c r="E6" s="1860"/>
      <c r="F6" s="1766"/>
      <c r="G6" s="1766"/>
      <c r="H6" s="1928"/>
      <c r="I6" s="1860"/>
      <c r="J6" s="1860"/>
      <c r="K6" s="1928"/>
      <c r="L6" s="1928"/>
      <c r="M6" s="1928"/>
      <c r="N6" s="1928"/>
      <c r="O6" s="1686"/>
      <c r="P6" s="1686"/>
      <c r="Q6" s="1686"/>
      <c r="R6" s="1684"/>
    </row>
    <row r="7" spans="1:18" ht="15.75" customHeight="1">
      <c r="A7" s="381"/>
      <c r="B7" s="485"/>
      <c r="C7" s="486"/>
      <c r="D7" s="502"/>
      <c r="E7" s="502"/>
      <c r="F7" s="502"/>
      <c r="G7" s="410"/>
      <c r="H7" s="410"/>
      <c r="I7" s="410"/>
      <c r="J7" s="410"/>
      <c r="K7" s="410"/>
      <c r="L7" s="410"/>
      <c r="M7" s="410"/>
      <c r="N7" s="410"/>
      <c r="O7" s="410">
        <v>0</v>
      </c>
      <c r="P7" s="410">
        <v>0</v>
      </c>
      <c r="Q7" s="410"/>
      <c r="R7" s="440"/>
    </row>
    <row r="8" spans="1:18" ht="15.75" customHeight="1">
      <c r="A8" s="381"/>
      <c r="B8" s="485"/>
      <c r="C8" s="486"/>
      <c r="D8" s="502"/>
      <c r="E8" s="502"/>
      <c r="F8" s="502"/>
      <c r="G8" s="410"/>
      <c r="H8" s="410"/>
      <c r="I8" s="410"/>
      <c r="J8" s="410"/>
      <c r="K8" s="410"/>
      <c r="L8" s="410"/>
      <c r="M8" s="410"/>
      <c r="N8" s="410"/>
      <c r="O8" s="410">
        <v>0</v>
      </c>
      <c r="P8" s="410">
        <v>0</v>
      </c>
      <c r="Q8" s="410"/>
      <c r="R8" s="440"/>
    </row>
    <row r="9" spans="1:18" ht="15.75" customHeight="1">
      <c r="A9" s="381"/>
      <c r="B9" s="485"/>
      <c r="C9" s="486"/>
      <c r="D9" s="502"/>
      <c r="E9" s="502"/>
      <c r="F9" s="502"/>
      <c r="G9" s="410"/>
      <c r="H9" s="410"/>
      <c r="I9" s="410"/>
      <c r="J9" s="410"/>
      <c r="K9" s="410"/>
      <c r="L9" s="410"/>
      <c r="M9" s="410"/>
      <c r="N9" s="410"/>
      <c r="O9" s="410">
        <v>0</v>
      </c>
      <c r="P9" s="410">
        <v>0</v>
      </c>
      <c r="Q9" s="410"/>
      <c r="R9" s="440"/>
    </row>
    <row r="10" spans="1:18" ht="15.75" customHeight="1">
      <c r="A10" s="381"/>
      <c r="B10" s="485"/>
      <c r="C10" s="486"/>
      <c r="D10" s="502"/>
      <c r="E10" s="502"/>
      <c r="F10" s="502"/>
      <c r="G10" s="410"/>
      <c r="H10" s="410"/>
      <c r="I10" s="410"/>
      <c r="J10" s="410"/>
      <c r="K10" s="410"/>
      <c r="L10" s="410"/>
      <c r="M10" s="410"/>
      <c r="N10" s="410"/>
      <c r="O10" s="410">
        <v>0</v>
      </c>
      <c r="P10" s="410">
        <v>0</v>
      </c>
      <c r="Q10" s="410"/>
      <c r="R10" s="440"/>
    </row>
    <row r="11" spans="1:18" ht="15.75" customHeight="1">
      <c r="A11" s="381"/>
      <c r="B11" s="485"/>
      <c r="C11" s="486"/>
      <c r="D11" s="502"/>
      <c r="E11" s="502"/>
      <c r="F11" s="502"/>
      <c r="G11" s="410"/>
      <c r="H11" s="410"/>
      <c r="I11" s="410"/>
      <c r="J11" s="410"/>
      <c r="K11" s="410"/>
      <c r="L11" s="410"/>
      <c r="M11" s="410"/>
      <c r="N11" s="410"/>
      <c r="O11" s="410">
        <v>0</v>
      </c>
      <c r="P11" s="410">
        <v>0</v>
      </c>
      <c r="Q11" s="410"/>
      <c r="R11" s="440"/>
    </row>
    <row r="12" spans="1:18" ht="15.75" customHeight="1">
      <c r="A12" s="381"/>
      <c r="B12" s="485"/>
      <c r="C12" s="486"/>
      <c r="D12" s="502"/>
      <c r="E12" s="502"/>
      <c r="F12" s="502"/>
      <c r="G12" s="410"/>
      <c r="H12" s="410"/>
      <c r="I12" s="410"/>
      <c r="J12" s="410"/>
      <c r="K12" s="410"/>
      <c r="L12" s="410"/>
      <c r="M12" s="410"/>
      <c r="N12" s="410"/>
      <c r="O12" s="410">
        <v>0</v>
      </c>
      <c r="P12" s="410">
        <v>0</v>
      </c>
      <c r="Q12" s="410"/>
      <c r="R12" s="440"/>
    </row>
    <row r="13" spans="1:18" ht="15.75" customHeight="1">
      <c r="A13" s="381"/>
      <c r="B13" s="485"/>
      <c r="C13" s="486"/>
      <c r="D13" s="502"/>
      <c r="E13" s="502"/>
      <c r="F13" s="502"/>
      <c r="G13" s="410"/>
      <c r="H13" s="410"/>
      <c r="I13" s="410"/>
      <c r="J13" s="410"/>
      <c r="K13" s="410"/>
      <c r="L13" s="410"/>
      <c r="M13" s="410"/>
      <c r="N13" s="410"/>
      <c r="O13" s="410">
        <v>0</v>
      </c>
      <c r="P13" s="410">
        <v>0</v>
      </c>
      <c r="Q13" s="410"/>
      <c r="R13" s="440"/>
    </row>
    <row r="14" spans="1:18" ht="15.75" customHeight="1">
      <c r="A14" s="381"/>
      <c r="B14" s="485"/>
      <c r="C14" s="486"/>
      <c r="D14" s="502"/>
      <c r="E14" s="502"/>
      <c r="F14" s="502"/>
      <c r="G14" s="410"/>
      <c r="H14" s="410"/>
      <c r="I14" s="410"/>
      <c r="J14" s="410"/>
      <c r="K14" s="410"/>
      <c r="L14" s="410"/>
      <c r="M14" s="410"/>
      <c r="N14" s="410"/>
      <c r="O14" s="410">
        <v>0</v>
      </c>
      <c r="P14" s="410">
        <v>0</v>
      </c>
      <c r="Q14" s="410"/>
      <c r="R14" s="440"/>
    </row>
    <row r="15" spans="1:18" ht="15.75" customHeight="1">
      <c r="A15" s="381"/>
      <c r="B15" s="485"/>
      <c r="C15" s="486"/>
      <c r="D15" s="502"/>
      <c r="E15" s="502"/>
      <c r="F15" s="502"/>
      <c r="G15" s="410"/>
      <c r="H15" s="410"/>
      <c r="I15" s="410"/>
      <c r="J15" s="410"/>
      <c r="K15" s="410"/>
      <c r="L15" s="410"/>
      <c r="M15" s="410"/>
      <c r="N15" s="410"/>
      <c r="O15" s="410">
        <v>0</v>
      </c>
      <c r="P15" s="410">
        <v>0</v>
      </c>
      <c r="Q15" s="410"/>
      <c r="R15" s="440"/>
    </row>
    <row r="16" spans="1:18" ht="15.75" customHeight="1">
      <c r="A16" s="381"/>
      <c r="B16" s="485"/>
      <c r="C16" s="486"/>
      <c r="D16" s="502"/>
      <c r="E16" s="502"/>
      <c r="F16" s="502"/>
      <c r="G16" s="410"/>
      <c r="H16" s="410"/>
      <c r="I16" s="410"/>
      <c r="J16" s="410"/>
      <c r="K16" s="410"/>
      <c r="L16" s="410"/>
      <c r="M16" s="410"/>
      <c r="N16" s="410"/>
      <c r="O16" s="410">
        <v>0</v>
      </c>
      <c r="P16" s="410">
        <v>0</v>
      </c>
      <c r="Q16" s="410"/>
      <c r="R16" s="440"/>
    </row>
    <row r="17" spans="1:18" ht="15.75" customHeight="1">
      <c r="A17" s="381"/>
      <c r="B17" s="485"/>
      <c r="C17" s="486"/>
      <c r="D17" s="502"/>
      <c r="E17" s="502"/>
      <c r="F17" s="502"/>
      <c r="G17" s="410"/>
      <c r="H17" s="410"/>
      <c r="I17" s="410"/>
      <c r="J17" s="410"/>
      <c r="K17" s="410"/>
      <c r="L17" s="410"/>
      <c r="M17" s="410"/>
      <c r="N17" s="410"/>
      <c r="O17" s="410">
        <v>0</v>
      </c>
      <c r="P17" s="410">
        <v>0</v>
      </c>
      <c r="Q17" s="410"/>
      <c r="R17" s="440"/>
    </row>
    <row r="18" spans="1:18" ht="15.75" customHeight="1">
      <c r="A18" s="381"/>
      <c r="B18" s="485"/>
      <c r="C18" s="486"/>
      <c r="D18" s="502"/>
      <c r="E18" s="502"/>
      <c r="F18" s="502"/>
      <c r="G18" s="410"/>
      <c r="H18" s="410"/>
      <c r="I18" s="410"/>
      <c r="J18" s="410"/>
      <c r="K18" s="410"/>
      <c r="L18" s="410"/>
      <c r="M18" s="410"/>
      <c r="N18" s="410"/>
      <c r="O18" s="410">
        <v>0</v>
      </c>
      <c r="P18" s="410">
        <v>0</v>
      </c>
      <c r="Q18" s="410"/>
      <c r="R18" s="440"/>
    </row>
    <row r="19" spans="1:18" ht="15.75" customHeight="1">
      <c r="A19" s="381"/>
      <c r="B19" s="485"/>
      <c r="C19" s="486"/>
      <c r="D19" s="502"/>
      <c r="E19" s="502"/>
      <c r="F19" s="502"/>
      <c r="G19" s="410"/>
      <c r="H19" s="410"/>
      <c r="I19" s="410"/>
      <c r="J19" s="410"/>
      <c r="K19" s="410"/>
      <c r="L19" s="410"/>
      <c r="M19" s="410"/>
      <c r="N19" s="410"/>
      <c r="O19" s="410">
        <v>0</v>
      </c>
      <c r="P19" s="410">
        <v>0</v>
      </c>
      <c r="Q19" s="410"/>
      <c r="R19" s="440"/>
    </row>
    <row r="20" spans="1:18" ht="15.75" customHeight="1">
      <c r="A20" s="381"/>
      <c r="B20" s="485"/>
      <c r="C20" s="486"/>
      <c r="D20" s="502"/>
      <c r="E20" s="502"/>
      <c r="F20" s="502"/>
      <c r="G20" s="410"/>
      <c r="H20" s="410"/>
      <c r="I20" s="410"/>
      <c r="J20" s="410"/>
      <c r="K20" s="410"/>
      <c r="L20" s="410"/>
      <c r="M20" s="410"/>
      <c r="N20" s="410"/>
      <c r="O20" s="410">
        <v>0</v>
      </c>
      <c r="P20" s="410">
        <v>0</v>
      </c>
      <c r="Q20" s="410"/>
      <c r="R20" s="440"/>
    </row>
    <row r="21" spans="1:18" ht="15.75" customHeight="1">
      <c r="A21" s="381"/>
      <c r="B21" s="485"/>
      <c r="C21" s="486"/>
      <c r="D21" s="502"/>
      <c r="E21" s="502"/>
      <c r="F21" s="502"/>
      <c r="G21" s="410"/>
      <c r="H21" s="410"/>
      <c r="I21" s="410"/>
      <c r="J21" s="410"/>
      <c r="K21" s="410"/>
      <c r="L21" s="410"/>
      <c r="M21" s="410"/>
      <c r="N21" s="410"/>
      <c r="O21" s="410">
        <v>0</v>
      </c>
      <c r="P21" s="410">
        <v>0</v>
      </c>
      <c r="Q21" s="410"/>
      <c r="R21" s="440"/>
    </row>
    <row r="22" spans="1:18" ht="15.75" customHeight="1">
      <c r="A22" s="381"/>
      <c r="B22" s="485"/>
      <c r="C22" s="486"/>
      <c r="D22" s="502"/>
      <c r="E22" s="502"/>
      <c r="F22" s="502"/>
      <c r="G22" s="410"/>
      <c r="H22" s="410"/>
      <c r="I22" s="410"/>
      <c r="J22" s="410"/>
      <c r="K22" s="410"/>
      <c r="L22" s="410"/>
      <c r="M22" s="410"/>
      <c r="N22" s="410"/>
      <c r="O22" s="410">
        <v>0</v>
      </c>
      <c r="P22" s="410">
        <v>0</v>
      </c>
      <c r="Q22" s="410"/>
      <c r="R22" s="440"/>
    </row>
    <row r="23" spans="1:18" ht="15.75" customHeight="1">
      <c r="A23" s="381"/>
      <c r="B23" s="485"/>
      <c r="C23" s="486"/>
      <c r="D23" s="502"/>
      <c r="E23" s="502"/>
      <c r="F23" s="502"/>
      <c r="G23" s="410"/>
      <c r="H23" s="410"/>
      <c r="I23" s="410"/>
      <c r="J23" s="410"/>
      <c r="K23" s="410"/>
      <c r="L23" s="410"/>
      <c r="M23" s="410"/>
      <c r="N23" s="410"/>
      <c r="O23" s="410">
        <v>0</v>
      </c>
      <c r="P23" s="410">
        <v>0</v>
      </c>
      <c r="Q23" s="410"/>
      <c r="R23" s="440"/>
    </row>
    <row r="24" spans="1:18" ht="15.75" customHeight="1">
      <c r="A24" s="381"/>
      <c r="B24" s="485"/>
      <c r="C24" s="486"/>
      <c r="D24" s="502"/>
      <c r="E24" s="502"/>
      <c r="F24" s="502"/>
      <c r="G24" s="410"/>
      <c r="H24" s="410"/>
      <c r="I24" s="410"/>
      <c r="J24" s="410"/>
      <c r="K24" s="410"/>
      <c r="L24" s="410"/>
      <c r="M24" s="410"/>
      <c r="N24" s="410"/>
      <c r="O24" s="410">
        <v>0</v>
      </c>
      <c r="P24" s="410">
        <v>0</v>
      </c>
      <c r="Q24" s="410"/>
      <c r="R24" s="440"/>
    </row>
    <row r="25" spans="1:18" ht="15.75" customHeight="1">
      <c r="A25" s="381"/>
      <c r="B25" s="485"/>
      <c r="C25" s="486"/>
      <c r="D25" s="502"/>
      <c r="E25" s="502"/>
      <c r="F25" s="502"/>
      <c r="G25" s="410"/>
      <c r="H25" s="410"/>
      <c r="I25" s="410"/>
      <c r="J25" s="410"/>
      <c r="K25" s="410"/>
      <c r="L25" s="410"/>
      <c r="M25" s="410"/>
      <c r="N25" s="410"/>
      <c r="O25" s="410">
        <v>0</v>
      </c>
      <c r="P25" s="410">
        <v>0</v>
      </c>
      <c r="Q25" s="410"/>
      <c r="R25" s="440"/>
    </row>
    <row r="26" spans="1:18" ht="15.75" customHeight="1">
      <c r="A26" s="381"/>
      <c r="B26" s="485"/>
      <c r="C26" s="486"/>
      <c r="D26" s="502"/>
      <c r="E26" s="502"/>
      <c r="F26" s="502"/>
      <c r="G26" s="410"/>
      <c r="H26" s="410"/>
      <c r="I26" s="410"/>
      <c r="J26" s="410"/>
      <c r="K26" s="410"/>
      <c r="L26" s="410"/>
      <c r="M26" s="410"/>
      <c r="N26" s="410"/>
      <c r="O26" s="410">
        <v>0</v>
      </c>
      <c r="P26" s="410">
        <v>0</v>
      </c>
      <c r="Q26" s="410"/>
      <c r="R26" s="440"/>
    </row>
    <row r="27" spans="1:18" ht="15.75" customHeight="1">
      <c r="A27" s="1688" t="s">
        <v>2126</v>
      </c>
      <c r="B27" s="1689"/>
      <c r="C27" s="486"/>
      <c r="D27" s="502"/>
      <c r="E27" s="502"/>
      <c r="F27" s="502"/>
      <c r="G27" s="410"/>
      <c r="H27" s="410"/>
      <c r="I27" s="410"/>
      <c r="J27" s="410"/>
      <c r="K27" s="410"/>
      <c r="L27" s="410"/>
      <c r="M27" s="410">
        <v>0</v>
      </c>
      <c r="N27" s="410"/>
      <c r="O27" s="410">
        <v>0</v>
      </c>
      <c r="P27" s="410">
        <v>0</v>
      </c>
      <c r="Q27" s="410"/>
      <c r="R27" s="440"/>
    </row>
    <row r="28" spans="1:18" ht="15.75" customHeight="1">
      <c r="A28" s="4" t="s">
        <v>2098</v>
      </c>
      <c r="M28" s="388"/>
      <c r="N28" s="388"/>
      <c r="O28" s="388" t="s">
        <v>2099</v>
      </c>
      <c r="P28" s="388"/>
      <c r="Q28" s="388"/>
    </row>
    <row r="29" spans="1:18" ht="15.75" customHeight="1">
      <c r="A29" s="4" t="s">
        <v>2101</v>
      </c>
      <c r="M29" s="388"/>
      <c r="N29" s="388"/>
      <c r="O29" s="388"/>
      <c r="P29" s="388"/>
      <c r="Q29" s="388"/>
    </row>
  </sheetData>
  <sortState xmlns:xlrd2="http://schemas.microsoft.com/office/spreadsheetml/2017/richdata2" ref="A7:R26">
    <sortCondition ref="A7"/>
  </sortState>
  <mergeCells count="20">
    <mergeCell ref="A2:R2"/>
    <mergeCell ref="A5:A6"/>
    <mergeCell ref="B5:B6"/>
    <mergeCell ref="C5:C6"/>
    <mergeCell ref="D5:D6"/>
    <mergeCell ref="E5:E6"/>
    <mergeCell ref="F5:F6"/>
    <mergeCell ref="G5:G6"/>
    <mergeCell ref="H5:H6"/>
    <mergeCell ref="I5:I6"/>
    <mergeCell ref="A27:B27"/>
    <mergeCell ref="P5:P6"/>
    <mergeCell ref="Q5:Q6"/>
    <mergeCell ref="R5:R6"/>
    <mergeCell ref="J5:J6"/>
    <mergeCell ref="K5:K6"/>
    <mergeCell ref="L5:L6"/>
    <mergeCell ref="M5:M6"/>
    <mergeCell ref="N5:N6"/>
    <mergeCell ref="O5:O6"/>
  </mergeCells>
  <phoneticPr fontId="30" type="noConversion"/>
  <dataValidations count="1">
    <dataValidation type="list" allowBlank="1" showInputMessage="1" showErrorMessage="1" sqref="B7:B26" xr:uid="{028A5988-3833-4A04-9DB5-0BB17EE79D64}">
      <formula1>"信托计划,资管计划,债权投资计划,资产支持专项计划,其他"</formula1>
    </dataValidation>
  </dataValidations>
  <printOptions horizontalCentered="1"/>
  <pageMargins left="0.35433070866141736" right="0.35433070866141736" top="0.98425196850393704" bottom="0.78740157480314965" header="0.39370078740157477" footer="0.51181102362204722"/>
  <pageSetup paperSize="9" scale="65" fitToHeight="0" orientation="landscape" r:id="rId1"/>
  <headerFooter alignWithMargins="0">
    <oddHeader>&amp;R&amp;"宋体,常规"&amp;10共&amp;"Times New Roman,常规"&amp;N&amp;"宋体,常规"页第&amp;"Times New Roman,常规"&amp;P&amp;"宋体,常规"页</oddHeader>
  </headerFooter>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E77FE0-A4A5-4151-A572-3BEFC9A9FE6D}">
  <sheetPr codeName="Sheet121">
    <pageSetUpPr fitToPage="1"/>
  </sheetPr>
  <dimension ref="A1:H30"/>
  <sheetViews>
    <sheetView workbookViewId="0">
      <selection activeCell="B14" sqref="B14:M14"/>
    </sheetView>
  </sheetViews>
  <sheetFormatPr defaultColWidth="9" defaultRowHeight="15.75" customHeight="1"/>
  <cols>
    <col min="1" max="1" width="6.09765625" style="4" customWidth="1"/>
    <col min="2" max="2" width="28" style="4" customWidth="1"/>
    <col min="3" max="4" width="19.09765625" style="4" hidden="1" customWidth="1"/>
    <col min="5" max="8" width="20.59765625" style="4" customWidth="1"/>
    <col min="9" max="16384" width="9" style="4"/>
  </cols>
  <sheetData>
    <row r="1" spans="1:8" ht="15.75" customHeight="1">
      <c r="A1" s="104"/>
      <c r="B1" s="104"/>
      <c r="C1" s="387"/>
      <c r="D1" s="387"/>
      <c r="E1" s="387"/>
      <c r="F1" s="387"/>
      <c r="G1" s="387"/>
      <c r="H1" s="387"/>
    </row>
    <row r="2" spans="1:8" s="2" customFormat="1" ht="30" customHeight="1">
      <c r="A2" s="1643" t="s">
        <v>864</v>
      </c>
      <c r="B2" s="1644"/>
      <c r="C2" s="1644"/>
      <c r="D2" s="1644"/>
      <c r="E2" s="1644"/>
      <c r="F2" s="1644"/>
      <c r="G2" s="1644"/>
      <c r="H2" s="1644"/>
    </row>
    <row r="3" spans="1:8" ht="14.25" customHeight="1">
      <c r="A3" s="1645" t="str">
        <f>CONCATENATE(封面!D9,封面!F9,封面!G9,封面!H9,封面!I9,封面!J9,封面!K9)</f>
        <v>评估基准日：2024年12月31日</v>
      </c>
      <c r="B3" s="1645"/>
      <c r="C3" s="1645"/>
      <c r="D3" s="1645"/>
      <c r="E3" s="1645"/>
      <c r="F3" s="1645"/>
      <c r="G3" s="1645"/>
      <c r="H3" s="1645"/>
    </row>
    <row r="4" spans="1:8" ht="15.75" customHeight="1">
      <c r="A4" s="396" t="str">
        <f>封面!D7&amp;封面!F7</f>
        <v>被评估企业：海南中油深南石油技术开发有限公司澄迈分公司</v>
      </c>
      <c r="C4" s="388"/>
      <c r="D4" s="388"/>
      <c r="E4" s="388"/>
      <c r="F4" s="388"/>
      <c r="G4" s="388"/>
      <c r="H4" s="478" t="s">
        <v>67</v>
      </c>
    </row>
    <row r="5" spans="1:8" s="7" customFormat="1" ht="15.75" customHeight="1">
      <c r="A5" s="439" t="s">
        <v>138</v>
      </c>
      <c r="B5" s="439" t="s">
        <v>90</v>
      </c>
      <c r="C5" s="479" t="s">
        <v>91</v>
      </c>
      <c r="D5" s="479" t="s">
        <v>154</v>
      </c>
      <c r="E5" s="479" t="s">
        <v>92</v>
      </c>
      <c r="F5" s="479" t="s">
        <v>93</v>
      </c>
      <c r="G5" s="480" t="s">
        <v>80</v>
      </c>
      <c r="H5" s="479" t="s">
        <v>166</v>
      </c>
    </row>
    <row r="6" spans="1:8" ht="15.75" customHeight="1">
      <c r="A6" s="439" t="s">
        <v>191</v>
      </c>
      <c r="B6" s="859" t="s">
        <v>855</v>
      </c>
      <c r="C6" s="410">
        <f>其他非流动金融—股票!E27</f>
        <v>0</v>
      </c>
      <c r="D6" s="410">
        <f>其他非流动金融—股票!F27</f>
        <v>0</v>
      </c>
      <c r="E6" s="410">
        <f>其他非流动金融—股票!G27</f>
        <v>0</v>
      </c>
      <c r="F6" s="410">
        <f>其他非流动金融—股票!H27</f>
        <v>0</v>
      </c>
      <c r="G6" s="410">
        <f>F6-E6</f>
        <v>0</v>
      </c>
      <c r="H6" s="482" t="str">
        <f>IF(E6=0,"",G6/E6*100)</f>
        <v/>
      </c>
    </row>
    <row r="7" spans="1:8" ht="15.75" customHeight="1">
      <c r="A7" s="439" t="s">
        <v>193</v>
      </c>
      <c r="B7" s="861" t="s">
        <v>856</v>
      </c>
      <c r="C7" s="410">
        <f>其他非流动金融—债券!F27</f>
        <v>0</v>
      </c>
      <c r="D7" s="410">
        <f>其他非流动金融—债券!G27</f>
        <v>0</v>
      </c>
      <c r="E7" s="410">
        <f>其他非流动金融—债券!H27</f>
        <v>0</v>
      </c>
      <c r="F7" s="410">
        <f>其他非流动金融—股票!H27</f>
        <v>0</v>
      </c>
      <c r="G7" s="410">
        <f>F7-E7</f>
        <v>0</v>
      </c>
      <c r="H7" s="482" t="str">
        <f>IF(E7=0,"",G7/E7*100)</f>
        <v/>
      </c>
    </row>
    <row r="8" spans="1:8" ht="15.75" customHeight="1">
      <c r="A8" s="439" t="s">
        <v>195</v>
      </c>
      <c r="B8" s="861" t="s">
        <v>857</v>
      </c>
      <c r="C8" s="472">
        <f>其他非流动金融—股权!L27</f>
        <v>0</v>
      </c>
      <c r="D8" s="472">
        <f>其他非流动金融—股权!M27</f>
        <v>0</v>
      </c>
      <c r="E8" s="472">
        <f>其他非流动金融—股权!N27</f>
        <v>0</v>
      </c>
      <c r="F8" s="472">
        <f>其他非流动金融—股权!O27</f>
        <v>0</v>
      </c>
      <c r="G8" s="410">
        <f>F8-E8</f>
        <v>0</v>
      </c>
      <c r="H8" s="482" t="str">
        <f>IF(E8=0,"",G8/E8*100)</f>
        <v/>
      </c>
    </row>
    <row r="9" spans="1:8" ht="15.75" customHeight="1">
      <c r="A9" s="439" t="s">
        <v>321</v>
      </c>
      <c r="B9" s="861" t="s">
        <v>858</v>
      </c>
      <c r="C9" s="410">
        <f>其他非流动金融—其他!M27</f>
        <v>0</v>
      </c>
      <c r="D9" s="410">
        <f>其他非流动金融—其他!N27</f>
        <v>0</v>
      </c>
      <c r="E9" s="410">
        <f>其他非流动金融—其他!O27</f>
        <v>0</v>
      </c>
      <c r="F9" s="410">
        <f>其他非流动金融—其他!P27</f>
        <v>0</v>
      </c>
      <c r="G9" s="410">
        <f>F9-E9</f>
        <v>0</v>
      </c>
      <c r="H9" s="482" t="str">
        <f>IF(E9=0,"",G9/E9*100)</f>
        <v/>
      </c>
    </row>
    <row r="10" spans="1:8" ht="15.75" customHeight="1">
      <c r="A10" s="381"/>
      <c r="B10" s="496"/>
      <c r="C10" s="410"/>
      <c r="D10" s="410"/>
      <c r="E10" s="410"/>
      <c r="F10" s="410"/>
      <c r="G10" s="410"/>
      <c r="H10" s="482"/>
    </row>
    <row r="11" spans="1:8" ht="15.75" customHeight="1">
      <c r="A11" s="381"/>
      <c r="B11" s="440"/>
      <c r="C11" s="410"/>
      <c r="D11" s="410"/>
      <c r="E11" s="410"/>
      <c r="F11" s="410"/>
      <c r="G11" s="410"/>
      <c r="H11" s="482"/>
    </row>
    <row r="12" spans="1:8" ht="15.75" customHeight="1">
      <c r="A12" s="381"/>
      <c r="B12" s="440"/>
      <c r="C12" s="410"/>
      <c r="D12" s="410"/>
      <c r="E12" s="410"/>
      <c r="F12" s="410"/>
      <c r="G12" s="410"/>
      <c r="H12" s="482"/>
    </row>
    <row r="13" spans="1:8" ht="15.75" customHeight="1">
      <c r="A13" s="381"/>
      <c r="B13" s="440"/>
      <c r="C13" s="410"/>
      <c r="D13" s="410"/>
      <c r="E13" s="410"/>
      <c r="F13" s="410"/>
      <c r="G13" s="410"/>
      <c r="H13" s="482"/>
    </row>
    <row r="14" spans="1:8" ht="15.75" customHeight="1">
      <c r="A14" s="381"/>
      <c r="B14" s="440"/>
      <c r="C14" s="410"/>
      <c r="D14" s="410"/>
      <c r="E14" s="410"/>
      <c r="F14" s="410"/>
      <c r="G14" s="410"/>
      <c r="H14" s="482"/>
    </row>
    <row r="15" spans="1:8" ht="15.75" customHeight="1">
      <c r="A15" s="381"/>
      <c r="B15" s="440"/>
      <c r="C15" s="410"/>
      <c r="D15" s="410"/>
      <c r="E15" s="410"/>
      <c r="F15" s="410"/>
      <c r="G15" s="410"/>
      <c r="H15" s="482"/>
    </row>
    <row r="16" spans="1:8" ht="15.75" customHeight="1">
      <c r="A16" s="381"/>
      <c r="B16" s="440"/>
      <c r="C16" s="410"/>
      <c r="D16" s="410"/>
      <c r="E16" s="410"/>
      <c r="F16" s="410"/>
      <c r="G16" s="410"/>
      <c r="H16" s="482"/>
    </row>
    <row r="17" spans="1:8" ht="15.75" customHeight="1">
      <c r="A17" s="381"/>
      <c r="B17" s="440"/>
      <c r="C17" s="410"/>
      <c r="D17" s="410"/>
      <c r="E17" s="410"/>
      <c r="F17" s="410"/>
      <c r="G17" s="410"/>
      <c r="H17" s="482"/>
    </row>
    <row r="18" spans="1:8" ht="15.75" customHeight="1">
      <c r="A18" s="381"/>
      <c r="B18" s="440"/>
      <c r="C18" s="410"/>
      <c r="D18" s="410"/>
      <c r="E18" s="410"/>
      <c r="F18" s="410"/>
      <c r="G18" s="410"/>
      <c r="H18" s="482"/>
    </row>
    <row r="19" spans="1:8" ht="15.75" customHeight="1">
      <c r="A19" s="381"/>
      <c r="B19" s="440"/>
      <c r="C19" s="410"/>
      <c r="D19" s="410"/>
      <c r="E19" s="410"/>
      <c r="F19" s="410"/>
      <c r="G19" s="410"/>
      <c r="H19" s="482"/>
    </row>
    <row r="20" spans="1:8" ht="15.75" customHeight="1">
      <c r="A20" s="381"/>
      <c r="B20" s="440"/>
      <c r="C20" s="410"/>
      <c r="D20" s="410"/>
      <c r="E20" s="410"/>
      <c r="F20" s="410"/>
      <c r="G20" s="410"/>
      <c r="H20" s="482"/>
    </row>
    <row r="21" spans="1:8" ht="15.75" customHeight="1">
      <c r="A21" s="381"/>
      <c r="B21" s="440"/>
      <c r="C21" s="410"/>
      <c r="D21" s="410"/>
      <c r="E21" s="410"/>
      <c r="F21" s="410"/>
      <c r="G21" s="410"/>
      <c r="H21" s="482"/>
    </row>
    <row r="22" spans="1:8" ht="15.75" customHeight="1">
      <c r="A22" s="381"/>
      <c r="B22" s="440"/>
      <c r="C22" s="410"/>
      <c r="D22" s="410"/>
      <c r="E22" s="410"/>
      <c r="F22" s="410"/>
      <c r="G22" s="410"/>
      <c r="H22" s="482"/>
    </row>
    <row r="23" spans="1:8" ht="15.75" customHeight="1">
      <c r="A23" s="381"/>
      <c r="B23" s="440"/>
      <c r="C23" s="410"/>
      <c r="D23" s="410"/>
      <c r="E23" s="410"/>
      <c r="F23" s="410"/>
      <c r="G23" s="410"/>
      <c r="H23" s="482"/>
    </row>
    <row r="24" spans="1:8" ht="15.75" customHeight="1">
      <c r="A24" s="381"/>
      <c r="B24" s="440"/>
      <c r="C24" s="410"/>
      <c r="D24" s="410"/>
      <c r="E24" s="410"/>
      <c r="F24" s="410"/>
      <c r="G24" s="410"/>
      <c r="H24" s="482"/>
    </row>
    <row r="25" spans="1:8" ht="15.75" customHeight="1">
      <c r="A25" s="381"/>
      <c r="B25" s="440"/>
      <c r="C25" s="410"/>
      <c r="D25" s="410"/>
      <c r="E25" s="410"/>
      <c r="F25" s="410"/>
      <c r="G25" s="410"/>
      <c r="H25" s="482"/>
    </row>
    <row r="26" spans="1:8" ht="15.75" customHeight="1">
      <c r="A26" s="381"/>
      <c r="B26" s="862" t="s">
        <v>859</v>
      </c>
      <c r="C26" s="410">
        <f>SUM(C6:C25)</f>
        <v>0</v>
      </c>
      <c r="D26" s="410"/>
      <c r="E26" s="410">
        <f>SUM(E6:E25)</f>
        <v>0</v>
      </c>
      <c r="F26" s="410">
        <f>SUM(F6:F25)</f>
        <v>0</v>
      </c>
      <c r="G26" s="410">
        <f>SUM(G6:G25)</f>
        <v>0</v>
      </c>
      <c r="H26" s="482" t="str">
        <f>IF(E26=0,"",G26/E26*100)</f>
        <v/>
      </c>
    </row>
    <row r="27" spans="1:8" ht="15.75" customHeight="1">
      <c r="A27" s="381"/>
      <c r="B27" s="862" t="s">
        <v>860</v>
      </c>
      <c r="C27" s="410"/>
      <c r="D27" s="410"/>
      <c r="E27" s="410">
        <f>C27</f>
        <v>0</v>
      </c>
      <c r="F27" s="410">
        <v>0</v>
      </c>
      <c r="G27" s="410">
        <f>F27-E27</f>
        <v>0</v>
      </c>
      <c r="H27" s="482" t="str">
        <f>IF(E27=0,"",G27/E27*100)</f>
        <v/>
      </c>
    </row>
    <row r="28" spans="1:8" ht="15.75" customHeight="1">
      <c r="A28" s="381"/>
      <c r="B28" s="862" t="s">
        <v>861</v>
      </c>
      <c r="C28" s="410">
        <f>C26-C27</f>
        <v>0</v>
      </c>
      <c r="D28" s="410"/>
      <c r="E28" s="410">
        <f>E26-E27</f>
        <v>0</v>
      </c>
      <c r="F28" s="410">
        <f>F26-F27</f>
        <v>0</v>
      </c>
      <c r="G28" s="410">
        <f>G26-G27</f>
        <v>0</v>
      </c>
      <c r="H28" s="482" t="str">
        <f>IF(E28=0,"",G28/E28*100)</f>
        <v/>
      </c>
    </row>
    <row r="29" spans="1:8" ht="15.75" customHeight="1">
      <c r="A29" s="4" t="str">
        <f>封面!D11&amp;封面!G11</f>
        <v>被评估企业填表人：郭一凡</v>
      </c>
      <c r="C29" s="388"/>
      <c r="D29" s="388"/>
      <c r="E29" s="388"/>
      <c r="F29" s="388" t="str">
        <f>"评估人员："&amp;封面!G22</f>
        <v>评估人员：</v>
      </c>
      <c r="G29" s="388"/>
      <c r="H29" s="388"/>
    </row>
    <row r="30" spans="1:8" ht="15.75" customHeight="1">
      <c r="A30" s="441" t="str">
        <f>CONCATENATE(封面!D13,封面!F13,封面!G13,封面!H13,封面!I13,封面!J13,封面!K13)</f>
        <v>填表日期：2025年1月22日</v>
      </c>
      <c r="C30" s="388"/>
      <c r="D30" s="388"/>
      <c r="E30" s="388"/>
      <c r="F30" s="388"/>
      <c r="G30" s="388"/>
      <c r="H30" s="388"/>
    </row>
  </sheetData>
  <mergeCells count="2">
    <mergeCell ref="A2:H2"/>
    <mergeCell ref="A3:H3"/>
  </mergeCells>
  <phoneticPr fontId="30" type="noConversion"/>
  <printOptions horizontalCentered="1"/>
  <pageMargins left="0.7" right="0.7" top="0.98425196850393704" bottom="0.75" header="0.39370078740157477" footer="0.3"/>
  <pageSetup paperSize="9" scale="79" fitToHeight="0" orientation="landscape" r:id="rId1"/>
  <headerFooter>
    <oddHeader>&amp;R&amp;"宋体,常规"&amp;10共&amp;"Times New Roman,常规"&amp;N&amp;"宋体,常规"页第&amp;"Times New Roman,常规"&amp;P&amp;"宋体,常规"页</oddHeader>
  </headerFooter>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1FAD06-966B-422D-AB82-85A4CCF39808}">
  <sheetPr codeName="Sheet122">
    <pageSetUpPr fitToPage="1"/>
  </sheetPr>
  <dimension ref="A1:J29"/>
  <sheetViews>
    <sheetView zoomScaleNormal="100" workbookViewId="0">
      <pane ySplit="6" topLeftCell="A7" activePane="bottomLeft" state="frozen"/>
      <selection pane="bottomLeft"/>
    </sheetView>
  </sheetViews>
  <sheetFormatPr defaultColWidth="9" defaultRowHeight="15.75" customHeight="1"/>
  <cols>
    <col min="1" max="1" width="5.59765625" style="4" customWidth="1"/>
    <col min="2" max="2" width="17.59765625" style="37" customWidth="1"/>
    <col min="3" max="3" width="10.09765625" style="4" customWidth="1"/>
    <col min="4" max="4" width="10.09765625" style="53" customWidth="1"/>
    <col min="5" max="6" width="14.59765625" style="4" hidden="1" customWidth="1"/>
    <col min="7" max="8" width="14.796875" style="4" customWidth="1"/>
    <col min="9" max="9" width="9.3984375" style="4" customWidth="1"/>
    <col min="10" max="10" width="8.59765625" style="4" customWidth="1"/>
    <col min="11" max="16384" width="9" style="4"/>
  </cols>
  <sheetData>
    <row r="1" spans="1:10" ht="12.75" customHeight="1">
      <c r="A1" s="506"/>
      <c r="B1" s="484"/>
      <c r="C1" s="5"/>
      <c r="D1" s="488"/>
      <c r="E1" s="387"/>
      <c r="F1" s="387"/>
      <c r="G1" s="387"/>
      <c r="H1" s="387"/>
      <c r="I1" s="387"/>
      <c r="J1" s="5"/>
    </row>
    <row r="2" spans="1:10" s="2" customFormat="1" ht="30" customHeight="1">
      <c r="A2" s="1643" t="s">
        <v>2168</v>
      </c>
      <c r="B2" s="1644"/>
      <c r="C2" s="1644"/>
      <c r="D2" s="1644"/>
      <c r="E2" s="1644"/>
      <c r="F2" s="1644"/>
      <c r="G2" s="1644"/>
      <c r="H2" s="1644"/>
      <c r="I2" s="1644"/>
      <c r="J2" s="1644"/>
    </row>
    <row r="3" spans="1:10" ht="14.25" customHeight="1">
      <c r="A3" s="4" t="s">
        <v>1968</v>
      </c>
      <c r="B3" s="4"/>
      <c r="D3" s="4"/>
    </row>
    <row r="4" spans="1:10" ht="15.75" customHeight="1">
      <c r="A4" s="4" t="s">
        <v>2086</v>
      </c>
      <c r="E4" s="388"/>
      <c r="F4" s="388"/>
      <c r="G4" s="388"/>
      <c r="H4" s="388"/>
      <c r="I4" s="388"/>
      <c r="J4" s="458" t="s">
        <v>1970</v>
      </c>
    </row>
    <row r="5" spans="1:10" s="3" customFormat="1" ht="15.6" customHeight="1">
      <c r="A5" s="1683" t="s">
        <v>1101</v>
      </c>
      <c r="B5" s="1683" t="s">
        <v>2109</v>
      </c>
      <c r="C5" s="1683" t="s">
        <v>2110</v>
      </c>
      <c r="D5" s="1683" t="s">
        <v>2111</v>
      </c>
      <c r="E5" s="1685" t="s">
        <v>2088</v>
      </c>
      <c r="F5" s="1685" t="s">
        <v>2089</v>
      </c>
      <c r="G5" s="1685" t="s">
        <v>1647</v>
      </c>
      <c r="H5" s="1685" t="s">
        <v>2090</v>
      </c>
      <c r="I5" s="1685" t="s">
        <v>2091</v>
      </c>
      <c r="J5" s="1683" t="s">
        <v>1100</v>
      </c>
    </row>
    <row r="6" spans="1:10" ht="13.2">
      <c r="A6" s="1684"/>
      <c r="B6" s="1684"/>
      <c r="C6" s="1684"/>
      <c r="D6" s="1684"/>
      <c r="E6" s="1686"/>
      <c r="F6" s="1686"/>
      <c r="G6" s="1686"/>
      <c r="H6" s="1686"/>
      <c r="I6" s="1686"/>
      <c r="J6" s="1684"/>
    </row>
    <row r="7" spans="1:10" ht="15.75" customHeight="1">
      <c r="A7" s="381"/>
      <c r="B7" s="485"/>
      <c r="C7" s="381"/>
      <c r="D7" s="486"/>
      <c r="E7" s="410"/>
      <c r="F7" s="410"/>
      <c r="G7" s="410">
        <v>0</v>
      </c>
      <c r="H7" s="472">
        <v>0</v>
      </c>
      <c r="I7" s="410"/>
      <c r="J7" s="440"/>
    </row>
    <row r="8" spans="1:10" ht="15.75" customHeight="1">
      <c r="A8" s="381"/>
      <c r="B8" s="485"/>
      <c r="C8" s="381"/>
      <c r="D8" s="486"/>
      <c r="E8" s="410"/>
      <c r="F8" s="410"/>
      <c r="G8" s="410">
        <v>0</v>
      </c>
      <c r="H8" s="472">
        <v>0</v>
      </c>
      <c r="I8" s="410"/>
      <c r="J8" s="440"/>
    </row>
    <row r="9" spans="1:10" ht="15.75" customHeight="1">
      <c r="A9" s="381"/>
      <c r="B9" s="485"/>
      <c r="C9" s="381"/>
      <c r="D9" s="486"/>
      <c r="E9" s="410"/>
      <c r="F9" s="410"/>
      <c r="G9" s="410">
        <v>0</v>
      </c>
      <c r="H9" s="472">
        <v>0</v>
      </c>
      <c r="I9" s="410"/>
      <c r="J9" s="440"/>
    </row>
    <row r="10" spans="1:10" ht="15.75" customHeight="1">
      <c r="A10" s="381"/>
      <c r="B10" s="485"/>
      <c r="C10" s="381"/>
      <c r="D10" s="486"/>
      <c r="E10" s="410"/>
      <c r="F10" s="410"/>
      <c r="G10" s="410">
        <v>0</v>
      </c>
      <c r="H10" s="472">
        <v>0</v>
      </c>
      <c r="I10" s="410"/>
      <c r="J10" s="440"/>
    </row>
    <row r="11" spans="1:10" ht="15.75" customHeight="1">
      <c r="A11" s="381"/>
      <c r="B11" s="485"/>
      <c r="C11" s="381"/>
      <c r="D11" s="486"/>
      <c r="E11" s="410"/>
      <c r="F11" s="410"/>
      <c r="G11" s="410">
        <v>0</v>
      </c>
      <c r="H11" s="472">
        <v>0</v>
      </c>
      <c r="I11" s="410"/>
      <c r="J11" s="440"/>
    </row>
    <row r="12" spans="1:10" ht="15.75" customHeight="1">
      <c r="A12" s="381"/>
      <c r="B12" s="485"/>
      <c r="C12" s="381"/>
      <c r="D12" s="486"/>
      <c r="E12" s="410"/>
      <c r="F12" s="410"/>
      <c r="G12" s="410">
        <v>0</v>
      </c>
      <c r="H12" s="472">
        <v>0</v>
      </c>
      <c r="I12" s="410"/>
      <c r="J12" s="440"/>
    </row>
    <row r="13" spans="1:10" ht="15.75" customHeight="1">
      <c r="A13" s="381"/>
      <c r="B13" s="485"/>
      <c r="C13" s="381"/>
      <c r="D13" s="486"/>
      <c r="E13" s="410"/>
      <c r="F13" s="410"/>
      <c r="G13" s="410">
        <v>0</v>
      </c>
      <c r="H13" s="472">
        <v>0</v>
      </c>
      <c r="I13" s="410"/>
      <c r="J13" s="440"/>
    </row>
    <row r="14" spans="1:10" ht="15.75" customHeight="1">
      <c r="A14" s="381"/>
      <c r="B14" s="485"/>
      <c r="C14" s="381"/>
      <c r="D14" s="486"/>
      <c r="E14" s="410"/>
      <c r="F14" s="410"/>
      <c r="G14" s="410">
        <v>0</v>
      </c>
      <c r="H14" s="472">
        <v>0</v>
      </c>
      <c r="I14" s="410"/>
      <c r="J14" s="440"/>
    </row>
    <row r="15" spans="1:10" ht="15.75" customHeight="1">
      <c r="A15" s="381"/>
      <c r="B15" s="485"/>
      <c r="C15" s="381"/>
      <c r="D15" s="486"/>
      <c r="E15" s="410"/>
      <c r="F15" s="410"/>
      <c r="G15" s="410">
        <v>0</v>
      </c>
      <c r="H15" s="472">
        <v>0</v>
      </c>
      <c r="I15" s="410"/>
      <c r="J15" s="440"/>
    </row>
    <row r="16" spans="1:10" ht="15.75" customHeight="1">
      <c r="A16" s="381"/>
      <c r="B16" s="485"/>
      <c r="C16" s="381"/>
      <c r="D16" s="486"/>
      <c r="E16" s="410"/>
      <c r="F16" s="410"/>
      <c r="G16" s="410">
        <v>0</v>
      </c>
      <c r="H16" s="472">
        <v>0</v>
      </c>
      <c r="I16" s="410"/>
      <c r="J16" s="440"/>
    </row>
    <row r="17" spans="1:10" ht="15.75" customHeight="1">
      <c r="A17" s="381"/>
      <c r="B17" s="485"/>
      <c r="C17" s="381"/>
      <c r="D17" s="486"/>
      <c r="E17" s="410"/>
      <c r="F17" s="410"/>
      <c r="G17" s="410">
        <v>0</v>
      </c>
      <c r="H17" s="472">
        <v>0</v>
      </c>
      <c r="I17" s="410"/>
      <c r="J17" s="440"/>
    </row>
    <row r="18" spans="1:10" ht="15.75" customHeight="1">
      <c r="A18" s="381"/>
      <c r="B18" s="485"/>
      <c r="C18" s="381"/>
      <c r="D18" s="486"/>
      <c r="E18" s="410"/>
      <c r="F18" s="410"/>
      <c r="G18" s="410">
        <v>0</v>
      </c>
      <c r="H18" s="472">
        <v>0</v>
      </c>
      <c r="I18" s="410"/>
      <c r="J18" s="440"/>
    </row>
    <row r="19" spans="1:10" ht="15.75" customHeight="1">
      <c r="A19" s="381"/>
      <c r="B19" s="485"/>
      <c r="C19" s="381"/>
      <c r="D19" s="486"/>
      <c r="E19" s="410"/>
      <c r="F19" s="410"/>
      <c r="G19" s="410">
        <v>0</v>
      </c>
      <c r="H19" s="472">
        <v>0</v>
      </c>
      <c r="I19" s="410"/>
      <c r="J19" s="440"/>
    </row>
    <row r="20" spans="1:10" ht="15.75" customHeight="1">
      <c r="A20" s="381"/>
      <c r="B20" s="485"/>
      <c r="C20" s="381"/>
      <c r="D20" s="486"/>
      <c r="E20" s="410"/>
      <c r="F20" s="410"/>
      <c r="G20" s="410">
        <v>0</v>
      </c>
      <c r="H20" s="472">
        <v>0</v>
      </c>
      <c r="I20" s="410"/>
      <c r="J20" s="440"/>
    </row>
    <row r="21" spans="1:10" ht="15.75" customHeight="1">
      <c r="A21" s="381"/>
      <c r="B21" s="485"/>
      <c r="C21" s="381"/>
      <c r="D21" s="486"/>
      <c r="E21" s="410"/>
      <c r="F21" s="410"/>
      <c r="G21" s="410">
        <v>0</v>
      </c>
      <c r="H21" s="472">
        <v>0</v>
      </c>
      <c r="I21" s="410"/>
      <c r="J21" s="440"/>
    </row>
    <row r="22" spans="1:10" ht="15.75" customHeight="1">
      <c r="A22" s="381"/>
      <c r="B22" s="485"/>
      <c r="C22" s="381"/>
      <c r="D22" s="486"/>
      <c r="E22" s="410"/>
      <c r="F22" s="410"/>
      <c r="G22" s="410">
        <v>0</v>
      </c>
      <c r="H22" s="472">
        <v>0</v>
      </c>
      <c r="I22" s="410"/>
      <c r="J22" s="440"/>
    </row>
    <row r="23" spans="1:10" ht="15.75" customHeight="1">
      <c r="A23" s="381"/>
      <c r="B23" s="485"/>
      <c r="C23" s="381"/>
      <c r="D23" s="486"/>
      <c r="E23" s="410"/>
      <c r="F23" s="410"/>
      <c r="G23" s="410">
        <v>0</v>
      </c>
      <c r="H23" s="472">
        <v>0</v>
      </c>
      <c r="I23" s="410"/>
      <c r="J23" s="440"/>
    </row>
    <row r="24" spans="1:10" ht="15.75" customHeight="1">
      <c r="A24" s="381"/>
      <c r="B24" s="485"/>
      <c r="C24" s="381"/>
      <c r="D24" s="486"/>
      <c r="E24" s="410"/>
      <c r="F24" s="410"/>
      <c r="G24" s="410">
        <v>0</v>
      </c>
      <c r="H24" s="472">
        <v>0</v>
      </c>
      <c r="I24" s="410"/>
      <c r="J24" s="440"/>
    </row>
    <row r="25" spans="1:10" ht="15.75" customHeight="1">
      <c r="A25" s="381"/>
      <c r="B25" s="485"/>
      <c r="C25" s="381"/>
      <c r="D25" s="486"/>
      <c r="E25" s="410"/>
      <c r="F25" s="410"/>
      <c r="G25" s="410">
        <v>0</v>
      </c>
      <c r="H25" s="472">
        <v>0</v>
      </c>
      <c r="I25" s="410"/>
      <c r="J25" s="440"/>
    </row>
    <row r="26" spans="1:10" ht="15.75" customHeight="1">
      <c r="A26" s="381"/>
      <c r="B26" s="485"/>
      <c r="C26" s="381"/>
      <c r="D26" s="486"/>
      <c r="E26" s="410"/>
      <c r="F26" s="410"/>
      <c r="G26" s="410">
        <v>0</v>
      </c>
      <c r="H26" s="472">
        <v>0</v>
      </c>
      <c r="I26" s="410"/>
      <c r="J26" s="440"/>
    </row>
    <row r="27" spans="1:10" ht="15.75" customHeight="1">
      <c r="A27" s="1688" t="s">
        <v>2126</v>
      </c>
      <c r="B27" s="1689"/>
      <c r="C27" s="381"/>
      <c r="D27" s="486"/>
      <c r="E27" s="410">
        <v>0</v>
      </c>
      <c r="F27" s="410"/>
      <c r="G27" s="410">
        <v>0</v>
      </c>
      <c r="H27" s="410">
        <v>0</v>
      </c>
      <c r="I27" s="410"/>
      <c r="J27" s="440"/>
    </row>
    <row r="28" spans="1:10" ht="15.75" customHeight="1">
      <c r="A28" s="4" t="s">
        <v>2098</v>
      </c>
      <c r="E28" s="388"/>
      <c r="F28" s="388"/>
      <c r="G28" s="388" t="s">
        <v>2099</v>
      </c>
      <c r="H28" s="388"/>
      <c r="I28" s="388"/>
    </row>
    <row r="29" spans="1:10" ht="15.75" customHeight="1">
      <c r="A29" s="4" t="s">
        <v>2101</v>
      </c>
      <c r="E29" s="388"/>
      <c r="F29" s="388"/>
      <c r="G29" s="388"/>
      <c r="H29" s="388"/>
      <c r="I29" s="388"/>
    </row>
  </sheetData>
  <sortState xmlns:xlrd2="http://schemas.microsoft.com/office/spreadsheetml/2017/richdata2" ref="A7:J26">
    <sortCondition ref="A7"/>
  </sortState>
  <dataConsolidate/>
  <mergeCells count="12">
    <mergeCell ref="A27:B27"/>
    <mergeCell ref="I5:I6"/>
    <mergeCell ref="J5:J6"/>
    <mergeCell ref="A2:J2"/>
    <mergeCell ref="A5:A6"/>
    <mergeCell ref="B5:B6"/>
    <mergeCell ref="C5:C6"/>
    <mergeCell ref="D5:D6"/>
    <mergeCell ref="E5:E6"/>
    <mergeCell ref="F5:F6"/>
    <mergeCell ref="G5:G6"/>
    <mergeCell ref="H5:H6"/>
  </mergeCells>
  <phoneticPr fontId="30" type="noConversion"/>
  <dataValidations count="1">
    <dataValidation allowBlank="1" showInputMessage="1" showErrorMessage="1" prompt="点击【逻辑校验】可以对“股票代码”与“股票名称”的一致性进行核查" sqref="B5:B6 C5:C6" xr:uid="{6EF03136-D6C9-4DBB-8AA3-85A89C80312F}"/>
  </dataValidations>
  <printOptions horizontalCentered="1"/>
  <pageMargins left="0.35433070866141736" right="0.35433070866141736" top="0.98425196850393704" bottom="0.78740157480314965" header="0.39370078740157477" footer="0.51181102362204722"/>
  <pageSetup paperSize="9" fitToHeight="0" orientation="landscape" r:id="rId1"/>
  <headerFooter alignWithMargins="0">
    <oddHeader>&amp;R&amp;"宋体,常规"&amp;10共&amp;"Times New Roman,常规"&amp;N&amp;"宋体,常规"页第&amp;"Times New Roman,常规"&amp;P&amp;"宋体,常规"页</oddHeader>
  </headerFooter>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B1C551-E593-4E82-82CC-9D65CC263773}">
  <sheetPr codeName="Sheet123">
    <pageSetUpPr fitToPage="1"/>
  </sheetPr>
  <dimension ref="A1:K29"/>
  <sheetViews>
    <sheetView zoomScaleNormal="100" workbookViewId="0">
      <pane ySplit="6" topLeftCell="A7" activePane="bottomLeft" state="frozen"/>
      <selection pane="bottomLeft"/>
    </sheetView>
  </sheetViews>
  <sheetFormatPr defaultColWidth="9" defaultRowHeight="15.75" customHeight="1"/>
  <cols>
    <col min="1" max="1" width="5.59765625" style="4" customWidth="1"/>
    <col min="2" max="2" width="18.09765625" style="37" customWidth="1"/>
    <col min="3" max="3" width="10.09765625" style="4" customWidth="1"/>
    <col min="4" max="4" width="10.09765625" style="53" customWidth="1"/>
    <col min="5" max="5" width="10.296875" style="53" customWidth="1"/>
    <col min="6" max="7" width="14.59765625" style="4" hidden="1" customWidth="1"/>
    <col min="8" max="9" width="14.796875" style="4" customWidth="1"/>
    <col min="10" max="10" width="9.3984375" style="4" customWidth="1"/>
    <col min="11" max="11" width="8.59765625" style="4" customWidth="1"/>
    <col min="12" max="16384" width="9" style="4"/>
  </cols>
  <sheetData>
    <row r="1" spans="1:11" ht="15.75" customHeight="1">
      <c r="A1" s="506"/>
      <c r="B1" s="484"/>
      <c r="C1" s="5"/>
      <c r="D1" s="488"/>
      <c r="E1" s="488"/>
      <c r="F1" s="387"/>
      <c r="G1" s="387"/>
      <c r="H1" s="387"/>
      <c r="I1" s="387"/>
      <c r="J1" s="387"/>
      <c r="K1" s="5"/>
    </row>
    <row r="2" spans="1:11" s="2" customFormat="1" ht="30" customHeight="1">
      <c r="A2" s="1643" t="s">
        <v>2169</v>
      </c>
      <c r="B2" s="1644"/>
      <c r="C2" s="1644"/>
      <c r="D2" s="1644"/>
      <c r="E2" s="1644"/>
      <c r="F2" s="1644"/>
      <c r="G2" s="1644"/>
      <c r="H2" s="1644"/>
      <c r="I2" s="1644"/>
      <c r="J2" s="1644"/>
      <c r="K2" s="1644"/>
    </row>
    <row r="3" spans="1:11" ht="14.25" customHeight="1">
      <c r="A3" s="4" t="s">
        <v>1968</v>
      </c>
      <c r="B3" s="4"/>
      <c r="D3" s="4"/>
      <c r="E3" s="4"/>
    </row>
    <row r="4" spans="1:11" ht="15.75" customHeight="1">
      <c r="A4" s="4" t="s">
        <v>2086</v>
      </c>
      <c r="F4" s="388"/>
      <c r="G4" s="388"/>
      <c r="H4" s="388"/>
      <c r="I4" s="388"/>
      <c r="J4" s="388"/>
      <c r="K4" s="458" t="s">
        <v>1970</v>
      </c>
    </row>
    <row r="5" spans="1:11" s="3" customFormat="1" ht="15.75" customHeight="1">
      <c r="A5" s="1683" t="s">
        <v>1101</v>
      </c>
      <c r="B5" s="1692" t="s">
        <v>2115</v>
      </c>
      <c r="C5" s="1692" t="s">
        <v>2116</v>
      </c>
      <c r="D5" s="1692" t="s">
        <v>2111</v>
      </c>
      <c r="E5" s="1685" t="s">
        <v>2117</v>
      </c>
      <c r="F5" s="1685" t="s">
        <v>2088</v>
      </c>
      <c r="G5" s="1685" t="s">
        <v>2089</v>
      </c>
      <c r="H5" s="1685" t="s">
        <v>1647</v>
      </c>
      <c r="I5" s="1685" t="s">
        <v>2090</v>
      </c>
      <c r="J5" s="1685" t="s">
        <v>2091</v>
      </c>
      <c r="K5" s="1685" t="s">
        <v>1100</v>
      </c>
    </row>
    <row r="6" spans="1:11" ht="15.75" customHeight="1">
      <c r="A6" s="1684"/>
      <c r="B6" s="1693"/>
      <c r="C6" s="1693"/>
      <c r="D6" s="1693"/>
      <c r="E6" s="1686"/>
      <c r="F6" s="1686"/>
      <c r="G6" s="1686"/>
      <c r="H6" s="1686"/>
      <c r="I6" s="1686"/>
      <c r="J6" s="1686"/>
      <c r="K6" s="1686"/>
    </row>
    <row r="7" spans="1:11" ht="15.75" customHeight="1">
      <c r="A7" s="381"/>
      <c r="B7" s="485"/>
      <c r="C7" s="381"/>
      <c r="D7" s="486"/>
      <c r="E7" s="410"/>
      <c r="F7" s="410"/>
      <c r="G7" s="410"/>
      <c r="H7" s="410">
        <v>0</v>
      </c>
      <c r="I7" s="472">
        <v>0</v>
      </c>
      <c r="J7" s="410"/>
      <c r="K7" s="440"/>
    </row>
    <row r="8" spans="1:11" ht="15.75" customHeight="1">
      <c r="A8" s="381"/>
      <c r="B8" s="485"/>
      <c r="C8" s="381"/>
      <c r="D8" s="486"/>
      <c r="E8" s="410"/>
      <c r="F8" s="410"/>
      <c r="G8" s="410"/>
      <c r="H8" s="410">
        <v>0</v>
      </c>
      <c r="I8" s="472">
        <v>0</v>
      </c>
      <c r="J8" s="410"/>
      <c r="K8" s="440"/>
    </row>
    <row r="9" spans="1:11" ht="15.75" customHeight="1">
      <c r="A9" s="381"/>
      <c r="B9" s="485"/>
      <c r="C9" s="381"/>
      <c r="D9" s="486"/>
      <c r="E9" s="410"/>
      <c r="F9" s="410"/>
      <c r="G9" s="410"/>
      <c r="H9" s="410">
        <v>0</v>
      </c>
      <c r="I9" s="472">
        <v>0</v>
      </c>
      <c r="J9" s="410"/>
      <c r="K9" s="440"/>
    </row>
    <row r="10" spans="1:11" ht="15.75" customHeight="1">
      <c r="A10" s="381"/>
      <c r="B10" s="485"/>
      <c r="C10" s="381"/>
      <c r="D10" s="486"/>
      <c r="E10" s="410"/>
      <c r="F10" s="410"/>
      <c r="G10" s="410"/>
      <c r="H10" s="410">
        <v>0</v>
      </c>
      <c r="I10" s="472">
        <v>0</v>
      </c>
      <c r="J10" s="410"/>
      <c r="K10" s="440"/>
    </row>
    <row r="11" spans="1:11" ht="15.75" customHeight="1">
      <c r="A11" s="381"/>
      <c r="B11" s="485"/>
      <c r="C11" s="381"/>
      <c r="D11" s="486"/>
      <c r="E11" s="410"/>
      <c r="F11" s="410"/>
      <c r="G11" s="410"/>
      <c r="H11" s="410">
        <v>0</v>
      </c>
      <c r="I11" s="472">
        <v>0</v>
      </c>
      <c r="J11" s="410"/>
      <c r="K11" s="440"/>
    </row>
    <row r="12" spans="1:11" ht="15.75" customHeight="1">
      <c r="A12" s="381"/>
      <c r="B12" s="485"/>
      <c r="C12" s="381"/>
      <c r="D12" s="486"/>
      <c r="E12" s="410"/>
      <c r="F12" s="410"/>
      <c r="G12" s="410"/>
      <c r="H12" s="410">
        <v>0</v>
      </c>
      <c r="I12" s="472">
        <v>0</v>
      </c>
      <c r="J12" s="410"/>
      <c r="K12" s="440"/>
    </row>
    <row r="13" spans="1:11" ht="15.75" customHeight="1">
      <c r="A13" s="381"/>
      <c r="B13" s="485"/>
      <c r="C13" s="381"/>
      <c r="D13" s="486"/>
      <c r="E13" s="410"/>
      <c r="F13" s="410"/>
      <c r="G13" s="410"/>
      <c r="H13" s="410">
        <v>0</v>
      </c>
      <c r="I13" s="472">
        <v>0</v>
      </c>
      <c r="J13" s="410"/>
      <c r="K13" s="440"/>
    </row>
    <row r="14" spans="1:11" ht="15.75" customHeight="1">
      <c r="A14" s="381"/>
      <c r="B14" s="485"/>
      <c r="C14" s="381"/>
      <c r="D14" s="486"/>
      <c r="E14" s="410"/>
      <c r="F14" s="410"/>
      <c r="G14" s="410"/>
      <c r="H14" s="410">
        <v>0</v>
      </c>
      <c r="I14" s="472">
        <v>0</v>
      </c>
      <c r="J14" s="410"/>
      <c r="K14" s="440"/>
    </row>
    <row r="15" spans="1:11" ht="15.75" customHeight="1">
      <c r="A15" s="381"/>
      <c r="B15" s="485"/>
      <c r="C15" s="381"/>
      <c r="D15" s="486"/>
      <c r="E15" s="410"/>
      <c r="F15" s="410"/>
      <c r="G15" s="410"/>
      <c r="H15" s="410">
        <v>0</v>
      </c>
      <c r="I15" s="472">
        <v>0</v>
      </c>
      <c r="J15" s="410"/>
      <c r="K15" s="440"/>
    </row>
    <row r="16" spans="1:11" ht="15.75" customHeight="1">
      <c r="A16" s="381"/>
      <c r="B16" s="485"/>
      <c r="C16" s="381"/>
      <c r="D16" s="486"/>
      <c r="E16" s="410"/>
      <c r="F16" s="410"/>
      <c r="G16" s="410"/>
      <c r="H16" s="410">
        <v>0</v>
      </c>
      <c r="I16" s="472">
        <v>0</v>
      </c>
      <c r="J16" s="410"/>
      <c r="K16" s="440"/>
    </row>
    <row r="17" spans="1:11" ht="15.75" customHeight="1">
      <c r="A17" s="381"/>
      <c r="B17" s="485"/>
      <c r="C17" s="381"/>
      <c r="D17" s="486"/>
      <c r="E17" s="410"/>
      <c r="F17" s="410"/>
      <c r="G17" s="410"/>
      <c r="H17" s="410">
        <v>0</v>
      </c>
      <c r="I17" s="472">
        <v>0</v>
      </c>
      <c r="J17" s="410"/>
      <c r="K17" s="440"/>
    </row>
    <row r="18" spans="1:11" ht="15.75" customHeight="1">
      <c r="A18" s="381"/>
      <c r="B18" s="485"/>
      <c r="C18" s="381"/>
      <c r="D18" s="486"/>
      <c r="E18" s="410"/>
      <c r="F18" s="410"/>
      <c r="G18" s="410"/>
      <c r="H18" s="410">
        <v>0</v>
      </c>
      <c r="I18" s="472">
        <v>0</v>
      </c>
      <c r="J18" s="410"/>
      <c r="K18" s="440"/>
    </row>
    <row r="19" spans="1:11" ht="15.75" customHeight="1">
      <c r="A19" s="381"/>
      <c r="B19" s="485"/>
      <c r="C19" s="381"/>
      <c r="D19" s="486"/>
      <c r="E19" s="410"/>
      <c r="F19" s="410"/>
      <c r="G19" s="410"/>
      <c r="H19" s="410">
        <v>0</v>
      </c>
      <c r="I19" s="472">
        <v>0</v>
      </c>
      <c r="J19" s="410"/>
      <c r="K19" s="440"/>
    </row>
    <row r="20" spans="1:11" ht="15.75" customHeight="1">
      <c r="A20" s="381"/>
      <c r="B20" s="485"/>
      <c r="C20" s="381"/>
      <c r="D20" s="486"/>
      <c r="E20" s="410"/>
      <c r="F20" s="410"/>
      <c r="G20" s="410"/>
      <c r="H20" s="410">
        <v>0</v>
      </c>
      <c r="I20" s="472">
        <v>0</v>
      </c>
      <c r="J20" s="410"/>
      <c r="K20" s="440"/>
    </row>
    <row r="21" spans="1:11" ht="15.75" customHeight="1">
      <c r="A21" s="381"/>
      <c r="B21" s="485"/>
      <c r="C21" s="381"/>
      <c r="D21" s="486"/>
      <c r="E21" s="410"/>
      <c r="F21" s="410"/>
      <c r="G21" s="410"/>
      <c r="H21" s="410">
        <v>0</v>
      </c>
      <c r="I21" s="472">
        <v>0</v>
      </c>
      <c r="J21" s="410"/>
      <c r="K21" s="440"/>
    </row>
    <row r="22" spans="1:11" ht="15.75" customHeight="1">
      <c r="A22" s="381"/>
      <c r="B22" s="485"/>
      <c r="C22" s="381"/>
      <c r="D22" s="486"/>
      <c r="E22" s="410"/>
      <c r="F22" s="410"/>
      <c r="G22" s="410"/>
      <c r="H22" s="410">
        <v>0</v>
      </c>
      <c r="I22" s="472">
        <v>0</v>
      </c>
      <c r="J22" s="410"/>
      <c r="K22" s="440"/>
    </row>
    <row r="23" spans="1:11" ht="15.75" customHeight="1">
      <c r="A23" s="381"/>
      <c r="B23" s="485"/>
      <c r="C23" s="381"/>
      <c r="D23" s="486"/>
      <c r="E23" s="410"/>
      <c r="F23" s="410"/>
      <c r="G23" s="410"/>
      <c r="H23" s="410">
        <v>0</v>
      </c>
      <c r="I23" s="472">
        <v>0</v>
      </c>
      <c r="J23" s="410"/>
      <c r="K23" s="440"/>
    </row>
    <row r="24" spans="1:11" ht="15.75" customHeight="1">
      <c r="A24" s="381"/>
      <c r="B24" s="485"/>
      <c r="C24" s="381"/>
      <c r="D24" s="486"/>
      <c r="E24" s="410"/>
      <c r="F24" s="410"/>
      <c r="G24" s="410"/>
      <c r="H24" s="410">
        <v>0</v>
      </c>
      <c r="I24" s="472">
        <v>0</v>
      </c>
      <c r="J24" s="410"/>
      <c r="K24" s="440"/>
    </row>
    <row r="25" spans="1:11" ht="15.75" customHeight="1">
      <c r="A25" s="381"/>
      <c r="B25" s="485"/>
      <c r="C25" s="381"/>
      <c r="D25" s="486"/>
      <c r="E25" s="410"/>
      <c r="F25" s="410"/>
      <c r="G25" s="410"/>
      <c r="H25" s="410">
        <v>0</v>
      </c>
      <c r="I25" s="472">
        <v>0</v>
      </c>
      <c r="J25" s="410"/>
      <c r="K25" s="440"/>
    </row>
    <row r="26" spans="1:11" ht="15.75" customHeight="1">
      <c r="A26" s="381"/>
      <c r="B26" s="485"/>
      <c r="C26" s="381"/>
      <c r="D26" s="486"/>
      <c r="E26" s="410"/>
      <c r="F26" s="410"/>
      <c r="G26" s="410"/>
      <c r="H26" s="410">
        <v>0</v>
      </c>
      <c r="I26" s="472">
        <v>0</v>
      </c>
      <c r="J26" s="410"/>
      <c r="K26" s="440"/>
    </row>
    <row r="27" spans="1:11" ht="15.75" customHeight="1">
      <c r="A27" s="1688" t="s">
        <v>2126</v>
      </c>
      <c r="B27" s="1689"/>
      <c r="C27" s="381"/>
      <c r="D27" s="486"/>
      <c r="E27" s="410"/>
      <c r="F27" s="410">
        <v>0</v>
      </c>
      <c r="G27" s="410"/>
      <c r="H27" s="410">
        <v>0</v>
      </c>
      <c r="I27" s="410">
        <v>0</v>
      </c>
      <c r="J27" s="410"/>
      <c r="K27" s="440"/>
    </row>
    <row r="28" spans="1:11" ht="15.75" customHeight="1">
      <c r="A28" s="4" t="s">
        <v>2098</v>
      </c>
      <c r="F28" s="388"/>
      <c r="G28" s="388"/>
      <c r="H28" s="388" t="s">
        <v>2099</v>
      </c>
      <c r="I28" s="388"/>
      <c r="J28" s="388"/>
    </row>
    <row r="29" spans="1:11" ht="15.75" customHeight="1">
      <c r="A29" s="4" t="s">
        <v>2101</v>
      </c>
      <c r="F29" s="388"/>
      <c r="G29" s="388"/>
      <c r="H29" s="388"/>
      <c r="I29" s="388"/>
      <c r="J29" s="388"/>
    </row>
  </sheetData>
  <sortState xmlns:xlrd2="http://schemas.microsoft.com/office/spreadsheetml/2017/richdata2" ref="A7:K26">
    <sortCondition ref="A7"/>
  </sortState>
  <mergeCells count="13">
    <mergeCell ref="A27:B27"/>
    <mergeCell ref="J5:J6"/>
    <mergeCell ref="K5:K6"/>
    <mergeCell ref="A2:K2"/>
    <mergeCell ref="A5:A6"/>
    <mergeCell ref="B5:B6"/>
    <mergeCell ref="C5:C6"/>
    <mergeCell ref="D5:D6"/>
    <mergeCell ref="E5:E6"/>
    <mergeCell ref="F5:F6"/>
    <mergeCell ref="G5:G6"/>
    <mergeCell ref="H5:H6"/>
    <mergeCell ref="I5:I6"/>
  </mergeCells>
  <phoneticPr fontId="30" type="noConversion"/>
  <dataValidations count="1">
    <dataValidation allowBlank="1" showInputMessage="1" showErrorMessage="1" prompt="点击【逻辑校验】可以对“债券代码”与“债券名称”的一致性进行核查" sqref="B5:B6 C5" xr:uid="{35C65C16-A902-4058-804E-3D269207DBB8}"/>
  </dataValidations>
  <printOptions horizontalCentered="1"/>
  <pageMargins left="0.35433070866141736" right="0.35433070866141736" top="0.98425196850393704" bottom="0.78740157480314965" header="0.39370078740157477" footer="0.51181102362204722"/>
  <pageSetup paperSize="9" fitToHeight="0" orientation="landscape" r:id="rId1"/>
  <headerFooter alignWithMargins="0">
    <oddHeader>&amp;R&amp;"宋体,常规"&amp;10共&amp;"Times New Roman,常规"&amp;N&amp;"宋体,常规"页第&amp;"Times New Roman,常规"&amp;P&amp;"宋体,常规"页</oddHeader>
  </headerFooter>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B76E45-A1AE-438D-B07D-D3B58568B9D7}">
  <sheetPr codeName="Sheet124">
    <pageSetUpPr fitToPage="1"/>
  </sheetPr>
  <dimension ref="A1:Q29"/>
  <sheetViews>
    <sheetView zoomScaleNormal="100" workbookViewId="0">
      <pane ySplit="6" topLeftCell="A7" activePane="bottomLeft" state="frozen"/>
      <selection pane="bottomLeft"/>
    </sheetView>
  </sheetViews>
  <sheetFormatPr defaultColWidth="9" defaultRowHeight="15.75" customHeight="1"/>
  <cols>
    <col min="1" max="1" width="5.59765625" style="4" customWidth="1"/>
    <col min="2" max="2" width="19.59765625" style="37" customWidth="1"/>
    <col min="3" max="3" width="10.09765625" style="53" customWidth="1"/>
    <col min="4" max="4" width="10.09765625" style="4" customWidth="1"/>
    <col min="5" max="7" width="10.296875" style="4" customWidth="1"/>
    <col min="8" max="9" width="14.296875" style="4" customWidth="1"/>
    <col min="10" max="11" width="10.09765625" style="4" customWidth="1"/>
    <col min="12" max="13" width="14.59765625" style="4" hidden="1" customWidth="1"/>
    <col min="14" max="15" width="14.796875" style="4" customWidth="1"/>
    <col min="16" max="16" width="9.3984375" style="4" customWidth="1"/>
    <col min="17" max="17" width="8.59765625" style="4" customWidth="1"/>
    <col min="18" max="16384" width="9" style="4"/>
  </cols>
  <sheetData>
    <row r="1" spans="1:17" ht="12.75" customHeight="1">
      <c r="A1" s="506"/>
      <c r="B1" s="484"/>
      <c r="C1" s="488"/>
      <c r="D1" s="5"/>
      <c r="E1" s="5"/>
      <c r="F1" s="5"/>
      <c r="G1" s="5"/>
      <c r="H1" s="5"/>
      <c r="I1" s="5"/>
      <c r="J1" s="5"/>
      <c r="K1" s="5"/>
      <c r="L1" s="387"/>
      <c r="M1" s="387"/>
      <c r="N1" s="387"/>
      <c r="O1" s="387"/>
      <c r="P1" s="387"/>
      <c r="Q1" s="5"/>
    </row>
    <row r="2" spans="1:17" s="2" customFormat="1" ht="30" customHeight="1">
      <c r="A2" s="1643" t="s">
        <v>2170</v>
      </c>
      <c r="B2" s="1644"/>
      <c r="C2" s="1644"/>
      <c r="D2" s="1644"/>
      <c r="E2" s="1644"/>
      <c r="F2" s="1644"/>
      <c r="G2" s="1644"/>
      <c r="H2" s="1644"/>
      <c r="I2" s="1644"/>
      <c r="J2" s="1644"/>
      <c r="K2" s="1644"/>
      <c r="L2" s="1644"/>
      <c r="M2" s="1644"/>
      <c r="N2" s="1644"/>
      <c r="O2" s="1644"/>
      <c r="P2" s="1644"/>
      <c r="Q2" s="1644"/>
    </row>
    <row r="3" spans="1:17" ht="14.25" customHeight="1">
      <c r="A3" s="4" t="s">
        <v>1968</v>
      </c>
      <c r="B3" s="4"/>
      <c r="C3" s="4"/>
    </row>
    <row r="4" spans="1:17" ht="15.75" customHeight="1">
      <c r="A4" s="4" t="s">
        <v>2086</v>
      </c>
      <c r="L4" s="388"/>
      <c r="M4" s="388"/>
      <c r="N4" s="388"/>
      <c r="O4" s="388"/>
      <c r="P4" s="388"/>
      <c r="Q4" s="458" t="s">
        <v>1970</v>
      </c>
    </row>
    <row r="5" spans="1:17" s="3" customFormat="1" ht="13.35" customHeight="1">
      <c r="A5" s="1683" t="s">
        <v>1101</v>
      </c>
      <c r="B5" s="1690" t="s">
        <v>2140</v>
      </c>
      <c r="C5" s="1692" t="s">
        <v>2111</v>
      </c>
      <c r="D5" s="1683" t="s">
        <v>2134</v>
      </c>
      <c r="E5" s="1929" t="s">
        <v>2141</v>
      </c>
      <c r="F5" s="1931" t="s">
        <v>2142</v>
      </c>
      <c r="G5" s="1932"/>
      <c r="H5" s="1932"/>
      <c r="I5" s="1932"/>
      <c r="J5" s="1932"/>
      <c r="K5" s="1933"/>
      <c r="L5" s="1927" t="s">
        <v>2088</v>
      </c>
      <c r="M5" s="1927" t="s">
        <v>2089</v>
      </c>
      <c r="N5" s="1685" t="s">
        <v>1647</v>
      </c>
      <c r="O5" s="1685" t="s">
        <v>2090</v>
      </c>
      <c r="P5" s="1685" t="s">
        <v>2091</v>
      </c>
      <c r="Q5" s="1683" t="s">
        <v>1100</v>
      </c>
    </row>
    <row r="6" spans="1:17" ht="32.85" customHeight="1">
      <c r="A6" s="1684"/>
      <c r="B6" s="1691"/>
      <c r="C6" s="1693"/>
      <c r="D6" s="1684"/>
      <c r="E6" s="1930"/>
      <c r="F6" s="810" t="s">
        <v>2143</v>
      </c>
      <c r="G6" s="810" t="s">
        <v>2144</v>
      </c>
      <c r="H6" s="810" t="s">
        <v>2145</v>
      </c>
      <c r="I6" s="810" t="s">
        <v>2146</v>
      </c>
      <c r="J6" s="810" t="s">
        <v>2147</v>
      </c>
      <c r="K6" s="810" t="s">
        <v>2148</v>
      </c>
      <c r="L6" s="1928"/>
      <c r="M6" s="1928"/>
      <c r="N6" s="1686"/>
      <c r="O6" s="1686"/>
      <c r="P6" s="1686"/>
      <c r="Q6" s="1684"/>
    </row>
    <row r="7" spans="1:17" ht="15.75" customHeight="1">
      <c r="A7" s="381"/>
      <c r="B7" s="485"/>
      <c r="C7" s="486"/>
      <c r="D7" s="381"/>
      <c r="E7" s="537"/>
      <c r="F7" s="537"/>
      <c r="G7" s="537"/>
      <c r="H7" s="537"/>
      <c r="I7" s="537"/>
      <c r="J7" s="860"/>
      <c r="K7" s="860"/>
      <c r="L7" s="410"/>
      <c r="M7" s="410"/>
      <c r="N7" s="410">
        <v>0</v>
      </c>
      <c r="O7" s="410">
        <v>0</v>
      </c>
      <c r="P7" s="410"/>
      <c r="Q7" s="440"/>
    </row>
    <row r="8" spans="1:17" ht="15.75" customHeight="1">
      <c r="A8" s="381"/>
      <c r="B8" s="485"/>
      <c r="C8" s="486"/>
      <c r="D8" s="381"/>
      <c r="E8" s="537"/>
      <c r="F8" s="537"/>
      <c r="G8" s="537"/>
      <c r="H8" s="537"/>
      <c r="I8" s="537"/>
      <c r="J8" s="860"/>
      <c r="K8" s="860"/>
      <c r="L8" s="410"/>
      <c r="M8" s="410"/>
      <c r="N8" s="410">
        <v>0</v>
      </c>
      <c r="O8" s="410">
        <v>0</v>
      </c>
      <c r="P8" s="410"/>
      <c r="Q8" s="440"/>
    </row>
    <row r="9" spans="1:17" ht="15.75" customHeight="1">
      <c r="A9" s="381"/>
      <c r="B9" s="485"/>
      <c r="C9" s="486"/>
      <c r="D9" s="381"/>
      <c r="E9" s="537"/>
      <c r="F9" s="537"/>
      <c r="G9" s="537"/>
      <c r="H9" s="537"/>
      <c r="I9" s="537"/>
      <c r="J9" s="860"/>
      <c r="K9" s="860"/>
      <c r="L9" s="410"/>
      <c r="M9" s="410"/>
      <c r="N9" s="410">
        <v>0</v>
      </c>
      <c r="O9" s="410">
        <v>0</v>
      </c>
      <c r="P9" s="410"/>
      <c r="Q9" s="440"/>
    </row>
    <row r="10" spans="1:17" ht="15.75" customHeight="1">
      <c r="A10" s="381"/>
      <c r="B10" s="485"/>
      <c r="C10" s="486"/>
      <c r="D10" s="381"/>
      <c r="E10" s="537"/>
      <c r="F10" s="537"/>
      <c r="G10" s="537"/>
      <c r="H10" s="537"/>
      <c r="I10" s="537"/>
      <c r="J10" s="860"/>
      <c r="K10" s="860"/>
      <c r="L10" s="410"/>
      <c r="M10" s="410"/>
      <c r="N10" s="410">
        <v>0</v>
      </c>
      <c r="O10" s="410">
        <v>0</v>
      </c>
      <c r="P10" s="410"/>
      <c r="Q10" s="440"/>
    </row>
    <row r="11" spans="1:17" ht="15.75" customHeight="1">
      <c r="A11" s="381"/>
      <c r="B11" s="485"/>
      <c r="C11" s="486"/>
      <c r="D11" s="381"/>
      <c r="E11" s="537"/>
      <c r="F11" s="537"/>
      <c r="G11" s="537"/>
      <c r="H11" s="537"/>
      <c r="I11" s="537"/>
      <c r="J11" s="860"/>
      <c r="K11" s="860"/>
      <c r="L11" s="410"/>
      <c r="M11" s="410"/>
      <c r="N11" s="410">
        <v>0</v>
      </c>
      <c r="O11" s="410">
        <v>0</v>
      </c>
      <c r="P11" s="410"/>
      <c r="Q11" s="440"/>
    </row>
    <row r="12" spans="1:17" ht="15.75" customHeight="1">
      <c r="A12" s="381"/>
      <c r="B12" s="485"/>
      <c r="C12" s="486"/>
      <c r="D12" s="381"/>
      <c r="E12" s="537"/>
      <c r="F12" s="537"/>
      <c r="G12" s="537"/>
      <c r="H12" s="537"/>
      <c r="I12" s="537"/>
      <c r="J12" s="860"/>
      <c r="K12" s="860"/>
      <c r="L12" s="410"/>
      <c r="M12" s="410"/>
      <c r="N12" s="410">
        <v>0</v>
      </c>
      <c r="O12" s="410">
        <v>0</v>
      </c>
      <c r="P12" s="410"/>
      <c r="Q12" s="440"/>
    </row>
    <row r="13" spans="1:17" ht="15.75" customHeight="1">
      <c r="A13" s="381"/>
      <c r="B13" s="485"/>
      <c r="C13" s="486"/>
      <c r="D13" s="381"/>
      <c r="E13" s="537"/>
      <c r="F13" s="537"/>
      <c r="G13" s="537"/>
      <c r="H13" s="537"/>
      <c r="I13" s="537"/>
      <c r="J13" s="860"/>
      <c r="K13" s="860"/>
      <c r="L13" s="410"/>
      <c r="M13" s="410"/>
      <c r="N13" s="410">
        <v>0</v>
      </c>
      <c r="O13" s="410">
        <v>0</v>
      </c>
      <c r="P13" s="410"/>
      <c r="Q13" s="440"/>
    </row>
    <row r="14" spans="1:17" ht="15.75" customHeight="1">
      <c r="A14" s="381"/>
      <c r="B14" s="485"/>
      <c r="C14" s="486"/>
      <c r="D14" s="381"/>
      <c r="E14" s="537"/>
      <c r="F14" s="537"/>
      <c r="G14" s="537"/>
      <c r="H14" s="537"/>
      <c r="I14" s="537"/>
      <c r="J14" s="860"/>
      <c r="K14" s="860"/>
      <c r="L14" s="410"/>
      <c r="M14" s="410"/>
      <c r="N14" s="410">
        <v>0</v>
      </c>
      <c r="O14" s="410">
        <v>0</v>
      </c>
      <c r="P14" s="410"/>
      <c r="Q14" s="440"/>
    </row>
    <row r="15" spans="1:17" ht="15.75" customHeight="1">
      <c r="A15" s="381"/>
      <c r="B15" s="485"/>
      <c r="C15" s="486"/>
      <c r="D15" s="381"/>
      <c r="E15" s="537"/>
      <c r="F15" s="537"/>
      <c r="G15" s="537"/>
      <c r="H15" s="537"/>
      <c r="I15" s="537"/>
      <c r="J15" s="860"/>
      <c r="K15" s="860"/>
      <c r="L15" s="410"/>
      <c r="M15" s="410"/>
      <c r="N15" s="410">
        <v>0</v>
      </c>
      <c r="O15" s="410">
        <v>0</v>
      </c>
      <c r="P15" s="410"/>
      <c r="Q15" s="440"/>
    </row>
    <row r="16" spans="1:17" ht="15.75" customHeight="1">
      <c r="A16" s="381"/>
      <c r="B16" s="485"/>
      <c r="C16" s="486"/>
      <c r="D16" s="381"/>
      <c r="E16" s="537"/>
      <c r="F16" s="537"/>
      <c r="G16" s="537"/>
      <c r="H16" s="537"/>
      <c r="I16" s="537"/>
      <c r="J16" s="860"/>
      <c r="K16" s="860"/>
      <c r="L16" s="410"/>
      <c r="M16" s="410"/>
      <c r="N16" s="410">
        <v>0</v>
      </c>
      <c r="O16" s="410">
        <v>0</v>
      </c>
      <c r="P16" s="410"/>
      <c r="Q16" s="440"/>
    </row>
    <row r="17" spans="1:17" ht="15.75" customHeight="1">
      <c r="A17" s="381"/>
      <c r="B17" s="485"/>
      <c r="C17" s="486"/>
      <c r="D17" s="381"/>
      <c r="E17" s="537"/>
      <c r="F17" s="537"/>
      <c r="G17" s="537"/>
      <c r="H17" s="537"/>
      <c r="I17" s="537"/>
      <c r="J17" s="860"/>
      <c r="K17" s="860"/>
      <c r="L17" s="410"/>
      <c r="M17" s="410"/>
      <c r="N17" s="410">
        <v>0</v>
      </c>
      <c r="O17" s="410">
        <v>0</v>
      </c>
      <c r="P17" s="410"/>
      <c r="Q17" s="440"/>
    </row>
    <row r="18" spans="1:17" ht="15.75" customHeight="1">
      <c r="A18" s="381"/>
      <c r="B18" s="485"/>
      <c r="C18" s="486"/>
      <c r="D18" s="381"/>
      <c r="E18" s="537"/>
      <c r="F18" s="537"/>
      <c r="G18" s="537"/>
      <c r="H18" s="537"/>
      <c r="I18" s="537"/>
      <c r="J18" s="860"/>
      <c r="K18" s="860"/>
      <c r="L18" s="410"/>
      <c r="M18" s="410"/>
      <c r="N18" s="410">
        <v>0</v>
      </c>
      <c r="O18" s="410">
        <v>0</v>
      </c>
      <c r="P18" s="410"/>
      <c r="Q18" s="440"/>
    </row>
    <row r="19" spans="1:17" ht="15.75" customHeight="1">
      <c r="A19" s="381"/>
      <c r="B19" s="485"/>
      <c r="C19" s="486"/>
      <c r="D19" s="381"/>
      <c r="E19" s="537"/>
      <c r="F19" s="537"/>
      <c r="G19" s="537"/>
      <c r="H19" s="537"/>
      <c r="I19" s="537"/>
      <c r="J19" s="860"/>
      <c r="K19" s="860"/>
      <c r="L19" s="410"/>
      <c r="M19" s="410"/>
      <c r="N19" s="410">
        <v>0</v>
      </c>
      <c r="O19" s="410">
        <v>0</v>
      </c>
      <c r="P19" s="410"/>
      <c r="Q19" s="440"/>
    </row>
    <row r="20" spans="1:17" ht="15.75" customHeight="1">
      <c r="A20" s="381"/>
      <c r="B20" s="485"/>
      <c r="C20" s="486"/>
      <c r="D20" s="381"/>
      <c r="E20" s="537"/>
      <c r="F20" s="537"/>
      <c r="G20" s="537"/>
      <c r="H20" s="537"/>
      <c r="I20" s="537"/>
      <c r="J20" s="860"/>
      <c r="K20" s="860"/>
      <c r="L20" s="410"/>
      <c r="M20" s="410"/>
      <c r="N20" s="410">
        <v>0</v>
      </c>
      <c r="O20" s="410">
        <v>0</v>
      </c>
      <c r="P20" s="410"/>
      <c r="Q20" s="440"/>
    </row>
    <row r="21" spans="1:17" ht="15.75" customHeight="1">
      <c r="A21" s="381"/>
      <c r="B21" s="485"/>
      <c r="C21" s="486"/>
      <c r="D21" s="381"/>
      <c r="E21" s="537"/>
      <c r="F21" s="537"/>
      <c r="G21" s="537"/>
      <c r="H21" s="537"/>
      <c r="I21" s="537"/>
      <c r="J21" s="860"/>
      <c r="K21" s="860"/>
      <c r="L21" s="410"/>
      <c r="M21" s="410"/>
      <c r="N21" s="410">
        <v>0</v>
      </c>
      <c r="O21" s="410">
        <v>0</v>
      </c>
      <c r="P21" s="410"/>
      <c r="Q21" s="440"/>
    </row>
    <row r="22" spans="1:17" ht="15.75" customHeight="1">
      <c r="A22" s="381"/>
      <c r="B22" s="485"/>
      <c r="C22" s="486"/>
      <c r="D22" s="381"/>
      <c r="E22" s="537"/>
      <c r="F22" s="537"/>
      <c r="G22" s="537"/>
      <c r="H22" s="537"/>
      <c r="I22" s="537"/>
      <c r="J22" s="860"/>
      <c r="K22" s="860"/>
      <c r="L22" s="410"/>
      <c r="M22" s="410"/>
      <c r="N22" s="410">
        <v>0</v>
      </c>
      <c r="O22" s="410">
        <v>0</v>
      </c>
      <c r="P22" s="410"/>
      <c r="Q22" s="440"/>
    </row>
    <row r="23" spans="1:17" ht="15.75" customHeight="1">
      <c r="A23" s="381"/>
      <c r="B23" s="485"/>
      <c r="C23" s="486"/>
      <c r="D23" s="381"/>
      <c r="E23" s="537"/>
      <c r="F23" s="537"/>
      <c r="G23" s="537"/>
      <c r="H23" s="537"/>
      <c r="I23" s="537"/>
      <c r="J23" s="860"/>
      <c r="K23" s="860"/>
      <c r="L23" s="410"/>
      <c r="M23" s="410"/>
      <c r="N23" s="410">
        <v>0</v>
      </c>
      <c r="O23" s="410">
        <v>0</v>
      </c>
      <c r="P23" s="410"/>
      <c r="Q23" s="440"/>
    </row>
    <row r="24" spans="1:17" ht="15.75" customHeight="1">
      <c r="A24" s="381"/>
      <c r="B24" s="485"/>
      <c r="C24" s="486"/>
      <c r="D24" s="381"/>
      <c r="E24" s="537"/>
      <c r="F24" s="537"/>
      <c r="G24" s="537"/>
      <c r="H24" s="537"/>
      <c r="I24" s="537"/>
      <c r="J24" s="860"/>
      <c r="K24" s="860"/>
      <c r="L24" s="410"/>
      <c r="M24" s="410"/>
      <c r="N24" s="410">
        <v>0</v>
      </c>
      <c r="O24" s="410">
        <v>0</v>
      </c>
      <c r="P24" s="410"/>
      <c r="Q24" s="440"/>
    </row>
    <row r="25" spans="1:17" ht="15.75" customHeight="1">
      <c r="A25" s="381"/>
      <c r="B25" s="485"/>
      <c r="C25" s="486"/>
      <c r="D25" s="381"/>
      <c r="E25" s="537"/>
      <c r="F25" s="537"/>
      <c r="G25" s="537"/>
      <c r="H25" s="537"/>
      <c r="I25" s="537"/>
      <c r="J25" s="860"/>
      <c r="K25" s="860"/>
      <c r="L25" s="410"/>
      <c r="M25" s="410"/>
      <c r="N25" s="410">
        <v>0</v>
      </c>
      <c r="O25" s="410">
        <v>0</v>
      </c>
      <c r="P25" s="410"/>
      <c r="Q25" s="440"/>
    </row>
    <row r="26" spans="1:17" ht="15.75" customHeight="1">
      <c r="A26" s="381"/>
      <c r="B26" s="485"/>
      <c r="C26" s="486"/>
      <c r="D26" s="381"/>
      <c r="E26" s="537"/>
      <c r="F26" s="537"/>
      <c r="G26" s="537"/>
      <c r="H26" s="537"/>
      <c r="I26" s="537"/>
      <c r="J26" s="860"/>
      <c r="K26" s="860"/>
      <c r="L26" s="410"/>
      <c r="M26" s="410"/>
      <c r="N26" s="410">
        <v>0</v>
      </c>
      <c r="O26" s="410">
        <v>0</v>
      </c>
      <c r="P26" s="410"/>
      <c r="Q26" s="440"/>
    </row>
    <row r="27" spans="1:17" ht="15.75" customHeight="1">
      <c r="A27" s="1688" t="s">
        <v>2126</v>
      </c>
      <c r="B27" s="1689"/>
      <c r="C27" s="486"/>
      <c r="D27" s="381"/>
      <c r="E27" s="502"/>
      <c r="F27" s="537"/>
      <c r="G27" s="537"/>
      <c r="H27" s="537"/>
      <c r="I27" s="537"/>
      <c r="J27" s="860"/>
      <c r="K27" s="860"/>
      <c r="L27" s="410">
        <v>0</v>
      </c>
      <c r="M27" s="410"/>
      <c r="N27" s="410">
        <v>0</v>
      </c>
      <c r="O27" s="410">
        <v>0</v>
      </c>
      <c r="P27" s="410"/>
      <c r="Q27" s="440"/>
    </row>
    <row r="28" spans="1:17" ht="15.75" customHeight="1">
      <c r="A28" s="4" t="s">
        <v>2098</v>
      </c>
      <c r="L28" s="388"/>
      <c r="M28" s="388"/>
      <c r="N28" s="388" t="s">
        <v>2099</v>
      </c>
      <c r="O28" s="388"/>
      <c r="P28" s="388"/>
    </row>
    <row r="29" spans="1:17" ht="15.75" customHeight="1">
      <c r="A29" s="4" t="s">
        <v>2101</v>
      </c>
      <c r="L29" s="388"/>
      <c r="M29" s="388"/>
      <c r="N29" s="388"/>
      <c r="O29" s="388"/>
      <c r="P29" s="388"/>
    </row>
  </sheetData>
  <sortState xmlns:xlrd2="http://schemas.microsoft.com/office/spreadsheetml/2017/richdata2" ref="A7:Q26">
    <sortCondition ref="A7"/>
  </sortState>
  <dataConsolidate/>
  <mergeCells count="14">
    <mergeCell ref="A27:B27"/>
    <mergeCell ref="O5:O6"/>
    <mergeCell ref="P5:P6"/>
    <mergeCell ref="Q5:Q6"/>
    <mergeCell ref="A2:Q2"/>
    <mergeCell ref="A5:A6"/>
    <mergeCell ref="B5:B6"/>
    <mergeCell ref="C5:C6"/>
    <mergeCell ref="D5:D6"/>
    <mergeCell ref="E5:E6"/>
    <mergeCell ref="F5:K5"/>
    <mergeCell ref="L5:L6"/>
    <mergeCell ref="M5:M6"/>
    <mergeCell ref="N5:N6"/>
  </mergeCells>
  <phoneticPr fontId="30" type="noConversion"/>
  <dataValidations count="1">
    <dataValidation type="list" allowBlank="1" showInputMessage="1" showErrorMessage="1" sqref="E7:E26" xr:uid="{CF418C21-04C3-47F1-AC2D-12BC2705AEFA}">
      <formula1>"正常经营,停业,吊销,资不抵债,其他"</formula1>
    </dataValidation>
  </dataValidations>
  <printOptions horizontalCentered="1"/>
  <pageMargins left="0.35433070866141736" right="0.35433070866141736" top="0.98425196850393704" bottom="0.78740157480314965" header="0.39370078740157477" footer="0.51181102362204722"/>
  <pageSetup paperSize="9" scale="66" fitToHeight="0" orientation="landscape" r:id="rId1"/>
  <headerFooter alignWithMargins="0">
    <oddHeader>&amp;R&amp;"宋体,常规"&amp;10共&amp;"Times New Roman,常规"&amp;N&amp;"宋体,常规"页第&amp;"Times New Roman,常规"&amp;P&amp;"宋体,常规"页</oddHeader>
  </headerFooter>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BE01AF-170E-473C-A8A8-144CB3606DBF}">
  <sheetPr codeName="Sheet125">
    <pageSetUpPr fitToPage="1"/>
  </sheetPr>
  <dimension ref="A1:R29"/>
  <sheetViews>
    <sheetView zoomScaleNormal="100" workbookViewId="0">
      <pane ySplit="6" topLeftCell="A7" activePane="bottomLeft" state="frozen"/>
      <selection pane="bottomLeft"/>
    </sheetView>
  </sheetViews>
  <sheetFormatPr defaultColWidth="9" defaultRowHeight="15.75" customHeight="1"/>
  <cols>
    <col min="1" max="1" width="5.59765625" style="4" customWidth="1"/>
    <col min="2" max="2" width="19.59765625" style="37" customWidth="1"/>
    <col min="3" max="6" width="10.09765625" style="53" customWidth="1"/>
    <col min="7" max="7" width="11.8984375" style="53" customWidth="1"/>
    <col min="8" max="8" width="10.296875" style="53" customWidth="1"/>
    <col min="9" max="10" width="10.09765625" style="53" customWidth="1"/>
    <col min="11" max="11" width="16.59765625" style="53" customWidth="1"/>
    <col min="12" max="12" width="21.296875" style="53" customWidth="1"/>
    <col min="13" max="14" width="14.59765625" style="4" hidden="1" customWidth="1"/>
    <col min="15" max="16" width="14.796875" style="4" customWidth="1"/>
    <col min="17" max="17" width="9.3984375" style="4" customWidth="1"/>
    <col min="18" max="18" width="8.59765625" style="4" customWidth="1"/>
    <col min="19" max="16384" width="9" style="4"/>
  </cols>
  <sheetData>
    <row r="1" spans="1:18" ht="12.75" customHeight="1">
      <c r="A1" s="506"/>
      <c r="B1" s="484"/>
      <c r="C1" s="488"/>
      <c r="D1" s="488"/>
      <c r="E1" s="488"/>
      <c r="F1" s="488"/>
      <c r="G1" s="488"/>
      <c r="H1" s="488"/>
      <c r="I1" s="488"/>
      <c r="J1" s="488"/>
      <c r="K1" s="488"/>
      <c r="L1" s="488"/>
      <c r="M1" s="387"/>
      <c r="N1" s="387"/>
      <c r="O1" s="387"/>
      <c r="P1" s="387"/>
      <c r="Q1" s="387"/>
      <c r="R1" s="5"/>
    </row>
    <row r="2" spans="1:18" s="2" customFormat="1" ht="30" customHeight="1">
      <c r="A2" s="1643" t="s">
        <v>2171</v>
      </c>
      <c r="B2" s="1644"/>
      <c r="C2" s="1644"/>
      <c r="D2" s="1644"/>
      <c r="E2" s="1644"/>
      <c r="F2" s="1644"/>
      <c r="G2" s="1644"/>
      <c r="H2" s="1644"/>
      <c r="I2" s="1644"/>
      <c r="J2" s="1644"/>
      <c r="K2" s="1644"/>
      <c r="L2" s="1644"/>
      <c r="M2" s="1644"/>
      <c r="N2" s="1644"/>
      <c r="O2" s="1644"/>
      <c r="P2" s="1644"/>
      <c r="Q2" s="1644"/>
      <c r="R2" s="1644"/>
    </row>
    <row r="3" spans="1:18" ht="14.25" customHeight="1">
      <c r="A3" s="4" t="s">
        <v>1968</v>
      </c>
      <c r="B3" s="4"/>
      <c r="C3" s="4"/>
      <c r="D3" s="4"/>
      <c r="E3" s="4"/>
      <c r="F3" s="4"/>
      <c r="G3" s="4"/>
      <c r="H3" s="4"/>
      <c r="I3" s="4"/>
      <c r="J3" s="4"/>
      <c r="K3" s="4"/>
      <c r="L3" s="4"/>
    </row>
    <row r="4" spans="1:18" ht="15.75" customHeight="1">
      <c r="A4" s="4" t="s">
        <v>2086</v>
      </c>
      <c r="M4" s="388"/>
      <c r="N4" s="388"/>
      <c r="O4" s="388"/>
      <c r="P4" s="388"/>
      <c r="Q4" s="388"/>
      <c r="R4" s="458" t="s">
        <v>1970</v>
      </c>
    </row>
    <row r="5" spans="1:18" s="3" customFormat="1" ht="15.75" customHeight="1">
      <c r="A5" s="1683" t="s">
        <v>1101</v>
      </c>
      <c r="B5" s="1683" t="s">
        <v>2129</v>
      </c>
      <c r="C5" s="1858" t="s">
        <v>2130</v>
      </c>
      <c r="D5" s="1858" t="s">
        <v>2131</v>
      </c>
      <c r="E5" s="1858" t="s">
        <v>2132</v>
      </c>
      <c r="F5" s="1764" t="s">
        <v>2111</v>
      </c>
      <c r="G5" s="1764" t="s">
        <v>2133</v>
      </c>
      <c r="H5" s="1927" t="s">
        <v>2134</v>
      </c>
      <c r="I5" s="1858" t="s">
        <v>2135</v>
      </c>
      <c r="J5" s="1858" t="s">
        <v>2136</v>
      </c>
      <c r="K5" s="1927" t="s">
        <v>2137</v>
      </c>
      <c r="L5" s="1927" t="s">
        <v>2138</v>
      </c>
      <c r="M5" s="1927" t="s">
        <v>2088</v>
      </c>
      <c r="N5" s="1927" t="s">
        <v>2089</v>
      </c>
      <c r="O5" s="1685" t="s">
        <v>1647</v>
      </c>
      <c r="P5" s="1685" t="s">
        <v>2090</v>
      </c>
      <c r="Q5" s="1685" t="s">
        <v>2091</v>
      </c>
      <c r="R5" s="1683" t="s">
        <v>1100</v>
      </c>
    </row>
    <row r="6" spans="1:18" ht="13.2">
      <c r="A6" s="1684"/>
      <c r="B6" s="1684"/>
      <c r="C6" s="1860"/>
      <c r="D6" s="1860"/>
      <c r="E6" s="1860"/>
      <c r="F6" s="1766"/>
      <c r="G6" s="1766"/>
      <c r="H6" s="1928"/>
      <c r="I6" s="1860"/>
      <c r="J6" s="1860"/>
      <c r="K6" s="1928"/>
      <c r="L6" s="1928"/>
      <c r="M6" s="1928"/>
      <c r="N6" s="1928"/>
      <c r="O6" s="1686"/>
      <c r="P6" s="1686"/>
      <c r="Q6" s="1686"/>
      <c r="R6" s="1684"/>
    </row>
    <row r="7" spans="1:18" ht="15.75" customHeight="1">
      <c r="A7" s="381"/>
      <c r="B7" s="485"/>
      <c r="C7" s="486"/>
      <c r="D7" s="502"/>
      <c r="E7" s="502"/>
      <c r="F7" s="502"/>
      <c r="G7" s="410"/>
      <c r="H7" s="410"/>
      <c r="I7" s="863"/>
      <c r="J7" s="863"/>
      <c r="K7" s="410"/>
      <c r="L7" s="410"/>
      <c r="M7" s="410"/>
      <c r="N7" s="410"/>
      <c r="O7" s="410">
        <v>0</v>
      </c>
      <c r="P7" s="410">
        <v>0</v>
      </c>
      <c r="Q7" s="410"/>
      <c r="R7" s="440"/>
    </row>
    <row r="8" spans="1:18" ht="15.75" customHeight="1">
      <c r="A8" s="381"/>
      <c r="B8" s="485"/>
      <c r="C8" s="486"/>
      <c r="D8" s="502"/>
      <c r="E8" s="502"/>
      <c r="F8" s="502"/>
      <c r="G8" s="410"/>
      <c r="H8" s="410"/>
      <c r="I8" s="863"/>
      <c r="J8" s="863"/>
      <c r="K8" s="410"/>
      <c r="L8" s="410"/>
      <c r="M8" s="410"/>
      <c r="N8" s="410"/>
      <c r="O8" s="410">
        <v>0</v>
      </c>
      <c r="P8" s="410">
        <v>0</v>
      </c>
      <c r="Q8" s="410"/>
      <c r="R8" s="440"/>
    </row>
    <row r="9" spans="1:18" ht="15.75" customHeight="1">
      <c r="A9" s="381"/>
      <c r="B9" s="485"/>
      <c r="C9" s="486"/>
      <c r="D9" s="502"/>
      <c r="E9" s="502"/>
      <c r="F9" s="502"/>
      <c r="G9" s="410"/>
      <c r="H9" s="410"/>
      <c r="I9" s="863"/>
      <c r="J9" s="863"/>
      <c r="K9" s="410"/>
      <c r="L9" s="410"/>
      <c r="M9" s="410"/>
      <c r="N9" s="410"/>
      <c r="O9" s="410">
        <v>0</v>
      </c>
      <c r="P9" s="410">
        <v>0</v>
      </c>
      <c r="Q9" s="410"/>
      <c r="R9" s="440"/>
    </row>
    <row r="10" spans="1:18" ht="15.75" customHeight="1">
      <c r="A10" s="381"/>
      <c r="B10" s="485"/>
      <c r="C10" s="486"/>
      <c r="D10" s="502"/>
      <c r="E10" s="502"/>
      <c r="F10" s="502"/>
      <c r="G10" s="410"/>
      <c r="H10" s="410"/>
      <c r="I10" s="863"/>
      <c r="J10" s="863"/>
      <c r="K10" s="410"/>
      <c r="L10" s="410"/>
      <c r="M10" s="410"/>
      <c r="N10" s="410"/>
      <c r="O10" s="410">
        <v>0</v>
      </c>
      <c r="P10" s="410">
        <v>0</v>
      </c>
      <c r="Q10" s="410"/>
      <c r="R10" s="440"/>
    </row>
    <row r="11" spans="1:18" ht="15.75" customHeight="1">
      <c r="A11" s="381"/>
      <c r="B11" s="485"/>
      <c r="C11" s="486"/>
      <c r="D11" s="502"/>
      <c r="E11" s="502"/>
      <c r="F11" s="502"/>
      <c r="G11" s="410"/>
      <c r="H11" s="410"/>
      <c r="I11" s="863"/>
      <c r="J11" s="863"/>
      <c r="K11" s="410"/>
      <c r="L11" s="410"/>
      <c r="M11" s="410"/>
      <c r="N11" s="410"/>
      <c r="O11" s="410">
        <v>0</v>
      </c>
      <c r="P11" s="410">
        <v>0</v>
      </c>
      <c r="Q11" s="410"/>
      <c r="R11" s="440"/>
    </row>
    <row r="12" spans="1:18" ht="15.75" customHeight="1">
      <c r="A12" s="381"/>
      <c r="B12" s="485"/>
      <c r="C12" s="486"/>
      <c r="D12" s="502"/>
      <c r="E12" s="502"/>
      <c r="F12" s="502"/>
      <c r="G12" s="410"/>
      <c r="H12" s="410"/>
      <c r="I12" s="863"/>
      <c r="J12" s="863"/>
      <c r="K12" s="410"/>
      <c r="L12" s="410"/>
      <c r="M12" s="410"/>
      <c r="N12" s="410"/>
      <c r="O12" s="410">
        <v>0</v>
      </c>
      <c r="P12" s="410">
        <v>0</v>
      </c>
      <c r="Q12" s="410"/>
      <c r="R12" s="440"/>
    </row>
    <row r="13" spans="1:18" ht="15.75" customHeight="1">
      <c r="A13" s="381"/>
      <c r="B13" s="485"/>
      <c r="C13" s="486"/>
      <c r="D13" s="502"/>
      <c r="E13" s="502"/>
      <c r="F13" s="502"/>
      <c r="G13" s="410"/>
      <c r="H13" s="410"/>
      <c r="I13" s="863"/>
      <c r="J13" s="863"/>
      <c r="K13" s="410"/>
      <c r="L13" s="410"/>
      <c r="M13" s="410"/>
      <c r="N13" s="410"/>
      <c r="O13" s="410">
        <v>0</v>
      </c>
      <c r="P13" s="410">
        <v>0</v>
      </c>
      <c r="Q13" s="410"/>
      <c r="R13" s="440"/>
    </row>
    <row r="14" spans="1:18" ht="15.75" customHeight="1">
      <c r="A14" s="381"/>
      <c r="B14" s="485"/>
      <c r="C14" s="486"/>
      <c r="D14" s="502"/>
      <c r="E14" s="502"/>
      <c r="F14" s="502"/>
      <c r="G14" s="410"/>
      <c r="H14" s="410"/>
      <c r="I14" s="863"/>
      <c r="J14" s="863"/>
      <c r="K14" s="410"/>
      <c r="L14" s="410"/>
      <c r="M14" s="410"/>
      <c r="N14" s="410"/>
      <c r="O14" s="410">
        <v>0</v>
      </c>
      <c r="P14" s="410">
        <v>0</v>
      </c>
      <c r="Q14" s="410"/>
      <c r="R14" s="440"/>
    </row>
    <row r="15" spans="1:18" ht="15.75" customHeight="1">
      <c r="A15" s="381"/>
      <c r="B15" s="485"/>
      <c r="C15" s="486"/>
      <c r="D15" s="502"/>
      <c r="E15" s="502"/>
      <c r="F15" s="502"/>
      <c r="G15" s="410"/>
      <c r="H15" s="410"/>
      <c r="I15" s="863"/>
      <c r="J15" s="863"/>
      <c r="K15" s="410"/>
      <c r="L15" s="410"/>
      <c r="M15" s="410"/>
      <c r="N15" s="410"/>
      <c r="O15" s="410">
        <v>0</v>
      </c>
      <c r="P15" s="410">
        <v>0</v>
      </c>
      <c r="Q15" s="410"/>
      <c r="R15" s="440"/>
    </row>
    <row r="16" spans="1:18" ht="15.75" customHeight="1">
      <c r="A16" s="381"/>
      <c r="B16" s="485"/>
      <c r="C16" s="486"/>
      <c r="D16" s="502"/>
      <c r="E16" s="502"/>
      <c r="F16" s="502"/>
      <c r="G16" s="410"/>
      <c r="H16" s="410"/>
      <c r="I16" s="863"/>
      <c r="J16" s="863"/>
      <c r="K16" s="410"/>
      <c r="L16" s="410"/>
      <c r="M16" s="410"/>
      <c r="N16" s="410"/>
      <c r="O16" s="410">
        <v>0</v>
      </c>
      <c r="P16" s="410">
        <v>0</v>
      </c>
      <c r="Q16" s="410"/>
      <c r="R16" s="440"/>
    </row>
    <row r="17" spans="1:18" ht="15.75" customHeight="1">
      <c r="A17" s="381"/>
      <c r="B17" s="485"/>
      <c r="C17" s="486"/>
      <c r="D17" s="502"/>
      <c r="E17" s="502"/>
      <c r="F17" s="502"/>
      <c r="G17" s="410"/>
      <c r="H17" s="410"/>
      <c r="I17" s="863"/>
      <c r="J17" s="863"/>
      <c r="K17" s="410"/>
      <c r="L17" s="410"/>
      <c r="M17" s="410"/>
      <c r="N17" s="410"/>
      <c r="O17" s="410">
        <v>0</v>
      </c>
      <c r="P17" s="410">
        <v>0</v>
      </c>
      <c r="Q17" s="410"/>
      <c r="R17" s="440"/>
    </row>
    <row r="18" spans="1:18" ht="15.75" customHeight="1">
      <c r="A18" s="381"/>
      <c r="B18" s="485"/>
      <c r="C18" s="486"/>
      <c r="D18" s="502"/>
      <c r="E18" s="502"/>
      <c r="F18" s="502"/>
      <c r="G18" s="410"/>
      <c r="H18" s="410"/>
      <c r="I18" s="863"/>
      <c r="J18" s="863"/>
      <c r="K18" s="410"/>
      <c r="L18" s="410"/>
      <c r="M18" s="410"/>
      <c r="N18" s="410"/>
      <c r="O18" s="410">
        <v>0</v>
      </c>
      <c r="P18" s="410">
        <v>0</v>
      </c>
      <c r="Q18" s="410"/>
      <c r="R18" s="440"/>
    </row>
    <row r="19" spans="1:18" ht="15.75" customHeight="1">
      <c r="A19" s="381"/>
      <c r="B19" s="485"/>
      <c r="C19" s="486"/>
      <c r="D19" s="502"/>
      <c r="E19" s="502"/>
      <c r="F19" s="502"/>
      <c r="G19" s="410"/>
      <c r="H19" s="410"/>
      <c r="I19" s="863"/>
      <c r="J19" s="863"/>
      <c r="K19" s="410"/>
      <c r="L19" s="410"/>
      <c r="M19" s="410"/>
      <c r="N19" s="410"/>
      <c r="O19" s="410">
        <v>0</v>
      </c>
      <c r="P19" s="410">
        <v>0</v>
      </c>
      <c r="Q19" s="410"/>
      <c r="R19" s="440"/>
    </row>
    <row r="20" spans="1:18" ht="15.75" customHeight="1">
      <c r="A20" s="381"/>
      <c r="B20" s="485"/>
      <c r="C20" s="486"/>
      <c r="D20" s="502"/>
      <c r="E20" s="502"/>
      <c r="F20" s="502"/>
      <c r="G20" s="410"/>
      <c r="H20" s="410"/>
      <c r="I20" s="863"/>
      <c r="J20" s="863"/>
      <c r="K20" s="410"/>
      <c r="L20" s="410"/>
      <c r="M20" s="410"/>
      <c r="N20" s="410"/>
      <c r="O20" s="410">
        <v>0</v>
      </c>
      <c r="P20" s="410">
        <v>0</v>
      </c>
      <c r="Q20" s="410"/>
      <c r="R20" s="440"/>
    </row>
    <row r="21" spans="1:18" ht="15.75" customHeight="1">
      <c r="A21" s="381"/>
      <c r="B21" s="485"/>
      <c r="C21" s="486"/>
      <c r="D21" s="502"/>
      <c r="E21" s="502"/>
      <c r="F21" s="502"/>
      <c r="G21" s="410"/>
      <c r="H21" s="410"/>
      <c r="I21" s="863"/>
      <c r="J21" s="863"/>
      <c r="K21" s="410"/>
      <c r="L21" s="410"/>
      <c r="M21" s="410"/>
      <c r="N21" s="410"/>
      <c r="O21" s="410">
        <v>0</v>
      </c>
      <c r="P21" s="410">
        <v>0</v>
      </c>
      <c r="Q21" s="410"/>
      <c r="R21" s="440"/>
    </row>
    <row r="22" spans="1:18" ht="15.75" customHeight="1">
      <c r="A22" s="381"/>
      <c r="B22" s="485"/>
      <c r="C22" s="486"/>
      <c r="D22" s="502"/>
      <c r="E22" s="502"/>
      <c r="F22" s="502"/>
      <c r="G22" s="410"/>
      <c r="H22" s="410"/>
      <c r="I22" s="863"/>
      <c r="J22" s="863"/>
      <c r="K22" s="410"/>
      <c r="L22" s="410"/>
      <c r="M22" s="410"/>
      <c r="N22" s="410"/>
      <c r="O22" s="410">
        <v>0</v>
      </c>
      <c r="P22" s="410">
        <v>0</v>
      </c>
      <c r="Q22" s="410"/>
      <c r="R22" s="440"/>
    </row>
    <row r="23" spans="1:18" ht="15.75" customHeight="1">
      <c r="A23" s="381"/>
      <c r="B23" s="485"/>
      <c r="C23" s="486"/>
      <c r="D23" s="502"/>
      <c r="E23" s="502"/>
      <c r="F23" s="502"/>
      <c r="G23" s="410"/>
      <c r="H23" s="410"/>
      <c r="I23" s="863"/>
      <c r="J23" s="863"/>
      <c r="K23" s="410"/>
      <c r="L23" s="410"/>
      <c r="M23" s="410"/>
      <c r="N23" s="410"/>
      <c r="O23" s="410">
        <v>0</v>
      </c>
      <c r="P23" s="410">
        <v>0</v>
      </c>
      <c r="Q23" s="410"/>
      <c r="R23" s="440"/>
    </row>
    <row r="24" spans="1:18" ht="15.75" customHeight="1">
      <c r="A24" s="381"/>
      <c r="B24" s="485"/>
      <c r="C24" s="486"/>
      <c r="D24" s="502"/>
      <c r="E24" s="502"/>
      <c r="F24" s="502"/>
      <c r="G24" s="410"/>
      <c r="H24" s="410"/>
      <c r="I24" s="863"/>
      <c r="J24" s="863"/>
      <c r="K24" s="410"/>
      <c r="L24" s="410"/>
      <c r="M24" s="410"/>
      <c r="N24" s="410"/>
      <c r="O24" s="410">
        <v>0</v>
      </c>
      <c r="P24" s="410">
        <v>0</v>
      </c>
      <c r="Q24" s="410"/>
      <c r="R24" s="440"/>
    </row>
    <row r="25" spans="1:18" ht="15.75" customHeight="1">
      <c r="A25" s="381"/>
      <c r="B25" s="485"/>
      <c r="C25" s="486"/>
      <c r="D25" s="502"/>
      <c r="E25" s="502"/>
      <c r="F25" s="502"/>
      <c r="G25" s="410"/>
      <c r="H25" s="410"/>
      <c r="I25" s="863"/>
      <c r="J25" s="863"/>
      <c r="K25" s="410"/>
      <c r="L25" s="410"/>
      <c r="M25" s="410"/>
      <c r="N25" s="410"/>
      <c r="O25" s="410">
        <v>0</v>
      </c>
      <c r="P25" s="410">
        <v>0</v>
      </c>
      <c r="Q25" s="410"/>
      <c r="R25" s="440"/>
    </row>
    <row r="26" spans="1:18" ht="15.75" customHeight="1">
      <c r="A26" s="381"/>
      <c r="B26" s="485"/>
      <c r="C26" s="486"/>
      <c r="D26" s="502"/>
      <c r="E26" s="502"/>
      <c r="F26" s="502"/>
      <c r="G26" s="410"/>
      <c r="H26" s="410"/>
      <c r="I26" s="863"/>
      <c r="J26" s="863"/>
      <c r="K26" s="410"/>
      <c r="L26" s="410"/>
      <c r="M26" s="410"/>
      <c r="N26" s="410"/>
      <c r="O26" s="410">
        <v>0</v>
      </c>
      <c r="P26" s="410">
        <v>0</v>
      </c>
      <c r="Q26" s="410"/>
      <c r="R26" s="440"/>
    </row>
    <row r="27" spans="1:18" ht="15.75" customHeight="1">
      <c r="A27" s="1688" t="s">
        <v>2126</v>
      </c>
      <c r="B27" s="1689"/>
      <c r="C27" s="486"/>
      <c r="D27" s="502"/>
      <c r="E27" s="502"/>
      <c r="F27" s="502"/>
      <c r="G27" s="410"/>
      <c r="H27" s="410"/>
      <c r="I27" s="863"/>
      <c r="J27" s="863"/>
      <c r="K27" s="410"/>
      <c r="L27" s="410"/>
      <c r="M27" s="410">
        <v>0</v>
      </c>
      <c r="N27" s="410"/>
      <c r="O27" s="410">
        <v>0</v>
      </c>
      <c r="P27" s="410">
        <v>0</v>
      </c>
      <c r="Q27" s="410"/>
      <c r="R27" s="440"/>
    </row>
    <row r="28" spans="1:18" ht="15.75" customHeight="1">
      <c r="A28" s="4" t="s">
        <v>2098</v>
      </c>
      <c r="M28" s="388"/>
      <c r="N28" s="388"/>
      <c r="O28" s="388" t="s">
        <v>2099</v>
      </c>
      <c r="P28" s="388"/>
      <c r="Q28" s="388"/>
    </row>
    <row r="29" spans="1:18" ht="15.75" customHeight="1">
      <c r="A29" s="4" t="s">
        <v>2101</v>
      </c>
      <c r="M29" s="388"/>
      <c r="N29" s="388"/>
      <c r="O29" s="388"/>
      <c r="P29" s="388"/>
      <c r="Q29" s="388"/>
    </row>
  </sheetData>
  <sortState xmlns:xlrd2="http://schemas.microsoft.com/office/spreadsheetml/2017/richdata2" ref="A7:R26">
    <sortCondition ref="A7"/>
  </sortState>
  <mergeCells count="20">
    <mergeCell ref="A2:R2"/>
    <mergeCell ref="A5:A6"/>
    <mergeCell ref="B5:B6"/>
    <mergeCell ref="C5:C6"/>
    <mergeCell ref="D5:D6"/>
    <mergeCell ref="E5:E6"/>
    <mergeCell ref="F5:F6"/>
    <mergeCell ref="G5:G6"/>
    <mergeCell ref="H5:H6"/>
    <mergeCell ref="I5:I6"/>
    <mergeCell ref="A27:B27"/>
    <mergeCell ref="P5:P6"/>
    <mergeCell ref="Q5:Q6"/>
    <mergeCell ref="R5:R6"/>
    <mergeCell ref="J5:J6"/>
    <mergeCell ref="K5:K6"/>
    <mergeCell ref="L5:L6"/>
    <mergeCell ref="M5:M6"/>
    <mergeCell ref="N5:N6"/>
    <mergeCell ref="O5:O6"/>
  </mergeCells>
  <phoneticPr fontId="30" type="noConversion"/>
  <dataValidations count="1">
    <dataValidation type="list" allowBlank="1" showInputMessage="1" showErrorMessage="1" sqref="B7:B26" xr:uid="{7DAF4545-2EDE-44E2-BC8E-16487EA33DA9}">
      <formula1>"信托计划,资管计划,债权投资计划,资产支持专项计划,其他"</formula1>
    </dataValidation>
  </dataValidations>
  <printOptions horizontalCentered="1"/>
  <pageMargins left="0.35433070866141736" right="0.35433070866141736" top="0.98425196850393704" bottom="0.78740157480314965" header="0.39370078740157477" footer="0.51181102362204722"/>
  <pageSetup paperSize="9" scale="65" fitToHeight="0" orientation="landscape" r:id="rId1"/>
  <headerFooter alignWithMargins="0">
    <oddHeader>&amp;R&amp;"宋体,常规"&amp;10共&amp;"Times New Roman,常规"&amp;N&amp;"宋体,常规"页第&amp;"Times New Roman,常规"&amp;P&amp;"宋体,常规"页</oddHeader>
  </headerFooter>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706486-9C05-4DF3-BEA9-03465A0ED470}">
  <sheetPr codeName="Sheet162">
    <tabColor rgb="FFFF0000"/>
    <pageSetUpPr fitToPage="1"/>
  </sheetPr>
  <dimension ref="A1:G33"/>
  <sheetViews>
    <sheetView zoomScaleNormal="100" workbookViewId="0">
      <selection activeCell="D7" sqref="D7"/>
    </sheetView>
  </sheetViews>
  <sheetFormatPr defaultRowHeight="15.6"/>
  <cols>
    <col min="1" max="1" width="7.59765625" style="82" customWidth="1"/>
    <col min="2" max="2" width="35.09765625" style="82" customWidth="1"/>
    <col min="3" max="3" width="20.59765625" style="82" hidden="1" customWidth="1"/>
    <col min="4" max="4" width="20.59765625" style="82" customWidth="1" collapsed="1"/>
    <col min="5" max="7" width="20.59765625" style="82" customWidth="1"/>
  </cols>
  <sheetData>
    <row r="1" spans="1:7">
      <c r="A1" s="864"/>
      <c r="B1" s="80"/>
      <c r="C1" s="813"/>
      <c r="D1" s="813"/>
      <c r="E1" s="813"/>
      <c r="F1" s="813"/>
      <c r="G1" s="813"/>
    </row>
    <row r="2" spans="1:7" ht="22.8">
      <c r="A2" s="1944" t="s">
        <v>294</v>
      </c>
      <c r="B2" s="1944"/>
      <c r="C2" s="1944"/>
      <c r="D2" s="1944"/>
      <c r="E2" s="1944"/>
      <c r="F2" s="1944"/>
      <c r="G2" s="1944"/>
    </row>
    <row r="3" spans="1:7">
      <c r="A3" s="1967" t="str">
        <f>CONCATENATE(封面!D9,封面!F9,封面!G9,封面!H9,封面!I9,封面!J9,封面!K9)</f>
        <v>评估基准日：2024年12月31日</v>
      </c>
      <c r="B3" s="1967"/>
      <c r="C3" s="1967"/>
      <c r="D3" s="1967"/>
      <c r="E3" s="1967"/>
      <c r="F3" s="1967"/>
      <c r="G3" s="1967"/>
    </row>
    <row r="4" spans="1:7">
      <c r="A4" s="814" t="str">
        <f>封面!D7&amp;封面!F7</f>
        <v>被评估企业：海南中油深南石油技术开发有限公司澄迈分公司</v>
      </c>
      <c r="G4" s="865" t="s">
        <v>67</v>
      </c>
    </row>
    <row r="5" spans="1:7">
      <c r="A5" s="866" t="s">
        <v>138</v>
      </c>
      <c r="B5" s="866" t="s">
        <v>90</v>
      </c>
      <c r="C5" s="867" t="s">
        <v>91</v>
      </c>
      <c r="D5" s="866" t="s">
        <v>92</v>
      </c>
      <c r="E5" s="866" t="s">
        <v>93</v>
      </c>
      <c r="F5" s="866" t="s">
        <v>291</v>
      </c>
      <c r="G5" s="866" t="s">
        <v>156</v>
      </c>
    </row>
    <row r="6" spans="1:7">
      <c r="A6" s="868" t="str">
        <f>A$25&amp;"-"&amp;SUBTOTAL(103,B$6:B6)</f>
        <v>4-9-1</v>
      </c>
      <c r="B6" s="869" t="s">
        <v>700</v>
      </c>
      <c r="C6" s="824">
        <f>投资性房地产—房屋!V26</f>
        <v>0</v>
      </c>
      <c r="D6" s="824">
        <f>投资性房地产—房屋!AD26</f>
        <v>0</v>
      </c>
      <c r="E6" s="824">
        <f>投资性房地产—房屋!AG26</f>
        <v>0</v>
      </c>
      <c r="F6" s="824">
        <f>E6-D6</f>
        <v>0</v>
      </c>
      <c r="G6" s="824" t="str">
        <f>IF(D6=0,"",F6/D6*100)</f>
        <v/>
      </c>
    </row>
    <row r="7" spans="1:7">
      <c r="A7" s="868" t="str">
        <f>A$25&amp;"-"&amp;SUBTOTAL(103,B$6:B7)</f>
        <v>4-9-2</v>
      </c>
      <c r="B7" s="869" t="s">
        <v>701</v>
      </c>
      <c r="C7" s="824">
        <f>投资性房地产—土地!M26</f>
        <v>0</v>
      </c>
      <c r="D7" s="824">
        <f>投资性房地产—土地!P26</f>
        <v>0</v>
      </c>
      <c r="E7" s="824">
        <f>投资性房地产—土地!Q26</f>
        <v>0</v>
      </c>
      <c r="F7" s="824">
        <f>E7-D7</f>
        <v>0</v>
      </c>
      <c r="G7" s="824" t="str">
        <f>IF(D7=0,"",F7/D7*100)</f>
        <v/>
      </c>
    </row>
    <row r="8" spans="1:7">
      <c r="A8" s="870"/>
      <c r="B8" s="869"/>
      <c r="C8" s="824"/>
      <c r="D8" s="824"/>
      <c r="E8" s="824"/>
      <c r="F8" s="824"/>
      <c r="G8" s="824"/>
    </row>
    <row r="9" spans="1:7">
      <c r="A9" s="870"/>
      <c r="B9" s="869"/>
      <c r="C9" s="824"/>
      <c r="D9" s="824"/>
      <c r="E9" s="824"/>
      <c r="F9" s="824"/>
      <c r="G9" s="824"/>
    </row>
    <row r="10" spans="1:7">
      <c r="A10" s="870"/>
      <c r="B10" s="869"/>
      <c r="C10" s="824"/>
      <c r="D10" s="824"/>
      <c r="E10" s="824"/>
      <c r="F10" s="824"/>
      <c r="G10" s="824"/>
    </row>
    <row r="11" spans="1:7">
      <c r="A11" s="870"/>
      <c r="B11" s="869"/>
      <c r="C11" s="824"/>
      <c r="D11" s="824"/>
      <c r="E11" s="824"/>
      <c r="F11" s="824"/>
      <c r="G11" s="824"/>
    </row>
    <row r="12" spans="1:7">
      <c r="A12" s="870"/>
      <c r="B12" s="869"/>
      <c r="C12" s="824"/>
      <c r="D12" s="824"/>
      <c r="E12" s="824"/>
      <c r="F12" s="824"/>
      <c r="G12" s="824"/>
    </row>
    <row r="13" spans="1:7">
      <c r="A13" s="870"/>
      <c r="B13" s="869"/>
      <c r="C13" s="824"/>
      <c r="D13" s="824"/>
      <c r="E13" s="824"/>
      <c r="F13" s="824"/>
      <c r="G13" s="824"/>
    </row>
    <row r="14" spans="1:7">
      <c r="A14" s="870"/>
      <c r="B14" s="869"/>
      <c r="C14" s="824"/>
      <c r="D14" s="824"/>
      <c r="E14" s="824"/>
      <c r="F14" s="824"/>
      <c r="G14" s="824"/>
    </row>
    <row r="15" spans="1:7">
      <c r="A15" s="870"/>
      <c r="B15" s="869"/>
      <c r="C15" s="824"/>
      <c r="D15" s="824"/>
      <c r="E15" s="824"/>
      <c r="F15" s="824"/>
      <c r="G15" s="824"/>
    </row>
    <row r="16" spans="1:7">
      <c r="A16" s="870"/>
      <c r="B16" s="869"/>
      <c r="C16" s="824"/>
      <c r="D16" s="824"/>
      <c r="E16" s="824"/>
      <c r="F16" s="824"/>
      <c r="G16" s="824"/>
    </row>
    <row r="17" spans="1:7">
      <c r="A17" s="870"/>
      <c r="B17" s="869"/>
      <c r="C17" s="824"/>
      <c r="D17" s="824"/>
      <c r="E17" s="824"/>
      <c r="F17" s="824"/>
      <c r="G17" s="824"/>
    </row>
    <row r="18" spans="1:7">
      <c r="A18" s="870"/>
      <c r="B18" s="869"/>
      <c r="C18" s="824"/>
      <c r="D18" s="824"/>
      <c r="E18" s="824"/>
      <c r="F18" s="824"/>
      <c r="G18" s="824"/>
    </row>
    <row r="19" spans="1:7">
      <c r="A19" s="870"/>
      <c r="B19" s="869"/>
      <c r="C19" s="824"/>
      <c r="D19" s="824"/>
      <c r="E19" s="824"/>
      <c r="F19" s="824"/>
      <c r="G19" s="824"/>
    </row>
    <row r="20" spans="1:7">
      <c r="A20" s="870"/>
      <c r="B20" s="869"/>
      <c r="C20" s="824"/>
      <c r="D20" s="824"/>
      <c r="E20" s="824"/>
      <c r="F20" s="824"/>
      <c r="G20" s="824"/>
    </row>
    <row r="21" spans="1:7">
      <c r="A21" s="870"/>
      <c r="B21" s="869"/>
      <c r="C21" s="824"/>
      <c r="D21" s="824"/>
      <c r="E21" s="824"/>
      <c r="F21" s="824"/>
      <c r="G21" s="824"/>
    </row>
    <row r="22" spans="1:7">
      <c r="A22" s="870"/>
      <c r="B22" s="869"/>
      <c r="C22" s="824"/>
      <c r="D22" s="824"/>
      <c r="E22" s="824"/>
      <c r="F22" s="824"/>
      <c r="G22" s="824"/>
    </row>
    <row r="23" spans="1:7">
      <c r="A23" s="870" t="str">
        <f>A25</f>
        <v>4-9</v>
      </c>
      <c r="B23" s="871" t="s">
        <v>295</v>
      </c>
      <c r="C23" s="150">
        <f>SUM(C6:C22)</f>
        <v>0</v>
      </c>
      <c r="D23" s="150">
        <f t="shared" ref="D23:E23" si="0">SUM(D6:D22)</f>
        <v>0</v>
      </c>
      <c r="E23" s="150">
        <f t="shared" si="0"/>
        <v>0</v>
      </c>
      <c r="F23" s="150">
        <f>E23-D23</f>
        <v>0</v>
      </c>
      <c r="G23" s="872" t="str">
        <f>IF(D23=0,"",F23/D23*100)</f>
        <v/>
      </c>
    </row>
    <row r="24" spans="1:7">
      <c r="A24" s="870"/>
      <c r="B24" s="871" t="s">
        <v>290</v>
      </c>
      <c r="C24" s="150">
        <f>投资性房地产—房屋!U26</f>
        <v>0</v>
      </c>
      <c r="D24" s="150">
        <f>投资性房地产—房屋!AC26</f>
        <v>0</v>
      </c>
      <c r="E24" s="150">
        <v>0</v>
      </c>
      <c r="F24" s="150">
        <f>E24-D24</f>
        <v>0</v>
      </c>
      <c r="G24" s="872" t="str">
        <f>IF(D24=0,"",F24/D24*100)</f>
        <v/>
      </c>
    </row>
    <row r="25" spans="1:7">
      <c r="A25" s="870" t="str">
        <f>非流动资产汇总!A14</f>
        <v>4-9</v>
      </c>
      <c r="B25" s="871" t="s">
        <v>292</v>
      </c>
      <c r="C25" s="150">
        <f>C23-C24</f>
        <v>0</v>
      </c>
      <c r="D25" s="150">
        <f>D23-D24</f>
        <v>0</v>
      </c>
      <c r="E25" s="150">
        <f>E23-E24</f>
        <v>0</v>
      </c>
      <c r="F25" s="150">
        <f>F23-F24</f>
        <v>0</v>
      </c>
      <c r="G25" s="872" t="str">
        <f>IF(D25=0,"",F25/D25*100)</f>
        <v/>
      </c>
    </row>
    <row r="26" spans="1:7">
      <c r="A26" s="873" t="str">
        <f>封面!D11&amp;封面!G11</f>
        <v>被评估企业填表人：郭一凡</v>
      </c>
      <c r="B26" s="836"/>
      <c r="C26" s="836"/>
      <c r="D26" s="836"/>
      <c r="E26" s="836" t="str">
        <f>"评估人员："&amp;封面!G22</f>
        <v>评估人员：</v>
      </c>
      <c r="F26" s="836"/>
      <c r="G26" s="865"/>
    </row>
    <row r="27" spans="1:7">
      <c r="A27" s="82" t="str">
        <f>CONCATENATE(封面!D13,封面!F13,封面!G13,封面!H13,封面!I13,封面!J13,封面!K13)</f>
        <v>填表日期：2025年1月22日</v>
      </c>
      <c r="B27" s="836"/>
      <c r="C27" s="836"/>
      <c r="D27" s="836"/>
      <c r="E27" s="836"/>
      <c r="F27" s="836"/>
    </row>
    <row r="28" spans="1:7">
      <c r="A28" s="836"/>
      <c r="B28" s="836"/>
      <c r="C28" s="836"/>
      <c r="D28" s="836"/>
      <c r="E28" s="836"/>
      <c r="F28" s="836"/>
    </row>
    <row r="29" spans="1:7">
      <c r="A29" s="836"/>
      <c r="B29" s="836"/>
      <c r="C29" s="836"/>
      <c r="D29" s="836"/>
      <c r="E29" s="836"/>
      <c r="F29" s="836"/>
    </row>
    <row r="30" spans="1:7">
      <c r="A30" s="836"/>
      <c r="B30" s="836"/>
      <c r="C30" s="836"/>
      <c r="D30" s="836"/>
      <c r="E30" s="836"/>
      <c r="F30" s="836"/>
    </row>
    <row r="31" spans="1:7">
      <c r="A31" s="836"/>
      <c r="B31" s="836"/>
      <c r="C31" s="836"/>
      <c r="D31" s="836"/>
      <c r="E31" s="836"/>
      <c r="F31" s="836"/>
    </row>
    <row r="32" spans="1:7">
      <c r="A32" s="836"/>
      <c r="B32" s="836"/>
      <c r="C32" s="836"/>
      <c r="D32" s="836"/>
      <c r="E32" s="836"/>
      <c r="F32" s="836"/>
    </row>
    <row r="33" spans="1:6">
      <c r="A33" s="836"/>
      <c r="B33" s="836"/>
      <c r="C33" s="836"/>
      <c r="D33" s="836"/>
      <c r="E33" s="836"/>
      <c r="F33" s="836"/>
    </row>
  </sheetData>
  <mergeCells count="2">
    <mergeCell ref="A2:G2"/>
    <mergeCell ref="A3:G3"/>
  </mergeCells>
  <phoneticPr fontId="30" type="noConversion"/>
  <conditionalFormatting sqref="C6:G22">
    <cfRule type="expression" dxfId="1" priority="1">
      <formula>$D6+$E6=0</formula>
    </cfRule>
  </conditionalFormatting>
  <hyperlinks>
    <hyperlink ref="B6" location="投资性房地产—房屋!Print_Titles" display="投资性房地产—房屋" xr:uid="{8BF1CDF7-866B-40DA-916F-D40D4A6ACF45}"/>
    <hyperlink ref="B7" location="投资性房地产—土地!Print_Titles" display="投资性房地产—土地" xr:uid="{FF3F567C-4895-4BFB-94C5-2415CBD5B86A}"/>
  </hyperlinks>
  <printOptions horizontalCentered="1"/>
  <pageMargins left="0.70866141732283472" right="0.70866141732283472" top="0.98425196850393704" bottom="0.74803149606299213" header="0.39370078740157477" footer="0.31496062992125984"/>
  <pageSetup paperSize="9" scale="84" fitToHeight="0" orientation="landscape" r:id="rId1"/>
  <headerFooter>
    <oddHeader>&amp;R&amp;"宋体,常规"&amp;10共&amp;"Times New Roman,常规"&amp;N&amp;"宋体,常规"页第&amp;"Times New Roman,常规"&amp;P&amp;"宋体,常规"页</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6C27B4-624C-4516-B18D-5C6E3065EC3E}">
  <sheetPr codeName="Sheet7">
    <pageSetUpPr fitToPage="1"/>
  </sheetPr>
  <dimension ref="A1:C66"/>
  <sheetViews>
    <sheetView zoomScaleNormal="100" workbookViewId="0">
      <selection activeCell="B14" sqref="B14:M14"/>
    </sheetView>
  </sheetViews>
  <sheetFormatPr defaultColWidth="9" defaultRowHeight="15.6"/>
  <cols>
    <col min="1" max="1" width="38.59765625" style="14" customWidth="1"/>
    <col min="2" max="2" width="22" style="199" customWidth="1"/>
    <col min="3" max="3" width="19.59765625" style="200" customWidth="1"/>
    <col min="4" max="16384" width="9" style="15"/>
  </cols>
  <sheetData>
    <row r="1" spans="1:3" ht="25.8">
      <c r="A1" s="1641" t="s">
        <v>2059</v>
      </c>
      <c r="B1" s="1641"/>
      <c r="C1" s="1641"/>
    </row>
    <row r="2" spans="1:3" s="13" customFormat="1" ht="15" customHeight="1">
      <c r="A2" s="1642" t="s">
        <v>1968</v>
      </c>
      <c r="B2" s="1642"/>
      <c r="C2" s="1642"/>
    </row>
    <row r="3" spans="1:3" s="13" customFormat="1" ht="15" customHeight="1">
      <c r="A3" s="362" t="s">
        <v>2037</v>
      </c>
      <c r="B3" s="363"/>
      <c r="C3" s="364" t="s">
        <v>2060</v>
      </c>
    </row>
    <row r="4" spans="1:3" s="13" customFormat="1" ht="19.350000000000001" customHeight="1">
      <c r="A4" s="365" t="s">
        <v>2061</v>
      </c>
      <c r="B4" s="366" t="s">
        <v>2062</v>
      </c>
      <c r="C4" s="366" t="s">
        <v>2063</v>
      </c>
    </row>
    <row r="5" spans="1:3" s="13" customFormat="1" ht="19.350000000000001" customHeight="1">
      <c r="A5" s="367" t="s">
        <v>2064</v>
      </c>
      <c r="B5" s="368">
        <v>0</v>
      </c>
      <c r="C5" s="368">
        <v>0</v>
      </c>
    </row>
    <row r="6" spans="1:3" s="13" customFormat="1" ht="19.350000000000001" customHeight="1">
      <c r="A6" s="369" t="s">
        <v>2065</v>
      </c>
      <c r="B6" s="370"/>
      <c r="C6" s="370"/>
    </row>
    <row r="7" spans="1:3" s="13" customFormat="1" ht="19.350000000000001" customHeight="1">
      <c r="A7" s="371" t="s">
        <v>2066</v>
      </c>
      <c r="B7" s="370"/>
      <c r="C7" s="370"/>
    </row>
    <row r="8" spans="1:3" s="13" customFormat="1" ht="19.350000000000001" customHeight="1">
      <c r="A8" s="367" t="s">
        <v>2067</v>
      </c>
      <c r="B8" s="368">
        <v>0</v>
      </c>
      <c r="C8" s="368">
        <v>0</v>
      </c>
    </row>
    <row r="9" spans="1:3" s="13" customFormat="1" ht="19.350000000000001" customHeight="1">
      <c r="A9" s="369" t="s">
        <v>2068</v>
      </c>
      <c r="B9" s="370"/>
      <c r="C9" s="370"/>
    </row>
    <row r="10" spans="1:3" s="13" customFormat="1" ht="19.350000000000001" customHeight="1">
      <c r="A10" s="371" t="s">
        <v>2069</v>
      </c>
      <c r="B10" s="370"/>
      <c r="C10" s="370"/>
    </row>
    <row r="11" spans="1:3" s="13" customFormat="1" ht="19.350000000000001" customHeight="1">
      <c r="A11" s="371" t="s">
        <v>2070</v>
      </c>
      <c r="B11" s="370"/>
      <c r="C11" s="370"/>
    </row>
    <row r="12" spans="1:3" s="13" customFormat="1" ht="19.350000000000001" customHeight="1">
      <c r="A12" s="371" t="s">
        <v>2071</v>
      </c>
      <c r="B12" s="370"/>
      <c r="C12" s="370"/>
    </row>
    <row r="13" spans="1:3" s="13" customFormat="1" ht="19.350000000000001" customHeight="1">
      <c r="A13" s="371" t="s">
        <v>2072</v>
      </c>
      <c r="B13" s="370"/>
      <c r="C13" s="370"/>
    </row>
    <row r="14" spans="1:3" s="13" customFormat="1" ht="19.350000000000001" customHeight="1">
      <c r="A14" s="371" t="s">
        <v>2073</v>
      </c>
      <c r="B14" s="370"/>
      <c r="C14" s="370"/>
    </row>
    <row r="15" spans="1:3" s="13" customFormat="1" ht="19.350000000000001" customHeight="1">
      <c r="A15" s="371" t="s">
        <v>2074</v>
      </c>
      <c r="B15" s="370"/>
      <c r="C15" s="370"/>
    </row>
    <row r="16" spans="1:3" s="13" customFormat="1" ht="19.350000000000001" customHeight="1">
      <c r="A16" s="371" t="s">
        <v>2075</v>
      </c>
      <c r="B16" s="370"/>
      <c r="C16" s="370"/>
    </row>
    <row r="17" spans="1:3" s="13" customFormat="1" ht="19.350000000000001" customHeight="1">
      <c r="A17" s="371" t="s">
        <v>2076</v>
      </c>
      <c r="B17" s="370"/>
      <c r="C17" s="370"/>
    </row>
    <row r="18" spans="1:3" s="13" customFormat="1" ht="19.350000000000001" customHeight="1">
      <c r="A18" s="371" t="s">
        <v>2077</v>
      </c>
      <c r="B18" s="370"/>
      <c r="C18" s="370"/>
    </row>
    <row r="19" spans="1:3" s="13" customFormat="1" ht="19.350000000000001" customHeight="1">
      <c r="A19" s="372" t="s">
        <v>2078</v>
      </c>
      <c r="B19" s="368">
        <v>0</v>
      </c>
      <c r="C19" s="368">
        <v>0</v>
      </c>
    </row>
    <row r="20" spans="1:3" s="13" customFormat="1" ht="19.350000000000001" customHeight="1">
      <c r="A20" s="371" t="s">
        <v>2079</v>
      </c>
      <c r="B20" s="370"/>
      <c r="C20" s="370"/>
    </row>
    <row r="21" spans="1:3" s="13" customFormat="1" ht="19.350000000000001" customHeight="1">
      <c r="A21" s="371" t="s">
        <v>2080</v>
      </c>
      <c r="B21" s="370"/>
      <c r="C21" s="370"/>
    </row>
    <row r="22" spans="1:3" s="13" customFormat="1" ht="19.350000000000001" customHeight="1">
      <c r="A22" s="372" t="s">
        <v>2081</v>
      </c>
      <c r="B22" s="368">
        <v>0</v>
      </c>
      <c r="C22" s="368">
        <v>0</v>
      </c>
    </row>
    <row r="23" spans="1:3" s="13" customFormat="1" ht="19.350000000000001" customHeight="1">
      <c r="A23" s="371" t="s">
        <v>2082</v>
      </c>
      <c r="B23" s="370"/>
      <c r="C23" s="370"/>
    </row>
    <row r="24" spans="1:3" s="13" customFormat="1" ht="23.85" customHeight="1">
      <c r="A24" s="372" t="s">
        <v>2083</v>
      </c>
      <c r="B24" s="368">
        <v>0</v>
      </c>
      <c r="C24" s="368">
        <v>0</v>
      </c>
    </row>
    <row r="25" spans="1:3" s="13" customFormat="1" ht="19.350000000000001" customHeight="1">
      <c r="A25" s="373"/>
      <c r="B25" s="374"/>
      <c r="C25" s="72"/>
    </row>
    <row r="26" spans="1:3" s="13" customFormat="1" ht="19.350000000000001" customHeight="1">
      <c r="A26" s="373"/>
      <c r="B26" s="374"/>
      <c r="C26" s="72"/>
    </row>
    <row r="27" spans="1:3" s="13" customFormat="1" ht="19.350000000000001" customHeight="1">
      <c r="A27" s="375"/>
      <c r="B27" s="374"/>
      <c r="C27" s="72"/>
    </row>
    <row r="28" spans="1:3" s="13" customFormat="1" ht="19.350000000000001" customHeight="1">
      <c r="A28" s="375"/>
      <c r="B28" s="374"/>
      <c r="C28" s="72"/>
    </row>
    <row r="29" spans="1:3" s="13" customFormat="1" ht="19.350000000000001" customHeight="1">
      <c r="A29" s="375"/>
      <c r="B29" s="374"/>
      <c r="C29" s="72"/>
    </row>
    <row r="30" spans="1:3" s="13" customFormat="1" ht="19.350000000000001" customHeight="1">
      <c r="A30" s="373"/>
      <c r="B30" s="374"/>
      <c r="C30" s="72"/>
    </row>
    <row r="31" spans="1:3" s="13" customFormat="1" ht="19.350000000000001" customHeight="1">
      <c r="A31" s="375"/>
      <c r="B31" s="374"/>
      <c r="C31" s="72"/>
    </row>
    <row r="32" spans="1:3" s="13" customFormat="1" ht="19.350000000000001" customHeight="1">
      <c r="A32" s="375"/>
      <c r="B32" s="374"/>
      <c r="C32" s="72"/>
    </row>
    <row r="33" spans="1:3" s="13" customFormat="1" ht="19.350000000000001" customHeight="1">
      <c r="A33" s="375"/>
      <c r="B33" s="374"/>
      <c r="C33" s="72"/>
    </row>
    <row r="34" spans="1:3" s="13" customFormat="1" ht="19.350000000000001" customHeight="1">
      <c r="A34" s="375"/>
      <c r="B34" s="374"/>
      <c r="C34" s="72"/>
    </row>
    <row r="35" spans="1:3" s="13" customFormat="1" ht="19.350000000000001" customHeight="1">
      <c r="A35" s="376"/>
      <c r="B35" s="374"/>
      <c r="C35" s="72"/>
    </row>
    <row r="36" spans="1:3" s="13" customFormat="1" ht="19.350000000000001" customHeight="1">
      <c r="A36" s="376"/>
      <c r="B36" s="374"/>
      <c r="C36" s="72"/>
    </row>
    <row r="37" spans="1:3" s="13" customFormat="1" ht="19.350000000000001" customHeight="1">
      <c r="A37" s="375"/>
      <c r="B37" s="374"/>
      <c r="C37" s="72"/>
    </row>
    <row r="38" spans="1:3" s="13" customFormat="1" ht="19.350000000000001" customHeight="1">
      <c r="A38" s="375"/>
      <c r="B38" s="374"/>
      <c r="C38" s="72"/>
    </row>
    <row r="39" spans="1:3" s="13" customFormat="1" ht="15" customHeight="1">
      <c r="A39" s="377"/>
      <c r="B39" s="363"/>
      <c r="C39" s="198"/>
    </row>
    <row r="40" spans="1:3" s="13" customFormat="1" ht="15" customHeight="1">
      <c r="A40" s="377"/>
      <c r="B40" s="363"/>
      <c r="C40" s="198"/>
    </row>
    <row r="41" spans="1:3" s="13" customFormat="1" ht="15" customHeight="1">
      <c r="A41" s="377"/>
      <c r="B41" s="363"/>
      <c r="C41" s="198"/>
    </row>
    <row r="42" spans="1:3" s="13" customFormat="1" ht="15" customHeight="1">
      <c r="A42" s="377"/>
      <c r="B42" s="363"/>
      <c r="C42" s="198"/>
    </row>
    <row r="43" spans="1:3" s="13" customFormat="1" ht="15" customHeight="1">
      <c r="A43" s="377"/>
      <c r="B43" s="363"/>
      <c r="C43" s="198"/>
    </row>
    <row r="44" spans="1:3" s="13" customFormat="1" ht="15" customHeight="1">
      <c r="A44" s="377"/>
      <c r="B44" s="363"/>
      <c r="C44" s="198"/>
    </row>
    <row r="45" spans="1:3" s="13" customFormat="1" ht="15" customHeight="1">
      <c r="A45" s="377"/>
      <c r="B45" s="363"/>
      <c r="C45" s="198"/>
    </row>
    <row r="46" spans="1:3" s="13" customFormat="1" ht="15" customHeight="1">
      <c r="A46" s="377"/>
      <c r="B46" s="363"/>
      <c r="C46" s="198"/>
    </row>
    <row r="47" spans="1:3" s="13" customFormat="1" ht="15" customHeight="1">
      <c r="A47" s="377"/>
      <c r="B47" s="363"/>
      <c r="C47" s="198"/>
    </row>
    <row r="48" spans="1:3" s="13" customFormat="1" ht="15" customHeight="1">
      <c r="A48" s="377"/>
      <c r="B48" s="363"/>
      <c r="C48" s="198"/>
    </row>
    <row r="49" spans="1:3" s="13" customFormat="1" ht="15" customHeight="1">
      <c r="A49" s="377"/>
      <c r="B49" s="363"/>
      <c r="C49" s="198"/>
    </row>
    <row r="50" spans="1:3" s="13" customFormat="1" ht="15" customHeight="1">
      <c r="A50" s="377"/>
      <c r="B50" s="363"/>
      <c r="C50" s="198"/>
    </row>
    <row r="51" spans="1:3" s="13" customFormat="1" ht="15" customHeight="1">
      <c r="A51" s="377"/>
      <c r="B51" s="363"/>
      <c r="C51" s="198"/>
    </row>
    <row r="52" spans="1:3" s="13" customFormat="1" ht="15" customHeight="1">
      <c r="A52" s="377"/>
      <c r="B52" s="363"/>
      <c r="C52" s="198"/>
    </row>
    <row r="53" spans="1:3" s="13" customFormat="1" ht="15" customHeight="1">
      <c r="A53" s="377"/>
      <c r="B53" s="363"/>
      <c r="C53" s="198"/>
    </row>
    <row r="54" spans="1:3" s="13" customFormat="1" ht="15" customHeight="1">
      <c r="A54" s="377"/>
      <c r="B54" s="363"/>
      <c r="C54" s="198"/>
    </row>
    <row r="55" spans="1:3" s="13" customFormat="1" ht="15" customHeight="1">
      <c r="A55" s="377"/>
      <c r="B55" s="363"/>
      <c r="C55" s="198"/>
    </row>
    <row r="56" spans="1:3" s="13" customFormat="1" ht="15" customHeight="1">
      <c r="A56" s="377"/>
      <c r="B56" s="363"/>
      <c r="C56" s="198"/>
    </row>
    <row r="57" spans="1:3" s="13" customFormat="1" ht="15" customHeight="1">
      <c r="A57" s="377"/>
      <c r="B57" s="363"/>
      <c r="C57" s="198"/>
    </row>
    <row r="58" spans="1:3" s="13" customFormat="1" ht="15" customHeight="1">
      <c r="A58" s="377"/>
      <c r="B58" s="363"/>
      <c r="C58" s="198"/>
    </row>
    <row r="59" spans="1:3" s="13" customFormat="1" ht="15" customHeight="1">
      <c r="A59" s="377"/>
      <c r="B59" s="363"/>
      <c r="C59" s="198"/>
    </row>
    <row r="60" spans="1:3" s="13" customFormat="1" ht="15" customHeight="1">
      <c r="A60" s="377"/>
      <c r="B60" s="363"/>
      <c r="C60" s="198"/>
    </row>
    <row r="61" spans="1:3" s="13" customFormat="1" ht="15" customHeight="1">
      <c r="A61" s="377"/>
      <c r="B61" s="363"/>
      <c r="C61" s="198"/>
    </row>
    <row r="62" spans="1:3" s="13" customFormat="1" ht="15" customHeight="1">
      <c r="A62" s="377"/>
      <c r="B62" s="363"/>
      <c r="C62" s="198"/>
    </row>
    <row r="63" spans="1:3" s="13" customFormat="1" ht="15" customHeight="1">
      <c r="A63" s="377"/>
      <c r="B63" s="363"/>
      <c r="C63" s="198"/>
    </row>
    <row r="64" spans="1:3" s="13" customFormat="1" ht="15" customHeight="1">
      <c r="A64" s="377"/>
      <c r="B64" s="363"/>
      <c r="C64" s="198"/>
    </row>
    <row r="65" spans="1:3" s="13" customFormat="1" ht="15" customHeight="1">
      <c r="A65" s="377"/>
      <c r="B65" s="363"/>
      <c r="C65" s="198"/>
    </row>
    <row r="66" spans="1:3" ht="15" customHeight="1"/>
  </sheetData>
  <mergeCells count="2">
    <mergeCell ref="A1:C1"/>
    <mergeCell ref="A2:C2"/>
  </mergeCells>
  <phoneticPr fontId="30" type="noConversion"/>
  <printOptions horizontalCentered="1"/>
  <pageMargins left="0.69930555555555596" right="0.69930555555555596" top="0.98425196850393704" bottom="0.75" header="0.39370078740157477" footer="0.3"/>
  <pageSetup paperSize="9" fitToHeight="0" orientation="landscape" r:id="rId1"/>
  <headerFooter alignWithMargins="0">
    <oddHeader>&amp;R&amp;"宋体,常规"&amp;10共&amp;"Times New Roman,常规"&amp;N&amp;"宋体,常规"页第&amp;"Times New Roman,常规"&amp;P&amp;"宋体,常规"页</oddHeader>
  </headerFooter>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0D1268-A2F5-4E13-8E87-D91C1953287C}">
  <sheetPr codeName="Sheet47">
    <pageSetUpPr fitToPage="1"/>
  </sheetPr>
  <dimension ref="A1:AJ28"/>
  <sheetViews>
    <sheetView zoomScaleNormal="100" workbookViewId="0">
      <pane ySplit="7" topLeftCell="A8" activePane="bottomLeft" state="frozen"/>
      <selection pane="bottomLeft"/>
    </sheetView>
  </sheetViews>
  <sheetFormatPr defaultColWidth="9" defaultRowHeight="15.75" customHeight="1" outlineLevelCol="1"/>
  <cols>
    <col min="1" max="1" width="5.5" style="10" customWidth="1"/>
    <col min="2" max="3" width="10" style="8" customWidth="1"/>
    <col min="4" max="4" width="10.796875" style="8" customWidth="1"/>
    <col min="5" max="6" width="10.09765625" style="8" customWidth="1"/>
    <col min="7" max="8" width="9.09765625" style="8" customWidth="1"/>
    <col min="9" max="9" width="9.296875" style="8" customWidth="1"/>
    <col min="10" max="10" width="13.59765625" style="8" hidden="1" customWidth="1" outlineLevel="1"/>
    <col min="11" max="11" width="8.09765625" style="8" customWidth="1" collapsed="1"/>
    <col min="12" max="12" width="8.09765625" style="70" customWidth="1"/>
    <col min="13" max="13" width="6.59765625" style="8" customWidth="1"/>
    <col min="14" max="14" width="9.296875" style="8" customWidth="1"/>
    <col min="15" max="15" width="7.09765625" style="8" customWidth="1"/>
    <col min="16" max="16" width="14.296875" style="8" customWidth="1"/>
    <col min="17" max="17" width="9.19921875" style="8" customWidth="1"/>
    <col min="18" max="18" width="28.59765625" style="8" customWidth="1"/>
    <col min="19" max="22" width="12.59765625" style="8" hidden="1" customWidth="1"/>
    <col min="23" max="23" width="0" style="8" hidden="1" customWidth="1"/>
    <col min="24" max="26" width="12.59765625" style="8" hidden="1" customWidth="1"/>
    <col min="27" max="35" width="12.796875" style="8" customWidth="1"/>
    <col min="36" max="36" width="9.19921875" style="8" customWidth="1"/>
    <col min="37" max="16384" width="9" style="8"/>
  </cols>
  <sheetData>
    <row r="1" spans="1:36" s="4" customFormat="1" ht="15.6">
      <c r="A1" s="506"/>
      <c r="B1" s="874"/>
      <c r="C1" s="212"/>
      <c r="D1" s="61"/>
      <c r="E1" s="5"/>
      <c r="F1" s="5"/>
      <c r="G1" s="5"/>
      <c r="H1" s="5"/>
      <c r="I1" s="5"/>
      <c r="J1" s="5"/>
      <c r="K1" s="5"/>
      <c r="L1" s="875"/>
      <c r="M1" s="5"/>
      <c r="N1" s="5"/>
      <c r="O1" s="5"/>
    </row>
    <row r="2" spans="1:36" s="9" customFormat="1" ht="30" customHeight="1">
      <c r="A2" s="1968" t="s">
        <v>2791</v>
      </c>
      <c r="B2" s="1968"/>
      <c r="C2" s="1968"/>
      <c r="D2" s="1968"/>
      <c r="E2" s="1968"/>
      <c r="F2" s="1968"/>
      <c r="G2" s="1968"/>
      <c r="H2" s="1968"/>
      <c r="I2" s="1968"/>
      <c r="J2" s="1968"/>
      <c r="K2" s="1968"/>
      <c r="L2" s="1968"/>
      <c r="M2" s="1968"/>
      <c r="N2" s="1968"/>
      <c r="O2" s="1968"/>
      <c r="P2" s="1968"/>
      <c r="Q2" s="1968"/>
      <c r="R2" s="1968"/>
      <c r="S2" s="1968"/>
      <c r="T2" s="1968"/>
      <c r="U2" s="1968"/>
      <c r="V2" s="1968"/>
      <c r="W2" s="1968"/>
      <c r="X2" s="1968"/>
      <c r="Y2" s="1968"/>
      <c r="Z2" s="1968"/>
      <c r="AA2" s="1968"/>
      <c r="AB2" s="1968"/>
      <c r="AC2" s="1968"/>
      <c r="AD2" s="1968"/>
      <c r="AE2" s="1968"/>
      <c r="AF2" s="1968"/>
      <c r="AG2" s="1968"/>
      <c r="AH2" s="1968"/>
      <c r="AI2" s="1968"/>
      <c r="AJ2" s="1968"/>
    </row>
    <row r="3" spans="1:36" ht="14.25" customHeight="1">
      <c r="A3" s="876" t="s">
        <v>1968</v>
      </c>
      <c r="B3" s="876"/>
      <c r="C3" s="877"/>
      <c r="D3" s="877"/>
      <c r="E3" s="877"/>
      <c r="F3" s="877"/>
      <c r="G3" s="877"/>
      <c r="H3" s="877"/>
      <c r="I3" s="877"/>
      <c r="J3" s="877"/>
      <c r="K3" s="877"/>
      <c r="L3" s="877"/>
      <c r="M3" s="877"/>
      <c r="N3" s="877"/>
      <c r="O3" s="877"/>
      <c r="P3" s="877"/>
      <c r="Q3" s="877"/>
      <c r="R3" s="877"/>
      <c r="S3" s="877"/>
      <c r="T3" s="877"/>
      <c r="U3" s="877"/>
      <c r="V3" s="877"/>
      <c r="W3" s="877"/>
      <c r="X3" s="877"/>
      <c r="Y3" s="877"/>
      <c r="Z3" s="877"/>
      <c r="AA3" s="877"/>
      <c r="AB3" s="877"/>
      <c r="AC3" s="877"/>
      <c r="AD3" s="877"/>
      <c r="AE3" s="877"/>
      <c r="AF3" s="877"/>
      <c r="AG3" s="877"/>
      <c r="AH3" s="877"/>
      <c r="AI3" s="877"/>
      <c r="AJ3" s="877"/>
    </row>
    <row r="4" spans="1:36" ht="15.75" customHeight="1">
      <c r="A4" s="878" t="s">
        <v>2086</v>
      </c>
      <c r="B4" s="877"/>
      <c r="C4" s="877"/>
      <c r="D4" s="877"/>
      <c r="E4" s="877"/>
      <c r="F4" s="877"/>
      <c r="G4" s="877"/>
      <c r="H4" s="877"/>
      <c r="I4" s="877"/>
      <c r="J4" s="877"/>
      <c r="K4" s="877"/>
      <c r="L4" s="879"/>
      <c r="M4" s="877"/>
      <c r="N4" s="877"/>
      <c r="O4" s="877"/>
      <c r="P4" s="877"/>
      <c r="Q4" s="877"/>
      <c r="R4" s="877"/>
      <c r="S4" s="877"/>
      <c r="T4" s="877"/>
      <c r="U4" s="877"/>
      <c r="V4" s="877"/>
      <c r="W4" s="877"/>
      <c r="X4" s="877"/>
      <c r="Y4" s="877"/>
      <c r="Z4" s="877"/>
      <c r="AA4" s="877"/>
      <c r="AB4" s="877"/>
      <c r="AC4" s="877"/>
      <c r="AD4" s="877"/>
      <c r="AE4" s="877"/>
      <c r="AF4" s="877"/>
      <c r="AG4" s="877"/>
      <c r="AH4" s="1988" t="s">
        <v>1970</v>
      </c>
      <c r="AI4" s="1988"/>
      <c r="AJ4" s="1988"/>
    </row>
    <row r="5" spans="1:36" s="129" customFormat="1" ht="15.75" customHeight="1">
      <c r="A5" s="1989" t="s">
        <v>1101</v>
      </c>
      <c r="B5" s="1992" t="s">
        <v>2385</v>
      </c>
      <c r="C5" s="1992"/>
      <c r="D5" s="1992"/>
      <c r="E5" s="1992"/>
      <c r="F5" s="1992"/>
      <c r="G5" s="1992"/>
      <c r="H5" s="1992"/>
      <c r="I5" s="1992"/>
      <c r="J5" s="1993"/>
      <c r="K5" s="1996" t="s">
        <v>2386</v>
      </c>
      <c r="L5" s="1996"/>
      <c r="M5" s="1996"/>
      <c r="N5" s="1996"/>
      <c r="O5" s="1996"/>
      <c r="P5" s="1969" t="s">
        <v>2390</v>
      </c>
      <c r="Q5" s="1997" t="s">
        <v>2792</v>
      </c>
      <c r="R5" s="1998" t="s">
        <v>2793</v>
      </c>
      <c r="S5" s="1972" t="s">
        <v>2088</v>
      </c>
      <c r="T5" s="1973"/>
      <c r="U5" s="1973"/>
      <c r="V5" s="1974"/>
      <c r="W5" s="1978" t="s">
        <v>2391</v>
      </c>
      <c r="X5" s="1979" t="s">
        <v>2089</v>
      </c>
      <c r="Y5" s="1980"/>
      <c r="Z5" s="1981"/>
      <c r="AA5" s="1985" t="s">
        <v>2262</v>
      </c>
      <c r="AB5" s="1980"/>
      <c r="AC5" s="1980"/>
      <c r="AD5" s="1981"/>
      <c r="AE5" s="1985" t="s">
        <v>2150</v>
      </c>
      <c r="AF5" s="1980"/>
      <c r="AG5" s="1980"/>
      <c r="AH5" s="1980"/>
      <c r="AI5" s="1981"/>
      <c r="AJ5" s="1987" t="s">
        <v>1100</v>
      </c>
    </row>
    <row r="6" spans="1:36" s="129" customFormat="1" ht="15.6" customHeight="1">
      <c r="A6" s="1990"/>
      <c r="B6" s="1994"/>
      <c r="C6" s="1994"/>
      <c r="D6" s="1994"/>
      <c r="E6" s="1994"/>
      <c r="F6" s="1994"/>
      <c r="G6" s="1994"/>
      <c r="H6" s="1994"/>
      <c r="I6" s="1994"/>
      <c r="J6" s="1995"/>
      <c r="K6" s="1996"/>
      <c r="L6" s="1996"/>
      <c r="M6" s="1996"/>
      <c r="N6" s="1996"/>
      <c r="O6" s="1996"/>
      <c r="P6" s="1970"/>
      <c r="Q6" s="1970"/>
      <c r="R6" s="1970"/>
      <c r="S6" s="1975"/>
      <c r="T6" s="1976"/>
      <c r="U6" s="1976"/>
      <c r="V6" s="1977"/>
      <c r="W6" s="1978"/>
      <c r="X6" s="1982"/>
      <c r="Y6" s="1983"/>
      <c r="Z6" s="1984"/>
      <c r="AA6" s="1986"/>
      <c r="AB6" s="1983"/>
      <c r="AC6" s="1983"/>
      <c r="AD6" s="1984"/>
      <c r="AE6" s="1986"/>
      <c r="AF6" s="1983"/>
      <c r="AG6" s="1983"/>
      <c r="AH6" s="1983"/>
      <c r="AI6" s="1984"/>
      <c r="AJ6" s="1987"/>
    </row>
    <row r="7" spans="1:36" s="129" customFormat="1" ht="36">
      <c r="A7" s="1991"/>
      <c r="B7" s="880" t="s">
        <v>2394</v>
      </c>
      <c r="C7" s="881" t="s">
        <v>2395</v>
      </c>
      <c r="D7" s="882" t="s">
        <v>2396</v>
      </c>
      <c r="E7" s="883" t="s">
        <v>2397</v>
      </c>
      <c r="F7" s="884" t="s">
        <v>2398</v>
      </c>
      <c r="G7" s="883" t="s">
        <v>2399</v>
      </c>
      <c r="H7" s="885" t="s">
        <v>2400</v>
      </c>
      <c r="I7" s="885" t="s">
        <v>2401</v>
      </c>
      <c r="J7" s="886" t="s">
        <v>2402</v>
      </c>
      <c r="K7" s="887" t="s">
        <v>2403</v>
      </c>
      <c r="L7" s="887" t="s">
        <v>2404</v>
      </c>
      <c r="M7" s="885" t="s">
        <v>2405</v>
      </c>
      <c r="N7" s="885" t="s">
        <v>2406</v>
      </c>
      <c r="O7" s="888" t="s">
        <v>2407</v>
      </c>
      <c r="P7" s="1971"/>
      <c r="Q7" s="1971"/>
      <c r="R7" s="1971"/>
      <c r="S7" s="889" t="s">
        <v>1758</v>
      </c>
      <c r="T7" s="890" t="s">
        <v>1779</v>
      </c>
      <c r="U7" s="882" t="s">
        <v>2426</v>
      </c>
      <c r="V7" s="891" t="s">
        <v>1647</v>
      </c>
      <c r="W7" s="1978"/>
      <c r="X7" s="892" t="s">
        <v>1758</v>
      </c>
      <c r="Y7" s="893" t="s">
        <v>1779</v>
      </c>
      <c r="Z7" s="894" t="s">
        <v>2426</v>
      </c>
      <c r="AA7" s="893" t="s">
        <v>1758</v>
      </c>
      <c r="AB7" s="893" t="s">
        <v>1779</v>
      </c>
      <c r="AC7" s="894" t="s">
        <v>2426</v>
      </c>
      <c r="AD7" s="893" t="s">
        <v>1647</v>
      </c>
      <c r="AE7" s="893" t="s">
        <v>2393</v>
      </c>
      <c r="AF7" s="893" t="s">
        <v>2241</v>
      </c>
      <c r="AG7" s="893" t="s">
        <v>2090</v>
      </c>
      <c r="AH7" s="894" t="s">
        <v>2091</v>
      </c>
      <c r="AI7" s="894" t="s">
        <v>2427</v>
      </c>
      <c r="AJ7" s="1987"/>
    </row>
    <row r="8" spans="1:36" s="124" customFormat="1" ht="15.75" customHeight="1">
      <c r="A8" s="895"/>
      <c r="B8" s="896"/>
      <c r="C8" s="897"/>
      <c r="D8" s="898"/>
      <c r="E8" s="899"/>
      <c r="F8" s="899"/>
      <c r="G8" s="900"/>
      <c r="H8" s="901"/>
      <c r="I8" s="902"/>
      <c r="J8" s="903"/>
      <c r="K8" s="897"/>
      <c r="L8" s="897"/>
      <c r="M8" s="904"/>
      <c r="N8" s="905"/>
      <c r="O8" s="903"/>
      <c r="P8" s="176"/>
      <c r="Q8" s="176"/>
      <c r="R8" s="176"/>
      <c r="S8" s="906"/>
      <c r="T8" s="906"/>
      <c r="U8" s="906"/>
      <c r="V8" s="907">
        <v>0</v>
      </c>
      <c r="W8" s="908"/>
      <c r="X8" s="909"/>
      <c r="Y8" s="910"/>
      <c r="Z8" s="910"/>
      <c r="AA8" s="910">
        <v>0</v>
      </c>
      <c r="AB8" s="910">
        <v>0</v>
      </c>
      <c r="AC8" s="910">
        <v>0</v>
      </c>
      <c r="AD8" s="910">
        <v>0</v>
      </c>
      <c r="AE8" s="911"/>
      <c r="AF8" s="912"/>
      <c r="AG8" s="910"/>
      <c r="AH8" s="910"/>
      <c r="AI8" s="910"/>
      <c r="AJ8" s="913"/>
    </row>
    <row r="9" spans="1:36" s="124" customFormat="1" ht="15.75" customHeight="1">
      <c r="A9" s="895"/>
      <c r="B9" s="897"/>
      <c r="C9" s="897"/>
      <c r="D9" s="898"/>
      <c r="E9" s="899"/>
      <c r="F9" s="899"/>
      <c r="G9" s="900"/>
      <c r="H9" s="901"/>
      <c r="I9" s="902"/>
      <c r="J9" s="903"/>
      <c r="K9" s="897"/>
      <c r="L9" s="897"/>
      <c r="M9" s="904"/>
      <c r="N9" s="905"/>
      <c r="O9" s="903"/>
      <c r="P9" s="176"/>
      <c r="Q9" s="176"/>
      <c r="R9" s="176"/>
      <c r="S9" s="906"/>
      <c r="T9" s="906"/>
      <c r="U9" s="906"/>
      <c r="V9" s="907">
        <v>0</v>
      </c>
      <c r="W9" s="901"/>
      <c r="X9" s="909"/>
      <c r="Y9" s="910"/>
      <c r="Z9" s="910"/>
      <c r="AA9" s="910">
        <v>0</v>
      </c>
      <c r="AB9" s="910">
        <v>0</v>
      </c>
      <c r="AC9" s="910">
        <v>0</v>
      </c>
      <c r="AD9" s="910">
        <v>0</v>
      </c>
      <c r="AE9" s="911"/>
      <c r="AF9" s="912"/>
      <c r="AG9" s="910"/>
      <c r="AH9" s="910"/>
      <c r="AI9" s="910"/>
      <c r="AJ9" s="913"/>
    </row>
    <row r="10" spans="1:36" s="124" customFormat="1" ht="15.75" customHeight="1">
      <c r="A10" s="895"/>
      <c r="B10" s="897"/>
      <c r="C10" s="897"/>
      <c r="D10" s="898"/>
      <c r="E10" s="899"/>
      <c r="F10" s="899"/>
      <c r="G10" s="900"/>
      <c r="H10" s="901"/>
      <c r="I10" s="902"/>
      <c r="J10" s="903"/>
      <c r="K10" s="897"/>
      <c r="L10" s="897"/>
      <c r="M10" s="904"/>
      <c r="N10" s="905"/>
      <c r="O10" s="903"/>
      <c r="P10" s="176"/>
      <c r="Q10" s="176"/>
      <c r="R10" s="176"/>
      <c r="S10" s="906"/>
      <c r="T10" s="906"/>
      <c r="U10" s="906"/>
      <c r="V10" s="907">
        <v>0</v>
      </c>
      <c r="W10" s="901"/>
      <c r="X10" s="909"/>
      <c r="Y10" s="910"/>
      <c r="Z10" s="910"/>
      <c r="AA10" s="910">
        <v>0</v>
      </c>
      <c r="AB10" s="910">
        <v>0</v>
      </c>
      <c r="AC10" s="910">
        <v>0</v>
      </c>
      <c r="AD10" s="910">
        <v>0</v>
      </c>
      <c r="AE10" s="911"/>
      <c r="AF10" s="912"/>
      <c r="AG10" s="910"/>
      <c r="AH10" s="910"/>
      <c r="AI10" s="910"/>
      <c r="AJ10" s="913"/>
    </row>
    <row r="11" spans="1:36" s="124" customFormat="1" ht="15.75" customHeight="1">
      <c r="A11" s="895"/>
      <c r="B11" s="897"/>
      <c r="C11" s="897"/>
      <c r="D11" s="898"/>
      <c r="E11" s="899"/>
      <c r="F11" s="899"/>
      <c r="G11" s="900"/>
      <c r="H11" s="901"/>
      <c r="I11" s="902"/>
      <c r="J11" s="903"/>
      <c r="K11" s="897"/>
      <c r="L11" s="897"/>
      <c r="M11" s="904"/>
      <c r="N11" s="905"/>
      <c r="O11" s="903"/>
      <c r="P11" s="176"/>
      <c r="Q11" s="176"/>
      <c r="R11" s="176"/>
      <c r="S11" s="906"/>
      <c r="T11" s="906"/>
      <c r="U11" s="906"/>
      <c r="V11" s="907">
        <v>0</v>
      </c>
      <c r="W11" s="901"/>
      <c r="X11" s="909"/>
      <c r="Y11" s="910"/>
      <c r="Z11" s="910"/>
      <c r="AA11" s="910">
        <v>0</v>
      </c>
      <c r="AB11" s="910">
        <v>0</v>
      </c>
      <c r="AC11" s="910">
        <v>0</v>
      </c>
      <c r="AD11" s="910">
        <v>0</v>
      </c>
      <c r="AE11" s="911"/>
      <c r="AF11" s="912"/>
      <c r="AG11" s="910"/>
      <c r="AH11" s="910"/>
      <c r="AI11" s="910"/>
      <c r="AJ11" s="913"/>
    </row>
    <row r="12" spans="1:36" s="124" customFormat="1" ht="15" customHeight="1">
      <c r="A12" s="895"/>
      <c r="B12" s="897"/>
      <c r="C12" s="897"/>
      <c r="D12" s="898"/>
      <c r="E12" s="899"/>
      <c r="F12" s="899"/>
      <c r="G12" s="900"/>
      <c r="H12" s="901"/>
      <c r="I12" s="902"/>
      <c r="J12" s="903"/>
      <c r="K12" s="897"/>
      <c r="L12" s="897"/>
      <c r="M12" s="904"/>
      <c r="N12" s="905"/>
      <c r="O12" s="903"/>
      <c r="P12" s="176"/>
      <c r="Q12" s="176"/>
      <c r="R12" s="176"/>
      <c r="S12" s="906"/>
      <c r="T12" s="906"/>
      <c r="U12" s="906"/>
      <c r="V12" s="907">
        <v>0</v>
      </c>
      <c r="W12" s="901"/>
      <c r="X12" s="909"/>
      <c r="Y12" s="910"/>
      <c r="Z12" s="910"/>
      <c r="AA12" s="910">
        <v>0</v>
      </c>
      <c r="AB12" s="910">
        <v>0</v>
      </c>
      <c r="AC12" s="910">
        <v>0</v>
      </c>
      <c r="AD12" s="910">
        <v>0</v>
      </c>
      <c r="AE12" s="911"/>
      <c r="AF12" s="912"/>
      <c r="AG12" s="910"/>
      <c r="AH12" s="910"/>
      <c r="AI12" s="910"/>
      <c r="AJ12" s="913"/>
    </row>
    <row r="13" spans="1:36" s="124" customFormat="1" ht="15.75" customHeight="1">
      <c r="A13" s="895"/>
      <c r="B13" s="897"/>
      <c r="C13" s="897"/>
      <c r="D13" s="898"/>
      <c r="E13" s="899"/>
      <c r="F13" s="899"/>
      <c r="G13" s="900"/>
      <c r="H13" s="901"/>
      <c r="I13" s="902"/>
      <c r="J13" s="903"/>
      <c r="K13" s="897"/>
      <c r="L13" s="897"/>
      <c r="M13" s="904"/>
      <c r="N13" s="905"/>
      <c r="O13" s="903"/>
      <c r="P13" s="176"/>
      <c r="Q13" s="176"/>
      <c r="R13" s="176"/>
      <c r="S13" s="906"/>
      <c r="T13" s="906"/>
      <c r="U13" s="906"/>
      <c r="V13" s="907">
        <v>0</v>
      </c>
      <c r="W13" s="901"/>
      <c r="X13" s="909"/>
      <c r="Y13" s="910"/>
      <c r="Z13" s="910"/>
      <c r="AA13" s="910">
        <v>0</v>
      </c>
      <c r="AB13" s="910">
        <v>0</v>
      </c>
      <c r="AC13" s="910">
        <v>0</v>
      </c>
      <c r="AD13" s="910">
        <v>0</v>
      </c>
      <c r="AE13" s="911"/>
      <c r="AF13" s="912"/>
      <c r="AG13" s="910"/>
      <c r="AH13" s="910"/>
      <c r="AI13" s="910"/>
      <c r="AJ13" s="913"/>
    </row>
    <row r="14" spans="1:36" s="124" customFormat="1" ht="15.75" customHeight="1">
      <c r="A14" s="895"/>
      <c r="B14" s="897"/>
      <c r="C14" s="897"/>
      <c r="D14" s="898"/>
      <c r="E14" s="899"/>
      <c r="F14" s="899"/>
      <c r="G14" s="900"/>
      <c r="H14" s="901"/>
      <c r="I14" s="902"/>
      <c r="J14" s="903"/>
      <c r="K14" s="897"/>
      <c r="L14" s="897"/>
      <c r="M14" s="904"/>
      <c r="N14" s="905"/>
      <c r="O14" s="903"/>
      <c r="P14" s="176"/>
      <c r="Q14" s="176"/>
      <c r="R14" s="176"/>
      <c r="S14" s="906"/>
      <c r="T14" s="906"/>
      <c r="U14" s="906"/>
      <c r="V14" s="907">
        <v>0</v>
      </c>
      <c r="W14" s="901"/>
      <c r="X14" s="909"/>
      <c r="Y14" s="910"/>
      <c r="Z14" s="910"/>
      <c r="AA14" s="910">
        <v>0</v>
      </c>
      <c r="AB14" s="910">
        <v>0</v>
      </c>
      <c r="AC14" s="910">
        <v>0</v>
      </c>
      <c r="AD14" s="910">
        <v>0</v>
      </c>
      <c r="AE14" s="911"/>
      <c r="AF14" s="912"/>
      <c r="AG14" s="910"/>
      <c r="AH14" s="910"/>
      <c r="AI14" s="910"/>
      <c r="AJ14" s="913"/>
    </row>
    <row r="15" spans="1:36" s="124" customFormat="1" ht="15.75" customHeight="1">
      <c r="A15" s="895"/>
      <c r="B15" s="897"/>
      <c r="C15" s="897"/>
      <c r="D15" s="898"/>
      <c r="E15" s="899"/>
      <c r="F15" s="899"/>
      <c r="G15" s="900"/>
      <c r="H15" s="901"/>
      <c r="I15" s="902"/>
      <c r="J15" s="903"/>
      <c r="K15" s="897"/>
      <c r="L15" s="897"/>
      <c r="M15" s="904"/>
      <c r="N15" s="905"/>
      <c r="O15" s="903"/>
      <c r="P15" s="176"/>
      <c r="Q15" s="176"/>
      <c r="R15" s="176"/>
      <c r="S15" s="906"/>
      <c r="T15" s="906"/>
      <c r="U15" s="906"/>
      <c r="V15" s="907">
        <v>0</v>
      </c>
      <c r="W15" s="901"/>
      <c r="X15" s="909"/>
      <c r="Y15" s="910"/>
      <c r="Z15" s="910"/>
      <c r="AA15" s="910">
        <v>0</v>
      </c>
      <c r="AB15" s="910">
        <v>0</v>
      </c>
      <c r="AC15" s="910">
        <v>0</v>
      </c>
      <c r="AD15" s="910">
        <v>0</v>
      </c>
      <c r="AE15" s="911"/>
      <c r="AF15" s="912"/>
      <c r="AG15" s="910"/>
      <c r="AH15" s="910"/>
      <c r="AI15" s="910"/>
      <c r="AJ15" s="913"/>
    </row>
    <row r="16" spans="1:36" s="124" customFormat="1" ht="15.75" customHeight="1">
      <c r="A16" s="895"/>
      <c r="B16" s="897"/>
      <c r="C16" s="897"/>
      <c r="D16" s="898"/>
      <c r="E16" s="899"/>
      <c r="F16" s="899"/>
      <c r="G16" s="900"/>
      <c r="H16" s="901"/>
      <c r="I16" s="902"/>
      <c r="J16" s="903"/>
      <c r="K16" s="897"/>
      <c r="L16" s="897"/>
      <c r="M16" s="904"/>
      <c r="N16" s="905"/>
      <c r="O16" s="903"/>
      <c r="P16" s="176"/>
      <c r="Q16" s="176"/>
      <c r="R16" s="176"/>
      <c r="S16" s="906"/>
      <c r="T16" s="906"/>
      <c r="U16" s="906"/>
      <c r="V16" s="907">
        <v>0</v>
      </c>
      <c r="W16" s="901"/>
      <c r="X16" s="909"/>
      <c r="Y16" s="910"/>
      <c r="Z16" s="910"/>
      <c r="AA16" s="910">
        <v>0</v>
      </c>
      <c r="AB16" s="910">
        <v>0</v>
      </c>
      <c r="AC16" s="910">
        <v>0</v>
      </c>
      <c r="AD16" s="910">
        <v>0</v>
      </c>
      <c r="AE16" s="911"/>
      <c r="AF16" s="912"/>
      <c r="AG16" s="910"/>
      <c r="AH16" s="910"/>
      <c r="AI16" s="910"/>
      <c r="AJ16" s="913"/>
    </row>
    <row r="17" spans="1:36" s="124" customFormat="1" ht="15.75" customHeight="1">
      <c r="A17" s="914"/>
      <c r="B17" s="897"/>
      <c r="C17" s="897"/>
      <c r="D17" s="898"/>
      <c r="E17" s="899"/>
      <c r="F17" s="899"/>
      <c r="G17" s="900"/>
      <c r="H17" s="901"/>
      <c r="I17" s="902"/>
      <c r="J17" s="903"/>
      <c r="K17" s="897"/>
      <c r="L17" s="897"/>
      <c r="M17" s="904"/>
      <c r="N17" s="905"/>
      <c r="O17" s="903"/>
      <c r="P17" s="176"/>
      <c r="Q17" s="176"/>
      <c r="R17" s="176"/>
      <c r="S17" s="906"/>
      <c r="T17" s="906"/>
      <c r="U17" s="906"/>
      <c r="V17" s="907">
        <v>0</v>
      </c>
      <c r="W17" s="901"/>
      <c r="X17" s="909"/>
      <c r="Y17" s="910"/>
      <c r="Z17" s="910"/>
      <c r="AA17" s="910">
        <v>0</v>
      </c>
      <c r="AB17" s="910">
        <v>0</v>
      </c>
      <c r="AC17" s="910">
        <v>0</v>
      </c>
      <c r="AD17" s="910">
        <v>0</v>
      </c>
      <c r="AE17" s="911"/>
      <c r="AF17" s="912"/>
      <c r="AG17" s="910"/>
      <c r="AH17" s="910"/>
      <c r="AI17" s="910"/>
      <c r="AJ17" s="913"/>
    </row>
    <row r="18" spans="1:36" s="124" customFormat="1" ht="15.75" customHeight="1">
      <c r="A18" s="914"/>
      <c r="B18" s="897"/>
      <c r="C18" s="897"/>
      <c r="D18" s="898"/>
      <c r="E18" s="899"/>
      <c r="F18" s="899"/>
      <c r="G18" s="900"/>
      <c r="H18" s="901"/>
      <c r="I18" s="902"/>
      <c r="J18" s="903"/>
      <c r="K18" s="897"/>
      <c r="L18" s="897"/>
      <c r="M18" s="904"/>
      <c r="N18" s="905"/>
      <c r="O18" s="903"/>
      <c r="P18" s="176"/>
      <c r="Q18" s="176"/>
      <c r="R18" s="176"/>
      <c r="S18" s="915"/>
      <c r="T18" s="915"/>
      <c r="U18" s="915"/>
      <c r="V18" s="907">
        <v>0</v>
      </c>
      <c r="W18" s="901"/>
      <c r="X18" s="916"/>
      <c r="Y18" s="917"/>
      <c r="Z18" s="917"/>
      <c r="AA18" s="910">
        <v>0</v>
      </c>
      <c r="AB18" s="910">
        <v>0</v>
      </c>
      <c r="AC18" s="910">
        <v>0</v>
      </c>
      <c r="AD18" s="910">
        <v>0</v>
      </c>
      <c r="AE18" s="911"/>
      <c r="AF18" s="912"/>
      <c r="AG18" s="910"/>
      <c r="AH18" s="910"/>
      <c r="AI18" s="910"/>
      <c r="AJ18" s="913"/>
    </row>
    <row r="19" spans="1:36" s="124" customFormat="1" ht="15.75" customHeight="1">
      <c r="A19" s="914"/>
      <c r="B19" s="897"/>
      <c r="C19" s="897"/>
      <c r="D19" s="898"/>
      <c r="E19" s="899"/>
      <c r="F19" s="899"/>
      <c r="G19" s="900"/>
      <c r="H19" s="901"/>
      <c r="I19" s="902"/>
      <c r="J19" s="903"/>
      <c r="K19" s="897"/>
      <c r="L19" s="897"/>
      <c r="M19" s="904"/>
      <c r="N19" s="905"/>
      <c r="O19" s="903"/>
      <c r="P19" s="176"/>
      <c r="Q19" s="176"/>
      <c r="R19" s="176"/>
      <c r="S19" s="915"/>
      <c r="T19" s="915"/>
      <c r="U19" s="915"/>
      <c r="V19" s="907">
        <v>0</v>
      </c>
      <c r="W19" s="901"/>
      <c r="X19" s="916"/>
      <c r="Y19" s="917"/>
      <c r="Z19" s="917"/>
      <c r="AA19" s="910">
        <v>0</v>
      </c>
      <c r="AB19" s="910">
        <v>0</v>
      </c>
      <c r="AC19" s="910">
        <v>0</v>
      </c>
      <c r="AD19" s="910">
        <v>0</v>
      </c>
      <c r="AE19" s="911"/>
      <c r="AF19" s="912"/>
      <c r="AG19" s="910"/>
      <c r="AH19" s="910"/>
      <c r="AI19" s="910"/>
      <c r="AJ19" s="913"/>
    </row>
    <row r="20" spans="1:36" s="124" customFormat="1" ht="15.75" customHeight="1">
      <c r="A20" s="914"/>
      <c r="B20" s="897"/>
      <c r="C20" s="897"/>
      <c r="D20" s="898"/>
      <c r="E20" s="899"/>
      <c r="F20" s="899"/>
      <c r="G20" s="900"/>
      <c r="H20" s="901"/>
      <c r="I20" s="902"/>
      <c r="J20" s="903"/>
      <c r="K20" s="897"/>
      <c r="L20" s="897"/>
      <c r="M20" s="904"/>
      <c r="N20" s="905"/>
      <c r="O20" s="903"/>
      <c r="P20" s="176"/>
      <c r="Q20" s="176"/>
      <c r="R20" s="176"/>
      <c r="S20" s="915"/>
      <c r="T20" s="915"/>
      <c r="U20" s="915"/>
      <c r="V20" s="907">
        <v>0</v>
      </c>
      <c r="W20" s="901"/>
      <c r="X20" s="916"/>
      <c r="Y20" s="917"/>
      <c r="Z20" s="917"/>
      <c r="AA20" s="910">
        <v>0</v>
      </c>
      <c r="AB20" s="910">
        <v>0</v>
      </c>
      <c r="AC20" s="910">
        <v>0</v>
      </c>
      <c r="AD20" s="910">
        <v>0</v>
      </c>
      <c r="AE20" s="911"/>
      <c r="AF20" s="912"/>
      <c r="AG20" s="910"/>
      <c r="AH20" s="910"/>
      <c r="AI20" s="910"/>
      <c r="AJ20" s="913"/>
    </row>
    <row r="21" spans="1:36" s="124" customFormat="1" ht="15.75" customHeight="1">
      <c r="A21" s="914"/>
      <c r="B21" s="897"/>
      <c r="C21" s="897"/>
      <c r="D21" s="898"/>
      <c r="E21" s="899"/>
      <c r="F21" s="899"/>
      <c r="G21" s="900"/>
      <c r="H21" s="901"/>
      <c r="I21" s="902"/>
      <c r="J21" s="903"/>
      <c r="K21" s="897"/>
      <c r="L21" s="897"/>
      <c r="M21" s="904"/>
      <c r="N21" s="905"/>
      <c r="O21" s="903"/>
      <c r="P21" s="176"/>
      <c r="Q21" s="176"/>
      <c r="R21" s="176"/>
      <c r="S21" s="915"/>
      <c r="T21" s="915"/>
      <c r="U21" s="915"/>
      <c r="V21" s="907">
        <v>0</v>
      </c>
      <c r="W21" s="901"/>
      <c r="X21" s="909"/>
      <c r="Y21" s="910"/>
      <c r="Z21" s="910"/>
      <c r="AA21" s="910">
        <v>0</v>
      </c>
      <c r="AB21" s="910">
        <v>0</v>
      </c>
      <c r="AC21" s="910">
        <v>0</v>
      </c>
      <c r="AD21" s="910">
        <v>0</v>
      </c>
      <c r="AE21" s="911"/>
      <c r="AF21" s="912"/>
      <c r="AG21" s="910"/>
      <c r="AH21" s="910"/>
      <c r="AI21" s="910"/>
      <c r="AJ21" s="913"/>
    </row>
    <row r="22" spans="1:36" s="124" customFormat="1" ht="15.75" customHeight="1">
      <c r="A22" s="914"/>
      <c r="B22" s="897"/>
      <c r="C22" s="897"/>
      <c r="D22" s="898"/>
      <c r="E22" s="899"/>
      <c r="F22" s="899"/>
      <c r="G22" s="900"/>
      <c r="H22" s="901"/>
      <c r="I22" s="902"/>
      <c r="J22" s="903"/>
      <c r="K22" s="897"/>
      <c r="L22" s="897"/>
      <c r="M22" s="904"/>
      <c r="N22" s="905"/>
      <c r="O22" s="903"/>
      <c r="P22" s="176"/>
      <c r="Q22" s="176"/>
      <c r="R22" s="176"/>
      <c r="S22" s="915"/>
      <c r="T22" s="915"/>
      <c r="U22" s="915"/>
      <c r="V22" s="907">
        <v>0</v>
      </c>
      <c r="W22" s="901"/>
      <c r="X22" s="909"/>
      <c r="Y22" s="910"/>
      <c r="Z22" s="910"/>
      <c r="AA22" s="910">
        <v>0</v>
      </c>
      <c r="AB22" s="910">
        <v>0</v>
      </c>
      <c r="AC22" s="910">
        <v>0</v>
      </c>
      <c r="AD22" s="910">
        <v>0</v>
      </c>
      <c r="AE22" s="911"/>
      <c r="AF22" s="912"/>
      <c r="AG22" s="910"/>
      <c r="AH22" s="910"/>
      <c r="AI22" s="910"/>
      <c r="AJ22" s="913"/>
    </row>
    <row r="23" spans="1:36" s="124" customFormat="1" ht="15.75" customHeight="1">
      <c r="A23" s="914"/>
      <c r="B23" s="897"/>
      <c r="C23" s="897"/>
      <c r="D23" s="898"/>
      <c r="E23" s="899"/>
      <c r="F23" s="899"/>
      <c r="G23" s="900"/>
      <c r="H23" s="901"/>
      <c r="I23" s="902"/>
      <c r="J23" s="903"/>
      <c r="K23" s="897"/>
      <c r="L23" s="897"/>
      <c r="M23" s="904"/>
      <c r="N23" s="905"/>
      <c r="O23" s="903"/>
      <c r="P23" s="176"/>
      <c r="Q23" s="176"/>
      <c r="R23" s="176"/>
      <c r="S23" s="915"/>
      <c r="T23" s="915"/>
      <c r="U23" s="915"/>
      <c r="V23" s="906">
        <v>0</v>
      </c>
      <c r="W23" s="901"/>
      <c r="X23" s="918"/>
      <c r="Y23" s="919"/>
      <c r="Z23" s="919"/>
      <c r="AA23" s="910">
        <v>0</v>
      </c>
      <c r="AB23" s="910">
        <v>0</v>
      </c>
      <c r="AC23" s="910">
        <v>0</v>
      </c>
      <c r="AD23" s="910">
        <v>0</v>
      </c>
      <c r="AE23" s="911"/>
      <c r="AF23" s="912"/>
      <c r="AG23" s="910"/>
      <c r="AH23" s="919"/>
      <c r="AI23" s="910"/>
      <c r="AJ23" s="920"/>
    </row>
    <row r="24" spans="1:36" s="124" customFormat="1" ht="15.75" customHeight="1">
      <c r="A24" s="914"/>
      <c r="B24" s="897"/>
      <c r="C24" s="897"/>
      <c r="D24" s="898"/>
      <c r="E24" s="899"/>
      <c r="F24" s="899"/>
      <c r="G24" s="900"/>
      <c r="H24" s="901"/>
      <c r="I24" s="902"/>
      <c r="J24" s="903"/>
      <c r="K24" s="897"/>
      <c r="L24" s="897"/>
      <c r="M24" s="904"/>
      <c r="N24" s="905"/>
      <c r="O24" s="903"/>
      <c r="P24" s="176"/>
      <c r="Q24" s="176"/>
      <c r="R24" s="176"/>
      <c r="S24" s="915"/>
      <c r="T24" s="915"/>
      <c r="U24" s="915"/>
      <c r="V24" s="906">
        <v>0</v>
      </c>
      <c r="W24" s="901"/>
      <c r="X24" s="921"/>
      <c r="Y24" s="915"/>
      <c r="Z24" s="915"/>
      <c r="AA24" s="910">
        <v>0</v>
      </c>
      <c r="AB24" s="910">
        <v>0</v>
      </c>
      <c r="AC24" s="910">
        <v>0</v>
      </c>
      <c r="AD24" s="910">
        <v>0</v>
      </c>
      <c r="AE24" s="911"/>
      <c r="AF24" s="912"/>
      <c r="AG24" s="910"/>
      <c r="AH24" s="915"/>
      <c r="AI24" s="910"/>
      <c r="AJ24" s="922"/>
    </row>
    <row r="25" spans="1:36" s="124" customFormat="1" ht="15.75" customHeight="1">
      <c r="A25" s="914"/>
      <c r="B25" s="897"/>
      <c r="C25" s="897"/>
      <c r="D25" s="898"/>
      <c r="E25" s="899"/>
      <c r="F25" s="899"/>
      <c r="G25" s="900"/>
      <c r="H25" s="901"/>
      <c r="I25" s="902"/>
      <c r="J25" s="903"/>
      <c r="K25" s="897"/>
      <c r="L25" s="897"/>
      <c r="M25" s="904"/>
      <c r="N25" s="905"/>
      <c r="O25" s="903"/>
      <c r="P25" s="176"/>
      <c r="Q25" s="176"/>
      <c r="R25" s="176"/>
      <c r="S25" s="915"/>
      <c r="T25" s="915"/>
      <c r="U25" s="915"/>
      <c r="V25" s="906">
        <v>0</v>
      </c>
      <c r="W25" s="923"/>
      <c r="X25" s="921"/>
      <c r="Y25" s="915"/>
      <c r="Z25" s="915"/>
      <c r="AA25" s="910">
        <v>0</v>
      </c>
      <c r="AB25" s="910">
        <v>0</v>
      </c>
      <c r="AC25" s="910">
        <v>0</v>
      </c>
      <c r="AD25" s="910">
        <v>0</v>
      </c>
      <c r="AE25" s="911"/>
      <c r="AF25" s="912"/>
      <c r="AG25" s="910"/>
      <c r="AH25" s="915"/>
      <c r="AI25" s="910"/>
      <c r="AJ25" s="922"/>
    </row>
    <row r="26" spans="1:36" s="124" customFormat="1" ht="15.75" customHeight="1">
      <c r="A26" s="924" t="s">
        <v>1185</v>
      </c>
      <c r="B26" s="889"/>
      <c r="C26" s="889"/>
      <c r="D26" s="889"/>
      <c r="E26" s="925"/>
      <c r="F26" s="925"/>
      <c r="G26" s="889"/>
      <c r="H26" s="926"/>
      <c r="I26" s="889"/>
      <c r="J26" s="924"/>
      <c r="K26" s="885"/>
      <c r="L26" s="885"/>
      <c r="M26" s="885"/>
      <c r="N26" s="927"/>
      <c r="O26" s="928"/>
      <c r="P26" s="176"/>
      <c r="Q26" s="176"/>
      <c r="R26" s="176"/>
      <c r="S26" s="915">
        <v>0</v>
      </c>
      <c r="T26" s="915">
        <v>0</v>
      </c>
      <c r="U26" s="915">
        <v>0</v>
      </c>
      <c r="V26" s="915">
        <v>0</v>
      </c>
      <c r="W26" s="929"/>
      <c r="X26" s="921"/>
      <c r="Y26" s="915"/>
      <c r="Z26" s="915"/>
      <c r="AA26" s="915">
        <v>0</v>
      </c>
      <c r="AB26" s="915">
        <v>0</v>
      </c>
      <c r="AC26" s="915">
        <v>0</v>
      </c>
      <c r="AD26" s="915">
        <v>0</v>
      </c>
      <c r="AE26" s="915">
        <v>0</v>
      </c>
      <c r="AF26" s="930"/>
      <c r="AG26" s="915">
        <v>0</v>
      </c>
      <c r="AH26" s="915"/>
      <c r="AI26" s="910"/>
      <c r="AJ26" s="930"/>
    </row>
    <row r="27" spans="1:36" ht="15.75" customHeight="1">
      <c r="A27" s="4" t="s">
        <v>2098</v>
      </c>
      <c r="B27" s="4"/>
      <c r="C27" s="4"/>
      <c r="D27" s="4"/>
      <c r="E27" s="4"/>
      <c r="F27" s="4"/>
      <c r="G27" s="4"/>
      <c r="H27" s="4"/>
      <c r="I27" s="4"/>
      <c r="J27" s="4"/>
      <c r="K27" s="877"/>
      <c r="L27" s="879"/>
      <c r="M27" s="877"/>
      <c r="N27" s="877"/>
      <c r="O27" s="877"/>
      <c r="P27" s="877"/>
      <c r="Q27" s="877"/>
      <c r="R27" s="877"/>
      <c r="S27" s="877"/>
      <c r="T27" s="877"/>
      <c r="U27" s="877"/>
      <c r="V27" s="877"/>
      <c r="W27" s="877"/>
      <c r="X27" s="877"/>
      <c r="Y27" s="877"/>
      <c r="Z27" s="877"/>
      <c r="AA27" s="877"/>
      <c r="AB27" s="877"/>
      <c r="AC27" s="877"/>
      <c r="AD27" s="877"/>
      <c r="AE27" s="877"/>
      <c r="AF27" s="877"/>
      <c r="AG27" s="877"/>
      <c r="AH27" s="877"/>
      <c r="AI27" s="877"/>
      <c r="AJ27" s="877"/>
    </row>
    <row r="28" spans="1:36" ht="15.75" customHeight="1">
      <c r="A28" s="4" t="s">
        <v>2101</v>
      </c>
      <c r="B28" s="4"/>
      <c r="C28" s="877"/>
      <c r="D28" s="877"/>
      <c r="E28" s="877"/>
      <c r="F28" s="877"/>
      <c r="G28" s="877"/>
      <c r="H28" s="877"/>
      <c r="I28" s="877"/>
      <c r="J28" s="877"/>
      <c r="K28" s="877"/>
      <c r="L28" s="879"/>
      <c r="M28" s="877"/>
      <c r="N28" s="877"/>
      <c r="O28" s="877"/>
      <c r="P28" s="877"/>
      <c r="Q28" s="877"/>
      <c r="R28" s="877"/>
      <c r="S28" s="877"/>
      <c r="T28" s="877"/>
      <c r="U28" s="877"/>
      <c r="V28" s="877"/>
      <c r="W28" s="877"/>
      <c r="X28" s="877"/>
      <c r="Y28" s="877"/>
      <c r="Z28" s="877"/>
      <c r="AA28" s="877"/>
      <c r="AB28" s="877"/>
      <c r="AC28" s="877"/>
      <c r="AD28" s="877"/>
      <c r="AE28" s="877"/>
      <c r="AF28" s="877"/>
      <c r="AG28" s="877"/>
      <c r="AH28" s="877"/>
      <c r="AI28" s="877"/>
      <c r="AJ28" s="877"/>
    </row>
  </sheetData>
  <sortState xmlns:xlrd2="http://schemas.microsoft.com/office/spreadsheetml/2017/richdata2" ref="A8:AJ25">
    <sortCondition ref="A8"/>
  </sortState>
  <mergeCells count="14">
    <mergeCell ref="A2:AJ2"/>
    <mergeCell ref="P5:P7"/>
    <mergeCell ref="S5:V6"/>
    <mergeCell ref="W5:W7"/>
    <mergeCell ref="X5:Z6"/>
    <mergeCell ref="AA5:AD6"/>
    <mergeCell ref="AE5:AI6"/>
    <mergeCell ref="AJ5:AJ7"/>
    <mergeCell ref="AH4:AJ4"/>
    <mergeCell ref="A5:A7"/>
    <mergeCell ref="B5:J6"/>
    <mergeCell ref="K5:O6"/>
    <mergeCell ref="Q5:Q7"/>
    <mergeCell ref="R5:R7"/>
  </mergeCells>
  <phoneticPr fontId="30" type="noConversion"/>
  <dataValidations count="8">
    <dataValidation type="list" allowBlank="1" showInputMessage="1" showErrorMessage="1" sqref="H8:H26 M8:M25" xr:uid="{8ABEAFCB-724E-4D93-9C7F-E1622D7AB9FD}">
      <formula1>"工业,住宅,办公,商业"</formula1>
    </dataValidation>
    <dataValidation errorStyle="warning" allowBlank="1" showInputMessage="1" errorTitle=" " prompt="如“京房权证海其字第×××号”当无房产证时，请填写“无”；当几项共用一个房产证时，仅第一项填写完整的房产证编号，其余填写“同上”。" sqref="K7" xr:uid="{92C382AC-7C6E-437D-BAB8-0CAF99CC82DB}"/>
    <dataValidation type="list" allowBlank="1" showInputMessage="1" showErrorMessage="1" sqref="G8:G25" xr:uid="{8E8E2138-1CAC-4038-A9B5-2F8CCF222528}">
      <formula1>"自建,外购,其他"</formula1>
    </dataValidation>
    <dataValidation errorStyle="warning" allowBlank="1" showInputMessage="1" errorTitle=" " sqref="L7:O7 B7:G7" xr:uid="{D9C19B97-482B-4AE3-AE5F-0D2D0896ACE6}"/>
    <dataValidation type="list" allowBlank="1" showInputMessage="1" showErrorMessage="1" sqref="Q8:Q26" xr:uid="{971774AA-E28E-4CEA-B5FA-19F20E1A9FF6}">
      <formula1>"外购,自建,自用转入,存货转入,其他"</formula1>
    </dataValidation>
    <dataValidation errorStyle="warning" allowBlank="1" showInputMessage="1" errorTitle=" " prompt="无证土地编号后，右键选择“关联土地权证编号”，可选择对应的无证土地序号进行关联" sqref="J7" xr:uid="{195F7BE8-06E7-4725-A760-98F6D0A27143}"/>
    <dataValidation errorStyle="warning" allowBlank="1" showInputMessage="1" errorTitle=" " prompt="①双击【房屋实际用途】标题，可并列查看【房屋证载用途】；_x000a_②【选定评估方法】为【市场法案例】，点击【生成独立作价表】，系统自动根据【房屋实际用途】生成对应的“房屋建筑物市场法案例计算表（办公/商业/住宅）”。" sqref="H7" xr:uid="{72D72E15-685B-48A7-9264-19C6AAF7D193}"/>
    <dataValidation errorStyle="warning" allowBlank="1" showInputMessage="1" errorTitle=" " prompt="双击【实际建筑面积】标题，可并列查看【证载面积】" sqref="I7" xr:uid="{49E2F49C-4CC7-4446-8319-83511A0044C5}"/>
  </dataValidations>
  <printOptions horizontalCentered="1"/>
  <pageMargins left="0.35433070866141736" right="0.35433070866141736" top="0.98425196850393704" bottom="0.78740157480314965" header="0.39370078740157477" footer="0.51181102362204722"/>
  <pageSetup paperSize="9" scale="14" fitToHeight="0" orientation="landscape" r:id="rId1"/>
  <headerFooter alignWithMargins="0">
    <oddHeader>&amp;R&amp;"宋体,常规"&amp;10共&amp;"Times New Roman,常规"&amp;N&amp;"宋体,常规"页第&amp;"Times New Roman,常规"&amp;P&amp;"宋体,常规"页</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r:uid="{149E5A59-EB52-439E-8653-ACE21E49D1F4}">
          <x14:formula1>
            <xm:f>基准日费率!$A$14:$A$25</xm:f>
          </x14:formula1>
          <xm:sqref>D8:D25</xm:sqref>
        </x14:dataValidation>
      </x14:dataValidations>
    </ext>
  </extLst>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BA0EAB-C48A-45CE-83E9-2F7F06DF4F77}">
  <sheetPr codeName="Sheet49">
    <pageSetUpPr fitToPage="1"/>
  </sheetPr>
  <dimension ref="A1:U28"/>
  <sheetViews>
    <sheetView zoomScaleNormal="100" workbookViewId="0"/>
  </sheetViews>
  <sheetFormatPr defaultColWidth="9" defaultRowHeight="13.2" outlineLevelCol="1"/>
  <cols>
    <col min="1" max="1" width="4.09765625" style="8" customWidth="1"/>
    <col min="2" max="2" width="6.09765625" style="8" hidden="1" customWidth="1" outlineLevel="1"/>
    <col min="3" max="3" width="11.09765625" style="8" customWidth="1" collapsed="1"/>
    <col min="4" max="4" width="13.59765625" style="8" customWidth="1"/>
    <col min="5" max="5" width="12.796875" style="8" customWidth="1"/>
    <col min="6" max="6" width="14.09765625" style="8" customWidth="1"/>
    <col min="7" max="8" width="4.59765625" style="8" customWidth="1"/>
    <col min="9" max="9" width="6.296875" style="8" customWidth="1"/>
    <col min="10" max="10" width="7.59765625" style="8" hidden="1" customWidth="1" outlineLevel="1"/>
    <col min="11" max="11" width="10.19921875" style="8" customWidth="1" collapsed="1"/>
    <col min="12" max="12" width="8.09765625" style="8" hidden="1" customWidth="1"/>
    <col min="13" max="15" width="0" style="8" hidden="1" customWidth="1"/>
    <col min="16" max="16" width="9.296875" style="8" customWidth="1"/>
    <col min="17" max="20" width="9.19921875" style="8" customWidth="1"/>
    <col min="21" max="21" width="17.5" style="8" customWidth="1"/>
    <col min="22" max="16384" width="9" style="8"/>
  </cols>
  <sheetData>
    <row r="1" spans="1:21" s="4" customFormat="1" ht="15.6">
      <c r="A1" s="104"/>
      <c r="B1" s="61"/>
      <c r="C1" s="5"/>
      <c r="D1" s="5"/>
      <c r="E1" s="5"/>
      <c r="F1" s="5"/>
      <c r="G1" s="5"/>
      <c r="H1" s="5"/>
      <c r="I1" s="5"/>
      <c r="J1" s="5"/>
      <c r="K1" s="5"/>
    </row>
    <row r="2" spans="1:21" s="9" customFormat="1" ht="30" customHeight="1">
      <c r="A2" s="1968" t="s">
        <v>2794</v>
      </c>
      <c r="B2" s="1968"/>
      <c r="C2" s="1968"/>
      <c r="D2" s="1968"/>
      <c r="E2" s="1968"/>
      <c r="F2" s="1968"/>
      <c r="G2" s="1968"/>
      <c r="H2" s="1968"/>
      <c r="I2" s="1968"/>
      <c r="J2" s="1968"/>
      <c r="K2" s="1968"/>
      <c r="L2" s="1968"/>
      <c r="M2" s="931"/>
      <c r="N2" s="931"/>
      <c r="O2" s="931"/>
      <c r="P2" s="931"/>
      <c r="Q2" s="931"/>
      <c r="R2" s="931"/>
      <c r="S2" s="931"/>
      <c r="T2" s="931"/>
      <c r="U2" s="931"/>
    </row>
    <row r="3" spans="1:21" ht="13.5" customHeight="1">
      <c r="A3" s="932" t="s">
        <v>1968</v>
      </c>
      <c r="B3" s="933"/>
      <c r="C3" s="933"/>
      <c r="D3" s="933"/>
      <c r="E3" s="933"/>
      <c r="F3" s="933"/>
      <c r="G3" s="933"/>
      <c r="H3" s="933"/>
      <c r="I3" s="933"/>
      <c r="J3" s="933"/>
      <c r="K3" s="933"/>
      <c r="L3" s="934"/>
      <c r="M3" s="877"/>
      <c r="N3" s="877"/>
      <c r="O3" s="877"/>
      <c r="P3" s="877"/>
      <c r="Q3" s="877"/>
      <c r="R3" s="877"/>
      <c r="S3" s="877"/>
      <c r="T3" s="877"/>
      <c r="U3" s="877"/>
    </row>
    <row r="4" spans="1:21" ht="12.75" customHeight="1">
      <c r="A4" s="2010" t="s">
        <v>2086</v>
      </c>
      <c r="B4" s="2010"/>
      <c r="C4" s="2010"/>
      <c r="D4" s="2010"/>
      <c r="E4" s="2010"/>
      <c r="F4" s="877"/>
      <c r="G4" s="877"/>
      <c r="H4" s="877"/>
      <c r="I4" s="877"/>
      <c r="J4" s="877"/>
      <c r="K4" s="877"/>
      <c r="L4" s="877"/>
      <c r="M4" s="877"/>
      <c r="N4" s="877"/>
      <c r="O4" s="877"/>
      <c r="P4" s="877"/>
      <c r="Q4" s="877"/>
      <c r="R4" s="877"/>
      <c r="S4" s="877"/>
      <c r="T4" s="877"/>
      <c r="U4" s="935" t="s">
        <v>1970</v>
      </c>
    </row>
    <row r="5" spans="1:21" s="143" customFormat="1" ht="13.35" customHeight="1">
      <c r="A5" s="1903" t="s">
        <v>1101</v>
      </c>
      <c r="B5" s="2011" t="s">
        <v>2385</v>
      </c>
      <c r="C5" s="2011"/>
      <c r="D5" s="2011"/>
      <c r="E5" s="2011"/>
      <c r="F5" s="2011"/>
      <c r="G5" s="2011"/>
      <c r="H5" s="2011"/>
      <c r="I5" s="2011"/>
      <c r="J5" s="2011"/>
      <c r="K5" s="936" t="s">
        <v>2692</v>
      </c>
      <c r="L5" s="2004" t="s">
        <v>2088</v>
      </c>
      <c r="M5" s="2006"/>
      <c r="N5" s="2002" t="s">
        <v>2391</v>
      </c>
      <c r="O5" s="2009" t="s">
        <v>2089</v>
      </c>
      <c r="P5" s="2009" t="s">
        <v>1647</v>
      </c>
      <c r="Q5" s="2004" t="s">
        <v>2090</v>
      </c>
      <c r="R5" s="2005"/>
      <c r="S5" s="2005"/>
      <c r="T5" s="2006"/>
      <c r="U5" s="2007" t="s">
        <v>1100</v>
      </c>
    </row>
    <row r="6" spans="1:21" s="147" customFormat="1" ht="26.4">
      <c r="A6" s="1903"/>
      <c r="B6" s="937" t="s">
        <v>2430</v>
      </c>
      <c r="C6" s="937" t="s">
        <v>2693</v>
      </c>
      <c r="D6" s="937" t="s">
        <v>2694</v>
      </c>
      <c r="E6" s="937" t="s">
        <v>2695</v>
      </c>
      <c r="F6" s="937" t="s">
        <v>2696</v>
      </c>
      <c r="G6" s="938" t="s">
        <v>2697</v>
      </c>
      <c r="H6" s="937" t="s">
        <v>2698</v>
      </c>
      <c r="I6" s="937" t="s">
        <v>2792</v>
      </c>
      <c r="J6" s="937" t="s">
        <v>2699</v>
      </c>
      <c r="K6" s="886" t="s">
        <v>2403</v>
      </c>
      <c r="L6" s="939" t="s">
        <v>2706</v>
      </c>
      <c r="M6" s="939" t="s">
        <v>2707</v>
      </c>
      <c r="N6" s="2003"/>
      <c r="O6" s="2009"/>
      <c r="P6" s="2009"/>
      <c r="Q6" s="939" t="s">
        <v>2090</v>
      </c>
      <c r="R6" s="940" t="s">
        <v>2708</v>
      </c>
      <c r="S6" s="940" t="s">
        <v>2709</v>
      </c>
      <c r="T6" s="939" t="s">
        <v>2091</v>
      </c>
      <c r="U6" s="2008"/>
    </row>
    <row r="7" spans="1:21" s="143" customFormat="1" ht="15.75" customHeight="1">
      <c r="A7" s="770"/>
      <c r="B7" s="941"/>
      <c r="C7" s="942"/>
      <c r="D7" s="943"/>
      <c r="E7" s="944"/>
      <c r="F7" s="945"/>
      <c r="G7" s="946"/>
      <c r="H7" s="947"/>
      <c r="I7" s="176"/>
      <c r="J7" s="948"/>
      <c r="K7" s="949"/>
      <c r="L7" s="950"/>
      <c r="M7" s="950"/>
      <c r="N7" s="951"/>
      <c r="O7" s="950"/>
      <c r="P7" s="950">
        <v>0</v>
      </c>
      <c r="Q7" s="950"/>
      <c r="R7" s="950"/>
      <c r="S7" s="950"/>
      <c r="T7" s="452"/>
      <c r="U7" s="952"/>
    </row>
    <row r="8" spans="1:21" s="143" customFormat="1" ht="15.75" customHeight="1">
      <c r="A8" s="770"/>
      <c r="B8" s="941"/>
      <c r="C8" s="942"/>
      <c r="D8" s="943"/>
      <c r="E8" s="944"/>
      <c r="F8" s="948"/>
      <c r="G8" s="946"/>
      <c r="H8" s="947"/>
      <c r="I8" s="176"/>
      <c r="J8" s="948"/>
      <c r="K8" s="949"/>
      <c r="L8" s="950"/>
      <c r="M8" s="950"/>
      <c r="N8" s="953"/>
      <c r="O8" s="950"/>
      <c r="P8" s="950">
        <v>0</v>
      </c>
      <c r="Q8" s="950"/>
      <c r="R8" s="950"/>
      <c r="S8" s="950"/>
      <c r="T8" s="452"/>
      <c r="U8" s="952"/>
    </row>
    <row r="9" spans="1:21" s="143" customFormat="1" ht="15.75" customHeight="1">
      <c r="A9" s="770"/>
      <c r="B9" s="941"/>
      <c r="C9" s="954"/>
      <c r="D9" s="943"/>
      <c r="E9" s="944"/>
      <c r="F9" s="948"/>
      <c r="G9" s="946"/>
      <c r="H9" s="947"/>
      <c r="I9" s="176"/>
      <c r="J9" s="948"/>
      <c r="K9" s="949"/>
      <c r="L9" s="950"/>
      <c r="M9" s="950"/>
      <c r="N9" s="953"/>
      <c r="O9" s="950"/>
      <c r="P9" s="950">
        <v>0</v>
      </c>
      <c r="Q9" s="950"/>
      <c r="R9" s="950"/>
      <c r="S9" s="950"/>
      <c r="T9" s="452"/>
      <c r="U9" s="952"/>
    </row>
    <row r="10" spans="1:21" s="143" customFormat="1" ht="15.75" customHeight="1">
      <c r="A10" s="770"/>
      <c r="B10" s="941"/>
      <c r="C10" s="954"/>
      <c r="D10" s="943"/>
      <c r="E10" s="944"/>
      <c r="F10" s="948"/>
      <c r="G10" s="946"/>
      <c r="H10" s="947"/>
      <c r="I10" s="176"/>
      <c r="J10" s="948"/>
      <c r="K10" s="949"/>
      <c r="L10" s="950"/>
      <c r="M10" s="950"/>
      <c r="N10" s="953"/>
      <c r="O10" s="950"/>
      <c r="P10" s="950">
        <v>0</v>
      </c>
      <c r="Q10" s="950"/>
      <c r="R10" s="950"/>
      <c r="S10" s="950"/>
      <c r="T10" s="452"/>
      <c r="U10" s="952"/>
    </row>
    <row r="11" spans="1:21" s="143" customFormat="1" ht="15.75" customHeight="1">
      <c r="A11" s="770"/>
      <c r="B11" s="941"/>
      <c r="C11" s="954"/>
      <c r="D11" s="943"/>
      <c r="E11" s="944"/>
      <c r="F11" s="948"/>
      <c r="G11" s="946"/>
      <c r="H11" s="947"/>
      <c r="I11" s="176"/>
      <c r="J11" s="948"/>
      <c r="K11" s="949"/>
      <c r="L11" s="950"/>
      <c r="M11" s="950"/>
      <c r="N11" s="953"/>
      <c r="O11" s="950"/>
      <c r="P11" s="950">
        <v>0</v>
      </c>
      <c r="Q11" s="950"/>
      <c r="R11" s="950"/>
      <c r="S11" s="950"/>
      <c r="T11" s="452"/>
      <c r="U11" s="952"/>
    </row>
    <row r="12" spans="1:21" s="143" customFormat="1" ht="15.75" customHeight="1">
      <c r="A12" s="770"/>
      <c r="B12" s="941"/>
      <c r="C12" s="954"/>
      <c r="D12" s="943"/>
      <c r="E12" s="944"/>
      <c r="F12" s="948"/>
      <c r="G12" s="946"/>
      <c r="H12" s="947"/>
      <c r="I12" s="176"/>
      <c r="J12" s="948"/>
      <c r="K12" s="949"/>
      <c r="L12" s="950"/>
      <c r="M12" s="950"/>
      <c r="N12" s="953"/>
      <c r="O12" s="950"/>
      <c r="P12" s="950">
        <v>0</v>
      </c>
      <c r="Q12" s="950"/>
      <c r="R12" s="950"/>
      <c r="S12" s="950"/>
      <c r="T12" s="452"/>
      <c r="U12" s="952"/>
    </row>
    <row r="13" spans="1:21" s="143" customFormat="1" ht="15.75" customHeight="1">
      <c r="A13" s="770"/>
      <c r="B13" s="941"/>
      <c r="C13" s="942"/>
      <c r="D13" s="943"/>
      <c r="E13" s="944"/>
      <c r="F13" s="948"/>
      <c r="G13" s="946"/>
      <c r="H13" s="947"/>
      <c r="I13" s="176"/>
      <c r="J13" s="948"/>
      <c r="K13" s="949"/>
      <c r="L13" s="950"/>
      <c r="M13" s="950"/>
      <c r="N13" s="953"/>
      <c r="O13" s="950"/>
      <c r="P13" s="950">
        <v>0</v>
      </c>
      <c r="Q13" s="950"/>
      <c r="R13" s="950"/>
      <c r="S13" s="950"/>
      <c r="T13" s="452"/>
      <c r="U13" s="952"/>
    </row>
    <row r="14" spans="1:21" s="143" customFormat="1" ht="15.75" customHeight="1">
      <c r="A14" s="770"/>
      <c r="B14" s="941"/>
      <c r="C14" s="942"/>
      <c r="D14" s="943"/>
      <c r="E14" s="944"/>
      <c r="F14" s="948"/>
      <c r="G14" s="946"/>
      <c r="H14" s="947"/>
      <c r="I14" s="176"/>
      <c r="J14" s="948"/>
      <c r="K14" s="949"/>
      <c r="L14" s="950"/>
      <c r="M14" s="950"/>
      <c r="N14" s="953"/>
      <c r="O14" s="950"/>
      <c r="P14" s="950">
        <v>0</v>
      </c>
      <c r="Q14" s="950"/>
      <c r="R14" s="950"/>
      <c r="S14" s="950"/>
      <c r="T14" s="452"/>
      <c r="U14" s="952"/>
    </row>
    <row r="15" spans="1:21" s="143" customFormat="1" ht="15.75" customHeight="1">
      <c r="A15" s="770"/>
      <c r="B15" s="941"/>
      <c r="C15" s="955"/>
      <c r="D15" s="943"/>
      <c r="E15" s="944"/>
      <c r="F15" s="948"/>
      <c r="G15" s="946"/>
      <c r="H15" s="947"/>
      <c r="I15" s="176"/>
      <c r="J15" s="948"/>
      <c r="K15" s="949"/>
      <c r="L15" s="950"/>
      <c r="M15" s="950"/>
      <c r="N15" s="953"/>
      <c r="O15" s="950"/>
      <c r="P15" s="950">
        <v>0</v>
      </c>
      <c r="Q15" s="950"/>
      <c r="R15" s="950"/>
      <c r="S15" s="950"/>
      <c r="T15" s="452"/>
      <c r="U15" s="952"/>
    </row>
    <row r="16" spans="1:21" s="143" customFormat="1" ht="15.75" customHeight="1">
      <c r="A16" s="770"/>
      <c r="B16" s="941"/>
      <c r="C16" s="955"/>
      <c r="D16" s="943"/>
      <c r="E16" s="944"/>
      <c r="F16" s="948"/>
      <c r="G16" s="946"/>
      <c r="H16" s="947"/>
      <c r="I16" s="176"/>
      <c r="J16" s="948"/>
      <c r="K16" s="949"/>
      <c r="L16" s="950"/>
      <c r="M16" s="950"/>
      <c r="N16" s="953"/>
      <c r="O16" s="950"/>
      <c r="P16" s="950">
        <v>0</v>
      </c>
      <c r="Q16" s="950"/>
      <c r="R16" s="950"/>
      <c r="S16" s="950"/>
      <c r="T16" s="452"/>
      <c r="U16" s="952"/>
    </row>
    <row r="17" spans="1:21" s="143" customFormat="1" ht="15.75" customHeight="1">
      <c r="A17" s="770"/>
      <c r="B17" s="941"/>
      <c r="C17" s="955"/>
      <c r="D17" s="943"/>
      <c r="E17" s="944"/>
      <c r="F17" s="948"/>
      <c r="G17" s="946"/>
      <c r="H17" s="947"/>
      <c r="I17" s="176"/>
      <c r="J17" s="948"/>
      <c r="K17" s="949"/>
      <c r="L17" s="950"/>
      <c r="M17" s="950"/>
      <c r="N17" s="953"/>
      <c r="O17" s="950"/>
      <c r="P17" s="950">
        <v>0</v>
      </c>
      <c r="Q17" s="950"/>
      <c r="R17" s="950"/>
      <c r="S17" s="950"/>
      <c r="T17" s="452"/>
      <c r="U17" s="952"/>
    </row>
    <row r="18" spans="1:21" s="143" customFormat="1" ht="15.75" customHeight="1">
      <c r="A18" s="770"/>
      <c r="B18" s="941"/>
      <c r="C18" s="955"/>
      <c r="D18" s="943"/>
      <c r="E18" s="944"/>
      <c r="F18" s="948"/>
      <c r="G18" s="946"/>
      <c r="H18" s="947"/>
      <c r="I18" s="176"/>
      <c r="J18" s="948"/>
      <c r="K18" s="949"/>
      <c r="L18" s="950"/>
      <c r="M18" s="950"/>
      <c r="N18" s="953"/>
      <c r="O18" s="950"/>
      <c r="P18" s="950">
        <v>0</v>
      </c>
      <c r="Q18" s="950"/>
      <c r="R18" s="950"/>
      <c r="S18" s="950"/>
      <c r="T18" s="452"/>
      <c r="U18" s="952"/>
    </row>
    <row r="19" spans="1:21" s="143" customFormat="1" ht="15.75" customHeight="1">
      <c r="A19" s="770"/>
      <c r="B19" s="941"/>
      <c r="C19" s="955"/>
      <c r="D19" s="943"/>
      <c r="E19" s="944"/>
      <c r="F19" s="948"/>
      <c r="G19" s="946"/>
      <c r="H19" s="947"/>
      <c r="I19" s="176"/>
      <c r="J19" s="948"/>
      <c r="K19" s="949"/>
      <c r="L19" s="950"/>
      <c r="M19" s="950"/>
      <c r="N19" s="953"/>
      <c r="O19" s="950"/>
      <c r="P19" s="950">
        <v>0</v>
      </c>
      <c r="Q19" s="950"/>
      <c r="R19" s="950"/>
      <c r="S19" s="950"/>
      <c r="T19" s="452"/>
      <c r="U19" s="952"/>
    </row>
    <row r="20" spans="1:21" s="143" customFormat="1" ht="15.75" customHeight="1">
      <c r="A20" s="770"/>
      <c r="B20" s="941"/>
      <c r="C20" s="955"/>
      <c r="D20" s="943"/>
      <c r="E20" s="944"/>
      <c r="F20" s="948"/>
      <c r="G20" s="946"/>
      <c r="H20" s="947"/>
      <c r="I20" s="176"/>
      <c r="J20" s="948"/>
      <c r="K20" s="949"/>
      <c r="L20" s="950"/>
      <c r="M20" s="950"/>
      <c r="N20" s="953"/>
      <c r="O20" s="950"/>
      <c r="P20" s="950">
        <v>0</v>
      </c>
      <c r="Q20" s="950"/>
      <c r="R20" s="950"/>
      <c r="S20" s="950"/>
      <c r="T20" s="452"/>
      <c r="U20" s="952"/>
    </row>
    <row r="21" spans="1:21" s="143" customFormat="1" ht="15.75" customHeight="1">
      <c r="A21" s="770"/>
      <c r="B21" s="941"/>
      <c r="C21" s="955"/>
      <c r="D21" s="943"/>
      <c r="E21" s="944"/>
      <c r="F21" s="948"/>
      <c r="G21" s="946"/>
      <c r="H21" s="947"/>
      <c r="I21" s="176"/>
      <c r="J21" s="948"/>
      <c r="K21" s="949"/>
      <c r="L21" s="950"/>
      <c r="M21" s="950"/>
      <c r="N21" s="953"/>
      <c r="O21" s="950"/>
      <c r="P21" s="950">
        <v>0</v>
      </c>
      <c r="Q21" s="950"/>
      <c r="R21" s="950"/>
      <c r="S21" s="950"/>
      <c r="T21" s="452"/>
      <c r="U21" s="952"/>
    </row>
    <row r="22" spans="1:21" s="143" customFormat="1" ht="15.75" customHeight="1">
      <c r="A22" s="770"/>
      <c r="B22" s="941"/>
      <c r="C22" s="955"/>
      <c r="D22" s="943"/>
      <c r="E22" s="944"/>
      <c r="F22" s="948"/>
      <c r="G22" s="946"/>
      <c r="H22" s="947"/>
      <c r="I22" s="176"/>
      <c r="J22" s="948"/>
      <c r="K22" s="949"/>
      <c r="L22" s="950"/>
      <c r="M22" s="950"/>
      <c r="N22" s="953"/>
      <c r="O22" s="950"/>
      <c r="P22" s="950">
        <v>0</v>
      </c>
      <c r="Q22" s="950"/>
      <c r="R22" s="950"/>
      <c r="S22" s="950"/>
      <c r="T22" s="452"/>
      <c r="U22" s="952"/>
    </row>
    <row r="23" spans="1:21" s="143" customFormat="1" ht="15.75" customHeight="1">
      <c r="A23" s="770"/>
      <c r="B23" s="941"/>
      <c r="C23" s="955"/>
      <c r="D23" s="943"/>
      <c r="E23" s="944"/>
      <c r="F23" s="948"/>
      <c r="G23" s="946"/>
      <c r="H23" s="947"/>
      <c r="I23" s="176"/>
      <c r="J23" s="948"/>
      <c r="K23" s="949"/>
      <c r="L23" s="950"/>
      <c r="M23" s="950"/>
      <c r="N23" s="953"/>
      <c r="O23" s="950"/>
      <c r="P23" s="950">
        <v>0</v>
      </c>
      <c r="Q23" s="950"/>
      <c r="R23" s="950"/>
      <c r="S23" s="950"/>
      <c r="T23" s="452"/>
      <c r="U23" s="952"/>
    </row>
    <row r="24" spans="1:21" s="143" customFormat="1" ht="15.75" customHeight="1">
      <c r="A24" s="770"/>
      <c r="B24" s="941"/>
      <c r="C24" s="955"/>
      <c r="D24" s="943"/>
      <c r="E24" s="944"/>
      <c r="F24" s="948"/>
      <c r="G24" s="946"/>
      <c r="H24" s="947"/>
      <c r="I24" s="176"/>
      <c r="J24" s="948"/>
      <c r="K24" s="949"/>
      <c r="L24" s="950"/>
      <c r="M24" s="950"/>
      <c r="N24" s="953"/>
      <c r="O24" s="950"/>
      <c r="P24" s="950">
        <v>0</v>
      </c>
      <c r="Q24" s="950"/>
      <c r="R24" s="950"/>
      <c r="S24" s="950"/>
      <c r="T24" s="452"/>
      <c r="U24" s="952"/>
    </row>
    <row r="25" spans="1:21" s="143" customFormat="1" ht="15.75" customHeight="1">
      <c r="A25" s="770"/>
      <c r="B25" s="941"/>
      <c r="C25" s="955"/>
      <c r="D25" s="943"/>
      <c r="E25" s="944"/>
      <c r="F25" s="948"/>
      <c r="G25" s="946"/>
      <c r="H25" s="947"/>
      <c r="I25" s="176"/>
      <c r="J25" s="948"/>
      <c r="K25" s="949"/>
      <c r="L25" s="950"/>
      <c r="M25" s="950"/>
      <c r="N25" s="953"/>
      <c r="O25" s="950"/>
      <c r="P25" s="950">
        <v>0</v>
      </c>
      <c r="Q25" s="950"/>
      <c r="R25" s="950"/>
      <c r="S25" s="950"/>
      <c r="T25" s="452"/>
      <c r="U25" s="952"/>
    </row>
    <row r="26" spans="1:21" s="143" customFormat="1" ht="15.75" customHeight="1">
      <c r="A26" s="1999" t="s">
        <v>1185</v>
      </c>
      <c r="B26" s="2000"/>
      <c r="C26" s="2000"/>
      <c r="D26" s="2001"/>
      <c r="E26" s="956"/>
      <c r="F26" s="957"/>
      <c r="G26" s="958"/>
      <c r="H26" s="959"/>
      <c r="I26" s="959"/>
      <c r="J26" s="960"/>
      <c r="K26" s="956"/>
      <c r="L26" s="950">
        <v>0</v>
      </c>
      <c r="M26" s="950">
        <v>0</v>
      </c>
      <c r="N26" s="953"/>
      <c r="O26" s="950"/>
      <c r="P26" s="950">
        <v>0</v>
      </c>
      <c r="Q26" s="950">
        <v>0</v>
      </c>
      <c r="R26" s="950">
        <v>0</v>
      </c>
      <c r="S26" s="950">
        <v>0</v>
      </c>
      <c r="T26" s="452"/>
      <c r="U26" s="952"/>
    </row>
    <row r="27" spans="1:21" ht="15.75" customHeight="1">
      <c r="A27" s="4" t="s">
        <v>2098</v>
      </c>
      <c r="B27" s="4"/>
      <c r="C27" s="4"/>
      <c r="D27" s="4"/>
      <c r="E27" s="877"/>
      <c r="F27" s="877"/>
      <c r="G27" s="877"/>
      <c r="H27" s="877"/>
      <c r="I27" s="877"/>
      <c r="J27" s="877"/>
      <c r="K27" s="877"/>
      <c r="L27" s="877"/>
      <c r="M27" s="877"/>
      <c r="N27" s="877"/>
      <c r="O27" s="877"/>
      <c r="P27" s="877"/>
      <c r="Q27" s="877"/>
      <c r="R27" s="877"/>
      <c r="S27" s="877"/>
      <c r="T27" s="877"/>
      <c r="U27" s="877"/>
    </row>
    <row r="28" spans="1:21" ht="15.75" customHeight="1">
      <c r="A28" s="4" t="s">
        <v>2101</v>
      </c>
      <c r="B28" s="877"/>
      <c r="C28" s="877"/>
      <c r="D28" s="877"/>
      <c r="E28" s="877"/>
      <c r="F28" s="877"/>
      <c r="G28" s="877"/>
      <c r="H28" s="877"/>
      <c r="I28" s="877"/>
      <c r="J28" s="877"/>
      <c r="K28" s="877"/>
      <c r="L28" s="877"/>
      <c r="M28" s="877"/>
      <c r="N28" s="877"/>
      <c r="O28" s="877"/>
      <c r="P28" s="877"/>
      <c r="Q28" s="877"/>
      <c r="R28" s="877"/>
      <c r="S28" s="877"/>
      <c r="T28" s="877"/>
      <c r="U28" s="877"/>
    </row>
  </sheetData>
  <sortState xmlns:xlrd2="http://schemas.microsoft.com/office/spreadsheetml/2017/richdata2" ref="A7:U25">
    <sortCondition ref="A7"/>
  </sortState>
  <mergeCells count="11">
    <mergeCell ref="A2:L2"/>
    <mergeCell ref="A4:E4"/>
    <mergeCell ref="A5:A6"/>
    <mergeCell ref="B5:J5"/>
    <mergeCell ref="L5:M5"/>
    <mergeCell ref="A26:D26"/>
    <mergeCell ref="N5:N6"/>
    <mergeCell ref="Q5:T5"/>
    <mergeCell ref="U5:U6"/>
    <mergeCell ref="O5:O6"/>
    <mergeCell ref="P5:P6"/>
  </mergeCells>
  <phoneticPr fontId="30" type="noConversion"/>
  <dataValidations count="6">
    <dataValidation type="list" allowBlank="1" showInputMessage="1" showErrorMessage="1" sqref="F7:F25" xr:uid="{8785DF5C-0305-4D8B-992A-6E144ACB5A8A}">
      <formula1>"商服用地,工矿仓储用地,住宅用地,公共管理与公共服务用地,特殊用地"</formula1>
    </dataValidation>
    <dataValidation allowBlank="1" showInputMessage="1" showErrorMessage="1" prompt="双击【权证编号】，进行无证土地编号。无证土地不需要填报土地权证信息" sqref="K6" xr:uid="{7A2998A0-CBDE-4EC9-803A-684DC336B619}"/>
    <dataValidation type="list" allowBlank="1" showInputMessage="1" showErrorMessage="1" sqref="I7:I25" xr:uid="{9C479238-5169-4CAF-B53B-C87FBF406B33}">
      <formula1>"外购,自建,自用转入,存货转入,其他"</formula1>
    </dataValidation>
    <dataValidation allowBlank="1" showInputMessage="1" showErrorMessage="1" prompt="①双击【土地实际用途】标题，可并列查看【证载或批文用途】_x000a_②【选定评估方法】为【市场比较法】，点击【生成独立作价表】或【评估底稿】-【生成底稿】，根据【土地实际用途】生成对应的“市场法案例计算表（工业/商业&amp;办公/住宅）“和”现场勘察表（工业/商业&amp;办公/住宅）”。" sqref="F6" xr:uid="{489AA798-38D0-45BE-950D-D9CC141D1822}"/>
    <dataValidation allowBlank="1" showInputMessage="1" showErrorMessage="1" prompt="双击【实际面积】标题，可并列查看【证载面积】" sqref="E6" xr:uid="{625218F6-054C-4C04-A133-09C1E7110185}"/>
    <dataValidation allowBlank="1" showInputMessage="1" showErrorMessage="1" prompt="房屋建筑物科目填报【对应土地证号】后，此项自动生成" sqref="J6" xr:uid="{83AC4A4F-3EED-492C-A237-FF05AAA12ACC}"/>
  </dataValidations>
  <printOptions horizontalCentered="1"/>
  <pageMargins left="0.35433070866141736" right="0.35433070866141736" top="0.98425196850393704" bottom="0.78740157480314965" header="0.39370078740157477" footer="0.51181102362204722"/>
  <pageSetup paperSize="9" scale="35" fitToHeight="0" orientation="landscape" r:id="rId1"/>
  <headerFooter alignWithMargins="0">
    <oddHeader>&amp;R&amp;"宋体,常规"&amp;10共&amp;"Times New Roman,常规"&amp;N&amp;"宋体,常规"页第&amp;"Times New Roman,常规"&amp;P&amp;"宋体,常规"页</oddHeader>
  </headerFooter>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17D7D9-7F70-45FC-9D64-D464C83BDEE2}">
  <sheetPr codeName="Sheet67">
    <pageSetUpPr fitToPage="1"/>
  </sheetPr>
  <dimension ref="A2:P158"/>
  <sheetViews>
    <sheetView zoomScaleNormal="100" workbookViewId="0">
      <selection activeCell="C4" sqref="C4"/>
    </sheetView>
  </sheetViews>
  <sheetFormatPr defaultColWidth="9" defaultRowHeight="15.6"/>
  <cols>
    <col min="1" max="1" width="12" style="119" customWidth="1"/>
    <col min="2" max="2" width="12.59765625" style="121" customWidth="1"/>
    <col min="3" max="3" width="14.5" style="97" customWidth="1"/>
    <col min="4" max="5" width="22.09765625" style="97" bestFit="1" customWidth="1"/>
    <col min="6" max="6" width="9" style="119"/>
    <col min="7" max="7" width="23.59765625" style="118" customWidth="1"/>
    <col min="8" max="16384" width="9" style="119"/>
  </cols>
  <sheetData>
    <row r="2" spans="1:16">
      <c r="A2" s="1818" t="s">
        <v>256</v>
      </c>
      <c r="B2" s="1818"/>
      <c r="C2" s="961" t="s">
        <v>322</v>
      </c>
      <c r="D2" s="962"/>
      <c r="E2" s="962" t="s">
        <v>323</v>
      </c>
      <c r="F2" s="963" t="s">
        <v>324</v>
      </c>
    </row>
    <row r="3" spans="1:16">
      <c r="A3" s="1818" t="s">
        <v>325</v>
      </c>
      <c r="B3" s="964" t="s">
        <v>326</v>
      </c>
      <c r="C3" s="166">
        <v>0.13</v>
      </c>
      <c r="D3" s="96"/>
      <c r="E3" s="962" t="s">
        <v>327</v>
      </c>
      <c r="F3" s="965">
        <v>1.0478000000000001</v>
      </c>
    </row>
    <row r="4" spans="1:16" ht="36">
      <c r="A4" s="1818"/>
      <c r="B4" s="966" t="s">
        <v>328</v>
      </c>
      <c r="C4" s="166">
        <v>0.09</v>
      </c>
      <c r="D4" s="96"/>
      <c r="E4" s="96"/>
    </row>
    <row r="5" spans="1:16">
      <c r="A5" s="1818"/>
      <c r="B5" s="966"/>
      <c r="C5" s="166">
        <v>0.06</v>
      </c>
      <c r="D5" s="96"/>
      <c r="E5" s="96"/>
    </row>
    <row r="6" spans="1:16">
      <c r="A6" s="2017" t="s">
        <v>329</v>
      </c>
      <c r="B6" s="2018"/>
      <c r="C6" s="641">
        <v>0.06</v>
      </c>
      <c r="D6" s="967"/>
      <c r="E6" s="967"/>
    </row>
    <row r="7" spans="1:16">
      <c r="A7" s="2019" t="s">
        <v>330</v>
      </c>
      <c r="B7" s="2020"/>
      <c r="C7" s="641">
        <v>0.05</v>
      </c>
      <c r="D7" s="967"/>
      <c r="E7" s="967"/>
    </row>
    <row r="8" spans="1:16" ht="16.350000000000001" customHeight="1">
      <c r="A8" s="2019" t="s">
        <v>331</v>
      </c>
      <c r="B8" s="2020"/>
      <c r="C8" s="968">
        <v>3.6499999999999998E-2</v>
      </c>
      <c r="D8" s="967"/>
      <c r="E8" s="967"/>
    </row>
    <row r="9" spans="1:16">
      <c r="A9" s="2012" t="s">
        <v>332</v>
      </c>
      <c r="B9" s="2013"/>
      <c r="C9" s="641">
        <v>0.05</v>
      </c>
      <c r="D9" s="967"/>
      <c r="E9" s="967"/>
    </row>
    <row r="10" spans="1:16">
      <c r="A10" s="2012" t="s">
        <v>333</v>
      </c>
      <c r="B10" s="2013"/>
      <c r="C10" s="641">
        <v>0.1</v>
      </c>
      <c r="D10" s="967"/>
      <c r="E10" s="967"/>
    </row>
    <row r="11" spans="1:16">
      <c r="C11" s="969"/>
      <c r="D11" s="969"/>
      <c r="E11" s="969"/>
    </row>
    <row r="12" spans="1:16" ht="16.8" thickBot="1">
      <c r="A12" s="2014" t="s">
        <v>334</v>
      </c>
      <c r="B12" s="2014"/>
      <c r="C12" s="2014"/>
      <c r="D12" s="2014"/>
      <c r="E12" s="2014"/>
      <c r="G12" s="970" t="s">
        <v>335</v>
      </c>
      <c r="I12" s="2015" t="s">
        <v>336</v>
      </c>
      <c r="J12" s="2016"/>
      <c r="K12" s="2016"/>
      <c r="L12" s="2016"/>
      <c r="M12" s="2016"/>
      <c r="N12" s="2016"/>
      <c r="O12" s="2016"/>
      <c r="P12" s="2016"/>
    </row>
    <row r="13" spans="1:16">
      <c r="A13" s="971"/>
      <c r="B13" s="972" t="s">
        <v>337</v>
      </c>
      <c r="C13" s="972" t="s">
        <v>338</v>
      </c>
      <c r="D13" s="972" t="s">
        <v>339</v>
      </c>
      <c r="E13" s="973" t="s">
        <v>340</v>
      </c>
      <c r="G13" s="974" t="s">
        <v>341</v>
      </c>
      <c r="I13" s="975" t="s">
        <v>342</v>
      </c>
      <c r="J13" s="976" t="s">
        <v>343</v>
      </c>
      <c r="K13" s="977" t="s">
        <v>344</v>
      </c>
      <c r="L13" s="978" t="s">
        <v>343</v>
      </c>
      <c r="M13" s="979" t="s">
        <v>345</v>
      </c>
      <c r="N13" s="979" t="s">
        <v>343</v>
      </c>
      <c r="O13" s="979" t="s">
        <v>346</v>
      </c>
      <c r="P13" s="980" t="s">
        <v>343</v>
      </c>
    </row>
    <row r="14" spans="1:16">
      <c r="A14" s="981" t="s">
        <v>865</v>
      </c>
      <c r="B14" s="914">
        <v>70</v>
      </c>
      <c r="C14" s="914">
        <v>80</v>
      </c>
      <c r="D14" s="914">
        <v>2000</v>
      </c>
      <c r="E14" s="982">
        <v>5000</v>
      </c>
      <c r="G14" s="983" t="s">
        <v>347</v>
      </c>
      <c r="I14" s="984">
        <v>3.6</v>
      </c>
      <c r="J14" s="98">
        <v>100</v>
      </c>
      <c r="K14" s="99">
        <v>2.8</v>
      </c>
      <c r="L14" s="99">
        <v>99</v>
      </c>
      <c r="M14" s="664">
        <v>1</v>
      </c>
      <c r="N14" s="985">
        <v>100</v>
      </c>
      <c r="O14" s="985">
        <v>9</v>
      </c>
      <c r="P14" s="986">
        <v>125</v>
      </c>
    </row>
    <row r="15" spans="1:16">
      <c r="A15" s="981" t="s">
        <v>866</v>
      </c>
      <c r="B15" s="914">
        <v>50</v>
      </c>
      <c r="C15" s="914">
        <v>60</v>
      </c>
      <c r="D15" s="914">
        <v>1000</v>
      </c>
      <c r="E15" s="982">
        <v>3500</v>
      </c>
      <c r="G15" s="983" t="s">
        <v>348</v>
      </c>
      <c r="I15" s="984">
        <v>4.2</v>
      </c>
      <c r="J15" s="98">
        <v>108.3</v>
      </c>
      <c r="K15" s="99">
        <v>3</v>
      </c>
      <c r="L15" s="99">
        <v>100</v>
      </c>
      <c r="M15" s="664">
        <v>2</v>
      </c>
      <c r="N15" s="985">
        <v>90</v>
      </c>
      <c r="O15" s="985">
        <v>12</v>
      </c>
      <c r="P15" s="986">
        <v>115</v>
      </c>
    </row>
    <row r="16" spans="1:16">
      <c r="A16" s="981" t="s">
        <v>349</v>
      </c>
      <c r="B16" s="914">
        <v>50</v>
      </c>
      <c r="C16" s="914">
        <v>60</v>
      </c>
      <c r="D16" s="914">
        <v>1000</v>
      </c>
      <c r="E16" s="982">
        <v>3500</v>
      </c>
      <c r="G16" s="983" t="s">
        <v>350</v>
      </c>
      <c r="I16" s="984">
        <v>4.8</v>
      </c>
      <c r="J16" s="98">
        <v>116.6</v>
      </c>
      <c r="K16" s="99">
        <v>3.2</v>
      </c>
      <c r="L16" s="99">
        <v>103</v>
      </c>
      <c r="M16" s="664">
        <v>3</v>
      </c>
      <c r="N16" s="985">
        <v>84</v>
      </c>
      <c r="O16" s="985">
        <v>18</v>
      </c>
      <c r="P16" s="986">
        <v>100</v>
      </c>
    </row>
    <row r="17" spans="1:16">
      <c r="A17" s="981" t="s">
        <v>351</v>
      </c>
      <c r="B17" s="914">
        <v>50</v>
      </c>
      <c r="C17" s="914">
        <v>60</v>
      </c>
      <c r="D17" s="914">
        <v>1000</v>
      </c>
      <c r="E17" s="982">
        <v>3500</v>
      </c>
      <c r="G17" s="983" t="s">
        <v>352</v>
      </c>
      <c r="I17" s="984">
        <v>5.4</v>
      </c>
      <c r="J17" s="98">
        <v>124.9</v>
      </c>
      <c r="K17" s="99">
        <v>3.4</v>
      </c>
      <c r="L17" s="99">
        <v>107</v>
      </c>
      <c r="M17" s="664">
        <v>4</v>
      </c>
      <c r="N17" s="985">
        <v>80</v>
      </c>
      <c r="O17" s="985">
        <v>24</v>
      </c>
      <c r="P17" s="986">
        <v>88</v>
      </c>
    </row>
    <row r="18" spans="1:16">
      <c r="A18" s="981" t="s">
        <v>353</v>
      </c>
      <c r="B18" s="914">
        <v>50</v>
      </c>
      <c r="C18" s="914">
        <v>60</v>
      </c>
      <c r="D18" s="914">
        <v>1000</v>
      </c>
      <c r="E18" s="982">
        <v>3500</v>
      </c>
      <c r="G18" s="983" t="s">
        <v>354</v>
      </c>
      <c r="I18" s="984">
        <v>6</v>
      </c>
      <c r="J18" s="987">
        <v>133.30000000000001</v>
      </c>
      <c r="K18" s="99">
        <v>3.6</v>
      </c>
      <c r="L18" s="99">
        <v>110</v>
      </c>
      <c r="M18" s="664">
        <v>5</v>
      </c>
      <c r="N18" s="985">
        <v>83</v>
      </c>
      <c r="O18" s="985">
        <v>30</v>
      </c>
      <c r="P18" s="986">
        <v>82</v>
      </c>
    </row>
    <row r="19" spans="1:16">
      <c r="A19" s="981" t="s">
        <v>355</v>
      </c>
      <c r="B19" s="914">
        <v>50</v>
      </c>
      <c r="C19" s="914">
        <v>60</v>
      </c>
      <c r="D19" s="914">
        <v>1000</v>
      </c>
      <c r="E19" s="982">
        <v>3500</v>
      </c>
      <c r="G19" s="983" t="s">
        <v>356</v>
      </c>
      <c r="I19" s="988"/>
      <c r="J19" s="120"/>
      <c r="K19" s="99">
        <v>3.8</v>
      </c>
      <c r="L19" s="99">
        <v>113</v>
      </c>
      <c r="M19" s="664">
        <v>6</v>
      </c>
      <c r="N19" s="985">
        <v>85</v>
      </c>
      <c r="O19" s="985">
        <v>36</v>
      </c>
      <c r="P19" s="986">
        <v>79</v>
      </c>
    </row>
    <row r="20" spans="1:16" ht="16.2" thickBot="1">
      <c r="A20" s="981" t="s">
        <v>357</v>
      </c>
      <c r="B20" s="914">
        <v>50</v>
      </c>
      <c r="C20" s="914">
        <v>60</v>
      </c>
      <c r="D20" s="914">
        <v>1000</v>
      </c>
      <c r="E20" s="982">
        <v>3500</v>
      </c>
      <c r="G20" s="983" t="s">
        <v>358</v>
      </c>
      <c r="I20" s="989"/>
      <c r="J20" s="990"/>
      <c r="K20" s="990"/>
      <c r="L20" s="990"/>
      <c r="M20" s="991"/>
      <c r="N20" s="991"/>
      <c r="O20" s="992"/>
      <c r="P20" s="993"/>
    </row>
    <row r="21" spans="1:16" ht="16.2" thickBot="1">
      <c r="A21" s="981" t="s">
        <v>359</v>
      </c>
      <c r="B21" s="914">
        <v>40</v>
      </c>
      <c r="C21" s="914">
        <v>50</v>
      </c>
      <c r="D21" s="914">
        <v>500</v>
      </c>
      <c r="E21" s="982">
        <v>2000</v>
      </c>
      <c r="G21" s="994" t="s">
        <v>360</v>
      </c>
      <c r="I21" s="120"/>
      <c r="J21" s="120"/>
      <c r="K21" s="120"/>
      <c r="L21" s="120"/>
      <c r="M21" s="995"/>
      <c r="N21" s="995"/>
      <c r="O21" s="996"/>
      <c r="P21" s="995"/>
    </row>
    <row r="22" spans="1:16">
      <c r="A22" s="981" t="s">
        <v>361</v>
      </c>
      <c r="B22" s="914">
        <v>40</v>
      </c>
      <c r="C22" s="914">
        <v>50</v>
      </c>
      <c r="D22" s="914">
        <v>500</v>
      </c>
      <c r="E22" s="982">
        <v>2000</v>
      </c>
      <c r="I22" s="120"/>
      <c r="J22" s="120"/>
      <c r="K22" s="120"/>
      <c r="L22" s="120"/>
      <c r="M22" s="995"/>
      <c r="N22" s="995"/>
      <c r="O22" s="996"/>
      <c r="P22" s="995"/>
    </row>
    <row r="23" spans="1:16">
      <c r="A23" s="981" t="s">
        <v>362</v>
      </c>
      <c r="B23" s="914">
        <v>30</v>
      </c>
      <c r="C23" s="914">
        <v>40</v>
      </c>
      <c r="D23" s="914">
        <v>400</v>
      </c>
      <c r="E23" s="982">
        <v>1500</v>
      </c>
      <c r="I23" s="997"/>
      <c r="J23" s="995"/>
      <c r="K23" s="120"/>
      <c r="L23" s="120"/>
      <c r="M23" s="995"/>
      <c r="N23" s="995"/>
      <c r="O23" s="998"/>
      <c r="P23" s="996"/>
    </row>
    <row r="24" spans="1:16">
      <c r="A24" s="981" t="s">
        <v>363</v>
      </c>
      <c r="B24" s="914">
        <v>10</v>
      </c>
      <c r="C24" s="914">
        <v>10</v>
      </c>
      <c r="D24" s="914">
        <v>400</v>
      </c>
      <c r="E24" s="982">
        <v>1500</v>
      </c>
    </row>
    <row r="25" spans="1:16">
      <c r="A25" s="981" t="s">
        <v>364</v>
      </c>
      <c r="B25" s="914">
        <v>10</v>
      </c>
      <c r="C25" s="914">
        <v>10</v>
      </c>
      <c r="D25" s="914">
        <v>400</v>
      </c>
      <c r="E25" s="982">
        <v>1500</v>
      </c>
    </row>
    <row r="26" spans="1:16" ht="48.6" thickBot="1">
      <c r="A26" s="999" t="s">
        <v>365</v>
      </c>
      <c r="B26" s="1000">
        <v>40</v>
      </c>
      <c r="C26" s="1000">
        <v>50</v>
      </c>
      <c r="D26" s="1000"/>
      <c r="E26" s="1001"/>
    </row>
    <row r="27" spans="1:16">
      <c r="C27" s="969"/>
      <c r="D27" s="969"/>
      <c r="E27" s="969"/>
    </row>
    <row r="28" spans="1:16">
      <c r="C28" s="969"/>
      <c r="D28" s="969"/>
      <c r="E28" s="969"/>
    </row>
    <row r="29" spans="1:16">
      <c r="B29" s="1002" t="s">
        <v>452</v>
      </c>
      <c r="C29" s="1003" t="s">
        <v>453</v>
      </c>
      <c r="D29" s="228" t="s">
        <v>454</v>
      </c>
      <c r="E29" s="969"/>
    </row>
    <row r="30" spans="1:16">
      <c r="B30" s="1004" t="s">
        <v>702</v>
      </c>
      <c r="C30" s="1005">
        <v>15</v>
      </c>
      <c r="D30" s="1005">
        <v>600000</v>
      </c>
      <c r="E30" s="969"/>
    </row>
    <row r="31" spans="1:16">
      <c r="B31" s="1004" t="s">
        <v>703</v>
      </c>
      <c r="C31" s="1005">
        <v>12</v>
      </c>
      <c r="D31" s="1005">
        <v>500000</v>
      </c>
      <c r="E31" s="969"/>
    </row>
    <row r="32" spans="1:16">
      <c r="B32" s="1004" t="s">
        <v>704</v>
      </c>
      <c r="C32" s="1005">
        <v>15</v>
      </c>
      <c r="D32" s="1005">
        <v>600000</v>
      </c>
      <c r="E32" s="969"/>
    </row>
    <row r="33" spans="2:5">
      <c r="B33" s="1004" t="s">
        <v>705</v>
      </c>
      <c r="C33" s="1005">
        <v>15</v>
      </c>
      <c r="D33" s="1005">
        <v>700000</v>
      </c>
      <c r="E33" s="969"/>
    </row>
    <row r="34" spans="2:5">
      <c r="B34" s="1004" t="s">
        <v>706</v>
      </c>
      <c r="C34" s="1005">
        <v>10</v>
      </c>
      <c r="D34" s="1005">
        <v>400000</v>
      </c>
      <c r="E34" s="969"/>
    </row>
    <row r="35" spans="2:5" ht="32.4">
      <c r="B35" s="1004" t="s">
        <v>707</v>
      </c>
      <c r="C35" s="1005">
        <v>9</v>
      </c>
      <c r="D35" s="1005" t="s">
        <v>819</v>
      </c>
      <c r="E35" s="969"/>
    </row>
    <row r="36" spans="2:5" ht="21.6">
      <c r="B36" s="1004" t="s">
        <v>708</v>
      </c>
      <c r="C36" s="1005">
        <v>12</v>
      </c>
      <c r="D36" s="1005">
        <v>300000</v>
      </c>
      <c r="E36" s="969"/>
    </row>
    <row r="37" spans="2:5">
      <c r="B37" s="1004" t="s">
        <v>709</v>
      </c>
      <c r="C37" s="1005">
        <v>15</v>
      </c>
      <c r="D37" s="1005" t="s">
        <v>819</v>
      </c>
      <c r="E37" s="969"/>
    </row>
    <row r="38" spans="2:5">
      <c r="B38" s="1004" t="s">
        <v>710</v>
      </c>
      <c r="C38" s="1006"/>
      <c r="D38" s="1005">
        <v>0</v>
      </c>
      <c r="E38" s="969"/>
    </row>
    <row r="39" spans="2:5">
      <c r="B39" s="1004" t="s">
        <v>820</v>
      </c>
      <c r="C39" s="1005">
        <v>20</v>
      </c>
      <c r="D39" s="1005" t="s">
        <v>819</v>
      </c>
      <c r="E39" s="969"/>
    </row>
    <row r="40" spans="2:5">
      <c r="B40" s="1004" t="s">
        <v>821</v>
      </c>
      <c r="C40" s="1005">
        <v>10</v>
      </c>
      <c r="D40" s="1005" t="s">
        <v>819</v>
      </c>
      <c r="E40" s="969"/>
    </row>
    <row r="41" spans="2:5">
      <c r="B41" s="1004" t="s">
        <v>822</v>
      </c>
      <c r="C41" s="1005">
        <v>10</v>
      </c>
      <c r="D41" s="1005" t="s">
        <v>819</v>
      </c>
      <c r="E41" s="969"/>
    </row>
    <row r="42" spans="2:5">
      <c r="B42" s="1004" t="s">
        <v>711</v>
      </c>
      <c r="C42" s="1005">
        <v>10</v>
      </c>
      <c r="D42" s="1005" t="s">
        <v>819</v>
      </c>
      <c r="E42" s="969"/>
    </row>
    <row r="43" spans="2:5">
      <c r="B43" s="1004" t="s">
        <v>823</v>
      </c>
      <c r="C43" s="1005">
        <v>10</v>
      </c>
      <c r="D43" s="1005" t="s">
        <v>819</v>
      </c>
      <c r="E43" s="969"/>
    </row>
    <row r="44" spans="2:5">
      <c r="B44" s="1004" t="s">
        <v>712</v>
      </c>
      <c r="C44" s="1005">
        <v>20</v>
      </c>
      <c r="D44" s="1005" t="s">
        <v>819</v>
      </c>
      <c r="E44" s="969"/>
    </row>
    <row r="45" spans="2:5">
      <c r="B45" s="1004" t="s">
        <v>713</v>
      </c>
      <c r="C45" s="1005">
        <v>10</v>
      </c>
      <c r="D45" s="1005" t="s">
        <v>819</v>
      </c>
      <c r="E45" s="969"/>
    </row>
    <row r="46" spans="2:5">
      <c r="B46" s="1004" t="s">
        <v>714</v>
      </c>
      <c r="C46" s="1005">
        <v>10</v>
      </c>
      <c r="D46" s="1005" t="s">
        <v>819</v>
      </c>
      <c r="E46" s="969"/>
    </row>
    <row r="47" spans="2:5">
      <c r="B47" s="1004" t="s">
        <v>715</v>
      </c>
      <c r="C47" s="1005">
        <v>10</v>
      </c>
      <c r="D47" s="1005" t="s">
        <v>819</v>
      </c>
      <c r="E47" s="969"/>
    </row>
    <row r="48" spans="2:5">
      <c r="B48" s="1004" t="s">
        <v>716</v>
      </c>
      <c r="C48" s="1005">
        <v>10</v>
      </c>
      <c r="D48" s="1005" t="s">
        <v>819</v>
      </c>
      <c r="E48" s="969"/>
    </row>
    <row r="49" spans="2:5">
      <c r="B49" s="1004" t="s">
        <v>717</v>
      </c>
      <c r="C49" s="1005">
        <v>10</v>
      </c>
      <c r="D49" s="1005">
        <v>0</v>
      </c>
      <c r="E49" s="969"/>
    </row>
    <row r="50" spans="2:5">
      <c r="B50" s="1004" t="s">
        <v>718</v>
      </c>
      <c r="C50" s="1005">
        <v>15</v>
      </c>
      <c r="D50" s="1005">
        <v>600000</v>
      </c>
      <c r="E50" s="969"/>
    </row>
    <row r="51" spans="2:5">
      <c r="B51" s="1004" t="s">
        <v>719</v>
      </c>
      <c r="C51" s="1005">
        <v>15</v>
      </c>
      <c r="D51" s="1005">
        <v>600000</v>
      </c>
      <c r="E51" s="969"/>
    </row>
    <row r="52" spans="2:5">
      <c r="B52" s="1004" t="s">
        <v>720</v>
      </c>
      <c r="C52" s="1005">
        <v>10</v>
      </c>
      <c r="D52" s="1005">
        <v>500000</v>
      </c>
      <c r="E52" s="969"/>
    </row>
    <row r="53" spans="2:5">
      <c r="B53" s="1004" t="s">
        <v>721</v>
      </c>
      <c r="C53" s="1005">
        <v>20</v>
      </c>
      <c r="D53" s="1005">
        <v>500000</v>
      </c>
      <c r="E53" s="969"/>
    </row>
    <row r="54" spans="2:5">
      <c r="B54" s="1004" t="s">
        <v>722</v>
      </c>
      <c r="C54" s="1005">
        <v>15</v>
      </c>
      <c r="D54" s="1005">
        <v>600000</v>
      </c>
      <c r="E54" s="969"/>
    </row>
    <row r="55" spans="2:5">
      <c r="B55" s="1004" t="s">
        <v>723</v>
      </c>
      <c r="C55" s="1005">
        <v>15</v>
      </c>
      <c r="D55" s="1005">
        <v>600000</v>
      </c>
      <c r="E55" s="969"/>
    </row>
    <row r="56" spans="2:5">
      <c r="B56" s="1004" t="s">
        <v>724</v>
      </c>
      <c r="C56" s="1005">
        <v>8</v>
      </c>
      <c r="D56" s="1005">
        <v>600000</v>
      </c>
      <c r="E56" s="969"/>
    </row>
    <row r="57" spans="2:5">
      <c r="B57" s="1004" t="s">
        <v>725</v>
      </c>
      <c r="C57" s="1005">
        <v>15</v>
      </c>
      <c r="D57" s="1005">
        <v>600000</v>
      </c>
      <c r="E57" s="969"/>
    </row>
    <row r="58" spans="2:5">
      <c r="B58" s="1004" t="s">
        <v>726</v>
      </c>
      <c r="C58" s="1005">
        <v>20</v>
      </c>
      <c r="D58" s="1005">
        <v>500000</v>
      </c>
      <c r="E58" s="969"/>
    </row>
    <row r="59" spans="2:5">
      <c r="B59" s="1004" t="s">
        <v>720</v>
      </c>
      <c r="C59" s="1005">
        <v>10</v>
      </c>
      <c r="D59" s="1005">
        <v>500000</v>
      </c>
      <c r="E59" s="969"/>
    </row>
    <row r="60" spans="2:5">
      <c r="B60" s="1004" t="s">
        <v>721</v>
      </c>
      <c r="C60" s="1005">
        <v>20</v>
      </c>
      <c r="D60" s="1005">
        <v>500000</v>
      </c>
      <c r="E60" s="969"/>
    </row>
    <row r="61" spans="2:5">
      <c r="B61" s="1004" t="s">
        <v>727</v>
      </c>
      <c r="C61" s="1005">
        <v>20</v>
      </c>
      <c r="D61" s="1005">
        <v>600000</v>
      </c>
      <c r="E61" s="969"/>
    </row>
    <row r="62" spans="2:5">
      <c r="B62" s="1004" t="s">
        <v>728</v>
      </c>
      <c r="C62" s="1005">
        <v>12</v>
      </c>
      <c r="D62" s="1005">
        <v>600000</v>
      </c>
      <c r="E62" s="969"/>
    </row>
    <row r="63" spans="2:5">
      <c r="B63" s="1004" t="s">
        <v>729</v>
      </c>
      <c r="C63" s="1005">
        <v>20</v>
      </c>
      <c r="D63" s="1005">
        <v>600000</v>
      </c>
      <c r="E63" s="969"/>
    </row>
    <row r="64" spans="2:5">
      <c r="B64" s="1004" t="s">
        <v>730</v>
      </c>
      <c r="C64" s="1005">
        <v>15</v>
      </c>
      <c r="D64" s="1005">
        <v>500000</v>
      </c>
      <c r="E64" s="969"/>
    </row>
    <row r="65" spans="2:5">
      <c r="B65" s="1004" t="s">
        <v>731</v>
      </c>
      <c r="C65" s="1005">
        <v>15</v>
      </c>
      <c r="D65" s="1005">
        <v>500000</v>
      </c>
      <c r="E65" s="969"/>
    </row>
    <row r="66" spans="2:5">
      <c r="B66" s="1004" t="s">
        <v>732</v>
      </c>
      <c r="C66" s="1005">
        <v>15</v>
      </c>
      <c r="D66" s="1005">
        <v>500000</v>
      </c>
      <c r="E66" s="969"/>
    </row>
    <row r="67" spans="2:5">
      <c r="B67" s="1004" t="s">
        <v>733</v>
      </c>
      <c r="C67" s="1005">
        <v>15</v>
      </c>
      <c r="D67" s="1005">
        <v>500000</v>
      </c>
      <c r="E67" s="969"/>
    </row>
    <row r="68" spans="2:5">
      <c r="B68" s="1004" t="s">
        <v>734</v>
      </c>
      <c r="C68" s="1005">
        <v>15</v>
      </c>
      <c r="D68" s="1005">
        <v>500000</v>
      </c>
      <c r="E68" s="969"/>
    </row>
    <row r="69" spans="2:5">
      <c r="B69" s="1004" t="s">
        <v>735</v>
      </c>
      <c r="C69" s="1005">
        <v>15</v>
      </c>
      <c r="D69" s="1005">
        <v>500000</v>
      </c>
      <c r="E69" s="969"/>
    </row>
    <row r="70" spans="2:5">
      <c r="B70" s="1004" t="s">
        <v>736</v>
      </c>
      <c r="C70" s="1005">
        <v>15</v>
      </c>
      <c r="D70" s="1005">
        <v>500000</v>
      </c>
      <c r="E70" s="969"/>
    </row>
    <row r="71" spans="2:5">
      <c r="B71" s="1004" t="s">
        <v>737</v>
      </c>
      <c r="C71" s="1005">
        <v>15</v>
      </c>
      <c r="D71" s="1005">
        <v>500000</v>
      </c>
      <c r="E71" s="969"/>
    </row>
    <row r="72" spans="2:5">
      <c r="B72" s="1004" t="s">
        <v>738</v>
      </c>
      <c r="C72" s="1005">
        <v>15</v>
      </c>
      <c r="D72" s="1005">
        <v>500000</v>
      </c>
      <c r="E72" s="969"/>
    </row>
    <row r="73" spans="2:5">
      <c r="B73" s="1004" t="s">
        <v>739</v>
      </c>
      <c r="C73" s="1005">
        <v>15</v>
      </c>
      <c r="D73" s="1005">
        <v>400000</v>
      </c>
      <c r="E73" s="969"/>
    </row>
    <row r="74" spans="2:5">
      <c r="B74" s="1004" t="s">
        <v>740</v>
      </c>
      <c r="C74" s="1005">
        <v>15</v>
      </c>
      <c r="D74" s="1005">
        <v>500000</v>
      </c>
      <c r="E74" s="969"/>
    </row>
    <row r="75" spans="2:5">
      <c r="B75" s="1004" t="s">
        <v>741</v>
      </c>
      <c r="C75" s="1005">
        <v>15</v>
      </c>
      <c r="D75" s="1005">
        <v>500000</v>
      </c>
      <c r="E75" s="969"/>
    </row>
    <row r="76" spans="2:5">
      <c r="B76" s="1004" t="s">
        <v>742</v>
      </c>
      <c r="C76" s="1005">
        <v>15</v>
      </c>
      <c r="D76" s="1005">
        <v>500000</v>
      </c>
      <c r="E76" s="969"/>
    </row>
    <row r="77" spans="2:5">
      <c r="B77" s="1004" t="s">
        <v>743</v>
      </c>
      <c r="C77" s="1005">
        <v>15</v>
      </c>
      <c r="D77" s="1005">
        <v>500000</v>
      </c>
      <c r="E77" s="969"/>
    </row>
    <row r="78" spans="2:5">
      <c r="B78" s="1004" t="s">
        <v>744</v>
      </c>
      <c r="C78" s="1005">
        <v>15</v>
      </c>
      <c r="D78" s="1005">
        <v>500000</v>
      </c>
      <c r="E78" s="969"/>
    </row>
    <row r="79" spans="2:5">
      <c r="B79" s="1004" t="s">
        <v>745</v>
      </c>
      <c r="C79" s="1005">
        <v>15</v>
      </c>
      <c r="D79" s="1005">
        <v>500000</v>
      </c>
      <c r="E79" s="969"/>
    </row>
    <row r="80" spans="2:5">
      <c r="B80" s="1004" t="s">
        <v>746</v>
      </c>
      <c r="C80" s="1005">
        <v>15</v>
      </c>
      <c r="D80" s="1005">
        <v>500000</v>
      </c>
      <c r="E80" s="969"/>
    </row>
    <row r="81" spans="2:5">
      <c r="B81" s="1004" t="s">
        <v>747</v>
      </c>
      <c r="C81" s="1005">
        <v>15</v>
      </c>
      <c r="D81" s="1005">
        <v>500000</v>
      </c>
      <c r="E81" s="969"/>
    </row>
    <row r="82" spans="2:5">
      <c r="B82" s="1004" t="s">
        <v>748</v>
      </c>
      <c r="C82" s="1005">
        <v>15</v>
      </c>
      <c r="D82" s="1005">
        <v>500000</v>
      </c>
      <c r="E82" s="969"/>
    </row>
    <row r="83" spans="2:5">
      <c r="B83" s="1004" t="s">
        <v>749</v>
      </c>
      <c r="C83" s="1005">
        <v>15</v>
      </c>
      <c r="D83" s="1005">
        <v>500000</v>
      </c>
      <c r="E83" s="969"/>
    </row>
    <row r="84" spans="2:5">
      <c r="B84" s="1004" t="s">
        <v>750</v>
      </c>
      <c r="C84" s="1005">
        <v>15</v>
      </c>
      <c r="D84" s="1005">
        <v>500000</v>
      </c>
      <c r="E84" s="969"/>
    </row>
    <row r="85" spans="2:5">
      <c r="B85" s="1004" t="s">
        <v>751</v>
      </c>
      <c r="C85" s="1005">
        <v>15</v>
      </c>
      <c r="D85" s="1005">
        <v>500000</v>
      </c>
      <c r="E85" s="969"/>
    </row>
    <row r="86" spans="2:5">
      <c r="B86" s="1004" t="s">
        <v>752</v>
      </c>
      <c r="C86" s="1005">
        <v>15</v>
      </c>
      <c r="D86" s="1005">
        <v>500000</v>
      </c>
      <c r="E86" s="969"/>
    </row>
    <row r="87" spans="2:5">
      <c r="B87" s="1004" t="s">
        <v>753</v>
      </c>
      <c r="C87" s="1005">
        <v>15</v>
      </c>
      <c r="D87" s="1005">
        <v>500000</v>
      </c>
      <c r="E87" s="969"/>
    </row>
    <row r="88" spans="2:5">
      <c r="B88" s="1004" t="s">
        <v>754</v>
      </c>
      <c r="C88" s="1005">
        <v>15</v>
      </c>
      <c r="D88" s="1005">
        <v>500000</v>
      </c>
      <c r="E88" s="969"/>
    </row>
    <row r="89" spans="2:5">
      <c r="B89" s="1004" t="s">
        <v>755</v>
      </c>
      <c r="C89" s="1005">
        <v>15</v>
      </c>
      <c r="D89" s="1005">
        <v>500000</v>
      </c>
      <c r="E89" s="969"/>
    </row>
    <row r="90" spans="2:5">
      <c r="B90" s="1004" t="s">
        <v>756</v>
      </c>
      <c r="C90" s="1005">
        <v>15</v>
      </c>
      <c r="D90" s="1005">
        <v>500000</v>
      </c>
      <c r="E90" s="969"/>
    </row>
    <row r="91" spans="2:5">
      <c r="B91" s="1004" t="s">
        <v>757</v>
      </c>
      <c r="C91" s="1005">
        <v>15</v>
      </c>
      <c r="D91" s="1005">
        <v>500000</v>
      </c>
      <c r="E91" s="969"/>
    </row>
    <row r="92" spans="2:5">
      <c r="B92" s="1004" t="s">
        <v>758</v>
      </c>
      <c r="C92" s="1005">
        <v>15</v>
      </c>
      <c r="D92" s="1005">
        <v>500000</v>
      </c>
      <c r="E92" s="969"/>
    </row>
    <row r="93" spans="2:5">
      <c r="B93" s="1004" t="s">
        <v>759</v>
      </c>
      <c r="C93" s="1005">
        <v>15</v>
      </c>
      <c r="D93" s="1005">
        <v>500000</v>
      </c>
      <c r="E93" s="969"/>
    </row>
    <row r="94" spans="2:5">
      <c r="B94" s="1004" t="s">
        <v>760</v>
      </c>
      <c r="C94" s="1005">
        <v>15</v>
      </c>
      <c r="D94" s="1005">
        <v>500000</v>
      </c>
      <c r="E94" s="969"/>
    </row>
    <row r="95" spans="2:5">
      <c r="B95" s="1004" t="s">
        <v>761</v>
      </c>
      <c r="C95" s="1005">
        <v>15</v>
      </c>
      <c r="D95" s="1005">
        <v>500000</v>
      </c>
      <c r="E95" s="969"/>
    </row>
    <row r="96" spans="2:5">
      <c r="B96" s="1004" t="s">
        <v>762</v>
      </c>
      <c r="C96" s="1005">
        <v>15</v>
      </c>
      <c r="D96" s="1005">
        <v>500000</v>
      </c>
      <c r="E96" s="969"/>
    </row>
    <row r="97" spans="2:5">
      <c r="B97" s="1004" t="s">
        <v>763</v>
      </c>
      <c r="C97" s="1005">
        <v>15</v>
      </c>
      <c r="D97" s="1005">
        <v>500000</v>
      </c>
      <c r="E97" s="969"/>
    </row>
    <row r="98" spans="2:5">
      <c r="B98" s="1004" t="s">
        <v>764</v>
      </c>
      <c r="C98" s="1005">
        <v>15</v>
      </c>
      <c r="D98" s="1005">
        <v>500000</v>
      </c>
      <c r="E98" s="969"/>
    </row>
    <row r="99" spans="2:5">
      <c r="B99" s="1004" t="s">
        <v>765</v>
      </c>
      <c r="C99" s="1005">
        <v>15</v>
      </c>
      <c r="D99" s="1005">
        <v>500000</v>
      </c>
      <c r="E99" s="969"/>
    </row>
    <row r="100" spans="2:5">
      <c r="B100" s="1004" t="s">
        <v>766</v>
      </c>
      <c r="C100" s="1005">
        <v>15</v>
      </c>
      <c r="D100" s="1005">
        <v>500000</v>
      </c>
      <c r="E100" s="969"/>
    </row>
    <row r="101" spans="2:5">
      <c r="B101" s="1004" t="s">
        <v>767</v>
      </c>
      <c r="C101" s="1005">
        <v>15</v>
      </c>
      <c r="D101" s="1005">
        <v>500000</v>
      </c>
      <c r="E101" s="969"/>
    </row>
    <row r="102" spans="2:5">
      <c r="B102" s="1004" t="s">
        <v>768</v>
      </c>
      <c r="C102" s="1005">
        <v>15</v>
      </c>
      <c r="D102" s="1005">
        <v>500000</v>
      </c>
      <c r="E102" s="969"/>
    </row>
    <row r="103" spans="2:5">
      <c r="B103" s="1004" t="s">
        <v>769</v>
      </c>
      <c r="C103" s="1005">
        <v>15</v>
      </c>
      <c r="D103" s="1005">
        <v>500000</v>
      </c>
      <c r="E103" s="969"/>
    </row>
    <row r="104" spans="2:5">
      <c r="B104" s="1004" t="s">
        <v>770</v>
      </c>
      <c r="C104" s="1005">
        <v>15</v>
      </c>
      <c r="D104" s="1005">
        <v>500000</v>
      </c>
      <c r="E104" s="969"/>
    </row>
    <row r="105" spans="2:5">
      <c r="B105" s="1004" t="s">
        <v>771</v>
      </c>
      <c r="C105" s="1005">
        <v>15</v>
      </c>
      <c r="D105" s="1005">
        <v>500000</v>
      </c>
      <c r="E105" s="969"/>
    </row>
    <row r="106" spans="2:5">
      <c r="B106" s="1004" t="s">
        <v>740</v>
      </c>
      <c r="C106" s="1005">
        <v>15</v>
      </c>
      <c r="D106" s="1005">
        <v>500000</v>
      </c>
      <c r="E106" s="969"/>
    </row>
    <row r="107" spans="2:5">
      <c r="B107" s="1004" t="s">
        <v>758</v>
      </c>
      <c r="C107" s="1005">
        <v>15</v>
      </c>
      <c r="D107" s="1005">
        <v>500000</v>
      </c>
      <c r="E107" s="969"/>
    </row>
    <row r="108" spans="2:5">
      <c r="B108" s="1004" t="s">
        <v>772</v>
      </c>
      <c r="C108" s="1005">
        <v>15</v>
      </c>
      <c r="D108" s="1005">
        <v>500000</v>
      </c>
      <c r="E108" s="969"/>
    </row>
    <row r="109" spans="2:5">
      <c r="B109" s="1004" t="s">
        <v>773</v>
      </c>
      <c r="C109" s="1005">
        <v>15</v>
      </c>
      <c r="D109" s="1005">
        <v>500000</v>
      </c>
      <c r="E109" s="969"/>
    </row>
    <row r="110" spans="2:5">
      <c r="B110" s="1004" t="s">
        <v>774</v>
      </c>
      <c r="C110" s="1005">
        <v>15</v>
      </c>
      <c r="D110" s="1005">
        <v>500000</v>
      </c>
      <c r="E110" s="969"/>
    </row>
    <row r="111" spans="2:5">
      <c r="B111" s="1004" t="s">
        <v>775</v>
      </c>
      <c r="C111" s="1005">
        <v>15</v>
      </c>
      <c r="D111" s="1005">
        <v>500000</v>
      </c>
      <c r="E111" s="969"/>
    </row>
    <row r="112" spans="2:5">
      <c r="B112" s="1004" t="s">
        <v>759</v>
      </c>
      <c r="C112" s="1005">
        <v>15</v>
      </c>
      <c r="D112" s="1005">
        <v>500000</v>
      </c>
      <c r="E112" s="969"/>
    </row>
    <row r="113" spans="2:5">
      <c r="B113" s="1004" t="s">
        <v>776</v>
      </c>
      <c r="C113" s="1005">
        <v>15</v>
      </c>
      <c r="D113" s="1005">
        <v>500000</v>
      </c>
      <c r="E113" s="969"/>
    </row>
    <row r="114" spans="2:5">
      <c r="B114" s="1004" t="s">
        <v>777</v>
      </c>
      <c r="C114" s="1005">
        <v>15</v>
      </c>
      <c r="D114" s="1005">
        <v>500000</v>
      </c>
      <c r="E114" s="969"/>
    </row>
    <row r="115" spans="2:5">
      <c r="B115" s="1004" t="s">
        <v>778</v>
      </c>
      <c r="C115" s="1005">
        <v>15</v>
      </c>
      <c r="D115" s="1005">
        <v>500000</v>
      </c>
      <c r="E115" s="969"/>
    </row>
    <row r="116" spans="2:5">
      <c r="B116" s="1004" t="s">
        <v>779</v>
      </c>
      <c r="C116" s="1005">
        <v>15</v>
      </c>
      <c r="D116" s="1005">
        <v>500000</v>
      </c>
      <c r="E116" s="969"/>
    </row>
    <row r="117" spans="2:5">
      <c r="B117" s="1004" t="s">
        <v>780</v>
      </c>
      <c r="C117" s="1005">
        <v>15</v>
      </c>
      <c r="D117" s="1005">
        <v>500000</v>
      </c>
      <c r="E117" s="969"/>
    </row>
    <row r="118" spans="2:5">
      <c r="B118" s="1004" t="s">
        <v>781</v>
      </c>
      <c r="C118" s="1005">
        <v>15</v>
      </c>
      <c r="D118" s="1005">
        <v>500000</v>
      </c>
      <c r="E118" s="969"/>
    </row>
    <row r="119" spans="2:5">
      <c r="B119" s="1004" t="s">
        <v>763</v>
      </c>
      <c r="C119" s="1005">
        <v>15</v>
      </c>
      <c r="D119" s="1005">
        <v>500000</v>
      </c>
      <c r="E119" s="969"/>
    </row>
    <row r="120" spans="2:5">
      <c r="B120" s="1004" t="s">
        <v>782</v>
      </c>
      <c r="C120" s="1005">
        <v>15</v>
      </c>
      <c r="D120" s="1005">
        <v>500000</v>
      </c>
      <c r="E120" s="969"/>
    </row>
    <row r="121" spans="2:5">
      <c r="B121" s="1004" t="s">
        <v>781</v>
      </c>
      <c r="C121" s="1005">
        <v>15</v>
      </c>
      <c r="D121" s="1005">
        <v>500000</v>
      </c>
      <c r="E121" s="969"/>
    </row>
    <row r="122" spans="2:5">
      <c r="B122" s="1004" t="s">
        <v>763</v>
      </c>
      <c r="C122" s="1005">
        <v>15</v>
      </c>
      <c r="D122" s="1005">
        <v>500000</v>
      </c>
      <c r="E122" s="969"/>
    </row>
    <row r="123" spans="2:5">
      <c r="B123" s="1004" t="s">
        <v>783</v>
      </c>
      <c r="C123" s="1005">
        <v>15</v>
      </c>
      <c r="D123" s="1005">
        <v>500000</v>
      </c>
      <c r="E123" s="969"/>
    </row>
    <row r="124" spans="2:5">
      <c r="B124" s="1004" t="s">
        <v>784</v>
      </c>
      <c r="C124" s="1005">
        <v>13</v>
      </c>
      <c r="D124" s="1005">
        <v>400000</v>
      </c>
      <c r="E124" s="969"/>
    </row>
    <row r="125" spans="2:5">
      <c r="B125" s="1004" t="s">
        <v>785</v>
      </c>
      <c r="C125" s="1005">
        <v>13</v>
      </c>
      <c r="D125" s="1005">
        <v>400000</v>
      </c>
      <c r="E125" s="969"/>
    </row>
    <row r="126" spans="2:5">
      <c r="B126" s="1004" t="s">
        <v>786</v>
      </c>
      <c r="C126" s="1005">
        <v>15</v>
      </c>
      <c r="D126" s="1005" t="s">
        <v>819</v>
      </c>
      <c r="E126" s="969"/>
    </row>
    <row r="127" spans="2:5">
      <c r="B127" s="1004" t="s">
        <v>787</v>
      </c>
      <c r="C127" s="1005">
        <v>15</v>
      </c>
      <c r="D127" s="1005" t="s">
        <v>819</v>
      </c>
      <c r="E127" s="969"/>
    </row>
    <row r="128" spans="2:5">
      <c r="B128" s="1004" t="s">
        <v>788</v>
      </c>
      <c r="C128" s="1005">
        <v>15</v>
      </c>
      <c r="D128" s="1005" t="s">
        <v>819</v>
      </c>
      <c r="E128" s="969"/>
    </row>
    <row r="129" spans="2:5">
      <c r="B129" s="1004" t="s">
        <v>789</v>
      </c>
      <c r="C129" s="1005">
        <v>15</v>
      </c>
      <c r="D129" s="1005" t="s">
        <v>819</v>
      </c>
      <c r="E129" s="969"/>
    </row>
    <row r="130" spans="2:5">
      <c r="B130" s="1004" t="s">
        <v>790</v>
      </c>
      <c r="C130" s="1005">
        <v>12</v>
      </c>
      <c r="D130" s="1005">
        <v>100000</v>
      </c>
      <c r="E130" s="969"/>
    </row>
    <row r="131" spans="2:5">
      <c r="B131" s="1004" t="s">
        <v>791</v>
      </c>
      <c r="C131" s="1005">
        <v>12</v>
      </c>
      <c r="D131" s="1005">
        <v>100000</v>
      </c>
      <c r="E131" s="969"/>
    </row>
    <row r="132" spans="2:5">
      <c r="B132" s="1004" t="s">
        <v>792</v>
      </c>
      <c r="C132" s="1005">
        <v>12</v>
      </c>
      <c r="D132" s="1005">
        <v>100000</v>
      </c>
      <c r="E132" s="969"/>
    </row>
    <row r="133" spans="2:5">
      <c r="B133" s="1004" t="s">
        <v>793</v>
      </c>
      <c r="C133" s="1005">
        <v>12</v>
      </c>
      <c r="D133" s="1005">
        <v>100000</v>
      </c>
      <c r="E133" s="969"/>
    </row>
    <row r="134" spans="2:5">
      <c r="B134" s="1004" t="s">
        <v>794</v>
      </c>
      <c r="C134" s="1005">
        <v>15</v>
      </c>
      <c r="D134" s="1005">
        <v>500000</v>
      </c>
      <c r="E134" s="969"/>
    </row>
    <row r="135" spans="2:5">
      <c r="B135" s="1004" t="s">
        <v>795</v>
      </c>
      <c r="C135" s="1005">
        <v>15</v>
      </c>
      <c r="D135" s="1005">
        <v>500000</v>
      </c>
      <c r="E135" s="969"/>
    </row>
    <row r="136" spans="2:5">
      <c r="B136" s="1004" t="s">
        <v>796</v>
      </c>
      <c r="C136" s="1005">
        <v>15</v>
      </c>
      <c r="D136" s="1005">
        <v>500000</v>
      </c>
      <c r="E136" s="969"/>
    </row>
    <row r="137" spans="2:5">
      <c r="B137" s="1004" t="s">
        <v>797</v>
      </c>
      <c r="C137" s="1005">
        <v>15</v>
      </c>
      <c r="D137" s="1005">
        <v>500000</v>
      </c>
      <c r="E137" s="969"/>
    </row>
    <row r="138" spans="2:5">
      <c r="B138" s="1004" t="s">
        <v>798</v>
      </c>
      <c r="C138" s="1005">
        <v>15</v>
      </c>
      <c r="D138" s="1005">
        <v>500000</v>
      </c>
      <c r="E138" s="969"/>
    </row>
    <row r="139" spans="2:5">
      <c r="B139" s="1004" t="s">
        <v>799</v>
      </c>
      <c r="C139" s="1005">
        <v>15</v>
      </c>
      <c r="D139" s="1005">
        <v>500000</v>
      </c>
      <c r="E139" s="969"/>
    </row>
    <row r="140" spans="2:5">
      <c r="B140" s="1004" t="s">
        <v>800</v>
      </c>
      <c r="C140" s="1005">
        <v>15</v>
      </c>
      <c r="D140" s="1005">
        <v>500000</v>
      </c>
      <c r="E140" s="969"/>
    </row>
    <row r="141" spans="2:5">
      <c r="B141" s="1004" t="s">
        <v>801</v>
      </c>
      <c r="C141" s="1005">
        <v>15</v>
      </c>
      <c r="D141" s="1005">
        <v>500000</v>
      </c>
      <c r="E141" s="969"/>
    </row>
    <row r="142" spans="2:5">
      <c r="B142" s="1004" t="s">
        <v>802</v>
      </c>
      <c r="C142" s="1005">
        <v>15</v>
      </c>
      <c r="D142" s="1005">
        <v>500000</v>
      </c>
      <c r="E142" s="969"/>
    </row>
    <row r="143" spans="2:5">
      <c r="B143" s="1004" t="s">
        <v>803</v>
      </c>
      <c r="C143" s="1005">
        <v>15</v>
      </c>
      <c r="D143" s="1005">
        <v>500000</v>
      </c>
      <c r="E143" s="969"/>
    </row>
    <row r="144" spans="2:5">
      <c r="B144" s="1004" t="s">
        <v>804</v>
      </c>
      <c r="C144" s="1005">
        <v>15</v>
      </c>
      <c r="D144" s="1005">
        <v>500000</v>
      </c>
      <c r="E144" s="969"/>
    </row>
    <row r="145" spans="2:5">
      <c r="B145" s="1004" t="s">
        <v>805</v>
      </c>
      <c r="C145" s="1005">
        <v>15</v>
      </c>
      <c r="D145" s="1005">
        <v>500000</v>
      </c>
      <c r="E145" s="969"/>
    </row>
    <row r="146" spans="2:5">
      <c r="B146" s="1004" t="s">
        <v>806</v>
      </c>
      <c r="C146" s="1005">
        <v>6</v>
      </c>
      <c r="D146" s="1005" t="s">
        <v>819</v>
      </c>
      <c r="E146" s="969"/>
    </row>
    <row r="147" spans="2:5" ht="21.6">
      <c r="B147" s="1004" t="s">
        <v>807</v>
      </c>
      <c r="C147" s="1005">
        <v>6</v>
      </c>
      <c r="D147" s="1005" t="s">
        <v>819</v>
      </c>
      <c r="E147" s="969"/>
    </row>
    <row r="148" spans="2:5" ht="21.6">
      <c r="B148" s="1004" t="s">
        <v>808</v>
      </c>
      <c r="C148" s="1005">
        <v>6</v>
      </c>
      <c r="D148" s="1005" t="s">
        <v>819</v>
      </c>
      <c r="E148" s="969"/>
    </row>
    <row r="149" spans="2:5">
      <c r="B149" s="1004" t="s">
        <v>809</v>
      </c>
      <c r="C149" s="1005">
        <v>6</v>
      </c>
      <c r="D149" s="1005" t="s">
        <v>819</v>
      </c>
      <c r="E149" s="969"/>
    </row>
    <row r="150" spans="2:5">
      <c r="B150" s="1004" t="s">
        <v>810</v>
      </c>
      <c r="C150" s="1005">
        <v>6</v>
      </c>
      <c r="D150" s="1005" t="s">
        <v>819</v>
      </c>
      <c r="E150" s="969"/>
    </row>
    <row r="151" spans="2:5">
      <c r="B151" s="1004" t="s">
        <v>811</v>
      </c>
      <c r="C151" s="1005">
        <v>6</v>
      </c>
      <c r="D151" s="1005" t="s">
        <v>819</v>
      </c>
      <c r="E151" s="969"/>
    </row>
    <row r="152" spans="2:5">
      <c r="B152" s="1004" t="s">
        <v>812</v>
      </c>
      <c r="C152" s="1005">
        <v>6</v>
      </c>
      <c r="D152" s="1005" t="s">
        <v>819</v>
      </c>
      <c r="E152" s="969"/>
    </row>
    <row r="153" spans="2:5">
      <c r="B153" s="1004" t="s">
        <v>813</v>
      </c>
      <c r="C153" s="1005">
        <v>6</v>
      </c>
      <c r="D153" s="1005" t="s">
        <v>819</v>
      </c>
      <c r="E153" s="969"/>
    </row>
    <row r="154" spans="2:5" ht="21.6">
      <c r="B154" s="1004" t="s">
        <v>814</v>
      </c>
      <c r="C154" s="1005">
        <v>6</v>
      </c>
      <c r="D154" s="1005" t="s">
        <v>819</v>
      </c>
      <c r="E154" s="969"/>
    </row>
    <row r="155" spans="2:5">
      <c r="B155" s="1004" t="s">
        <v>815</v>
      </c>
      <c r="C155" s="1005">
        <v>10</v>
      </c>
      <c r="D155" s="1005" t="s">
        <v>819</v>
      </c>
      <c r="E155" s="969"/>
    </row>
    <row r="156" spans="2:5">
      <c r="B156" s="1004" t="s">
        <v>816</v>
      </c>
      <c r="C156" s="1005">
        <v>10</v>
      </c>
      <c r="D156" s="1005" t="s">
        <v>819</v>
      </c>
      <c r="E156" s="969"/>
    </row>
    <row r="157" spans="2:5">
      <c r="B157" s="1004" t="s">
        <v>817</v>
      </c>
      <c r="C157" s="1005">
        <v>10</v>
      </c>
      <c r="D157" s="1005" t="s">
        <v>819</v>
      </c>
      <c r="E157" s="969"/>
    </row>
    <row r="158" spans="2:5">
      <c r="B158" s="1004" t="s">
        <v>818</v>
      </c>
      <c r="C158" s="1005">
        <v>10</v>
      </c>
      <c r="D158" s="1005" t="s">
        <v>819</v>
      </c>
      <c r="E158" s="969"/>
    </row>
  </sheetData>
  <protectedRanges>
    <protectedRange algorithmName="SHA-512" hashValue="JrTbNX+vvlzug+jehAKrw7YanUdNf/8ESlf06d1SbeMvxYoD3tdMRXnfxlxXNxDtvAi9ztzgnWQ47gfCQzw8Cw==" saltValue="+6ss9vZJQOfdo2g7wt0W/g==" spinCount="100000" sqref="I23" name="区域1_1_1"/>
  </protectedRanges>
  <mergeCells count="9">
    <mergeCell ref="A10:B10"/>
    <mergeCell ref="A12:E12"/>
    <mergeCell ref="I12:P12"/>
    <mergeCell ref="A2:B2"/>
    <mergeCell ref="A6:B6"/>
    <mergeCell ref="A7:B7"/>
    <mergeCell ref="A8:B8"/>
    <mergeCell ref="A9:B9"/>
    <mergeCell ref="A3:A5"/>
  </mergeCells>
  <phoneticPr fontId="30" type="noConversion"/>
  <printOptions horizontalCentered="1"/>
  <pageMargins left="0.7" right="0.7" top="0.98425196850393704" bottom="0.75" header="0.39370078740157477" footer="0.3"/>
  <pageSetup paperSize="9" scale="62" fitToHeight="0" orientation="landscape" r:id="rId1"/>
  <headerFooter>
    <oddHeader>&amp;R&amp;"宋体,常规"&amp;10共&amp;"Times New Roman,常规"&amp;N&amp;"宋体,常规"页第&amp;"Times New Roman,常规"&amp;P&amp;"宋体,常规"页</oddHeader>
  </headerFooter>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8F0FE0-14F3-4EF0-A62B-5379655E3428}">
  <sheetPr codeName="Sheet108">
    <pageSetUpPr fitToPage="1"/>
  </sheetPr>
  <dimension ref="A1:AY38"/>
  <sheetViews>
    <sheetView zoomScale="90" zoomScaleNormal="90" workbookViewId="0">
      <pane xSplit="4" ySplit="7" topLeftCell="E8" activePane="bottomRight" state="frozen"/>
      <selection activeCell="B14" sqref="B14:M14"/>
      <selection pane="topRight" activeCell="B14" sqref="B14:M14"/>
      <selection pane="bottomLeft" activeCell="B14" sqref="B14:M14"/>
      <selection pane="bottomRight"/>
    </sheetView>
  </sheetViews>
  <sheetFormatPr defaultColWidth="9" defaultRowHeight="15.75" customHeight="1" outlineLevelCol="1"/>
  <cols>
    <col min="1" max="1" width="4.59765625" style="126" customWidth="1"/>
    <col min="2" max="3" width="18.59765625" style="126" customWidth="1"/>
    <col min="4" max="4" width="11.796875" style="126" customWidth="1"/>
    <col min="5" max="5" width="8.59765625" style="124" customWidth="1"/>
    <col min="6" max="6" width="8.09765625" style="126" bestFit="1" customWidth="1"/>
    <col min="7" max="7" width="5.09765625" style="127" customWidth="1"/>
    <col min="8" max="8" width="7.09765625" style="124" customWidth="1"/>
    <col min="9" max="9" width="10.19921875" style="124" customWidth="1"/>
    <col min="10" max="10" width="7.59765625" style="124" hidden="1" customWidth="1" outlineLevel="1"/>
    <col min="11" max="11" width="12.59765625" style="127" customWidth="1" collapsed="1"/>
    <col min="12" max="12" width="12.59765625" style="197" customWidth="1"/>
    <col min="13" max="13" width="8.59765625" style="124" customWidth="1"/>
    <col min="14" max="14" width="9.296875" style="196" customWidth="1"/>
    <col min="15" max="15" width="8.59765625" style="124" customWidth="1"/>
    <col min="16" max="16" width="7.59765625" style="128" hidden="1" customWidth="1" outlineLevel="1"/>
    <col min="17" max="17" width="7.59765625" style="124" hidden="1" customWidth="1" outlineLevel="1"/>
    <col min="18" max="18" width="6.59765625" style="124" hidden="1" customWidth="1" outlineLevel="1"/>
    <col min="19" max="19" width="8.09765625" style="124" hidden="1" customWidth="1" outlineLevel="1"/>
    <col min="20" max="20" width="5.09765625" style="124" hidden="1" customWidth="1" outlineLevel="1"/>
    <col min="21" max="21" width="7.09765625" style="124" hidden="1" customWidth="1" outlineLevel="1"/>
    <col min="22" max="23" width="7.59765625" style="124" hidden="1" customWidth="1" outlineLevel="1"/>
    <col min="24" max="24" width="8.59765625" style="124" hidden="1" customWidth="1" outlineLevel="1"/>
    <col min="25" max="26" width="8.59765625" style="126" hidden="1" customWidth="1" outlineLevel="1"/>
    <col min="27" max="32" width="8.59765625" style="124" hidden="1" customWidth="1" outlineLevel="1"/>
    <col min="33" max="33" width="14.296875" style="124" customWidth="1" collapsed="1"/>
    <col min="34" max="37" width="12.59765625" style="124" hidden="1" customWidth="1"/>
    <col min="38" max="38" width="7.09765625" style="129" hidden="1" customWidth="1"/>
    <col min="39" max="41" width="12.59765625" style="124" hidden="1" customWidth="1"/>
    <col min="42" max="50" width="12.796875" style="124" customWidth="1"/>
    <col min="51" max="51" width="19.3984375" style="124" customWidth="1"/>
    <col min="52" max="16384" width="9" style="124"/>
  </cols>
  <sheetData>
    <row r="1" spans="1:51" ht="15.75" customHeight="1">
      <c r="A1" s="657"/>
      <c r="B1" s="122"/>
      <c r="C1" s="122"/>
      <c r="D1" s="122"/>
      <c r="E1" s="1007"/>
      <c r="F1" s="122"/>
      <c r="G1" s="1008"/>
      <c r="H1" s="122"/>
      <c r="I1" s="122"/>
      <c r="J1" s="122"/>
      <c r="K1" s="123"/>
      <c r="L1" s="1009"/>
      <c r="M1" s="1007"/>
      <c r="N1" s="1010"/>
      <c r="O1" s="1007"/>
      <c r="P1" s="1010"/>
      <c r="Q1" s="1007"/>
      <c r="R1" s="1007"/>
      <c r="S1" s="1007"/>
      <c r="T1" s="1007"/>
      <c r="U1" s="1007"/>
      <c r="V1" s="1007"/>
      <c r="W1" s="1007"/>
      <c r="X1" s="1007"/>
      <c r="Y1" s="1011"/>
      <c r="Z1" s="1011"/>
      <c r="AA1" s="1007"/>
      <c r="AB1" s="1007"/>
      <c r="AC1" s="1007"/>
      <c r="AD1" s="1007"/>
      <c r="AE1" s="1007"/>
      <c r="AF1" s="1007"/>
      <c r="AG1" s="1007"/>
      <c r="AH1" s="1007"/>
      <c r="AI1" s="1007"/>
      <c r="AJ1" s="1007"/>
      <c r="AK1" s="1007"/>
      <c r="AL1" s="1007"/>
      <c r="AM1" s="1007"/>
      <c r="AN1" s="1007"/>
      <c r="AO1" s="1007"/>
      <c r="AP1" s="1007"/>
      <c r="AQ1" s="1007"/>
      <c r="AR1" s="1007"/>
      <c r="AS1" s="1007"/>
      <c r="AT1" s="1012"/>
      <c r="AU1" s="1012"/>
      <c r="AV1" s="1012"/>
      <c r="AW1" s="1012"/>
      <c r="AX1" s="1012"/>
      <c r="AY1" s="1012"/>
    </row>
    <row r="2" spans="1:51" s="125" customFormat="1" ht="30" customHeight="1">
      <c r="A2" s="1013" t="s">
        <v>2384</v>
      </c>
      <c r="B2" s="1014"/>
      <c r="C2" s="1014"/>
      <c r="D2" s="1014"/>
      <c r="E2" s="1014"/>
      <c r="F2" s="1014"/>
      <c r="G2" s="1014"/>
      <c r="H2" s="1014"/>
      <c r="I2" s="1014"/>
      <c r="J2" s="1014"/>
      <c r="K2" s="1014"/>
      <c r="L2" s="1014"/>
      <c r="M2" s="1014"/>
      <c r="N2" s="1014"/>
      <c r="O2" s="1014"/>
      <c r="P2" s="1014"/>
      <c r="Q2" s="1014"/>
      <c r="R2" s="1014"/>
      <c r="S2" s="1014"/>
      <c r="T2" s="1014"/>
      <c r="U2" s="1014"/>
      <c r="V2" s="1014"/>
      <c r="W2" s="1014"/>
      <c r="X2" s="1014"/>
      <c r="Y2" s="1014"/>
      <c r="Z2" s="1014"/>
      <c r="AA2" s="1014"/>
      <c r="AB2" s="1014"/>
      <c r="AC2" s="1014"/>
      <c r="AD2" s="1014"/>
      <c r="AE2" s="1014"/>
      <c r="AF2" s="1014"/>
      <c r="AG2" s="1014"/>
      <c r="AH2" s="1014"/>
      <c r="AI2" s="1014"/>
      <c r="AJ2" s="1014"/>
      <c r="AK2" s="1014"/>
      <c r="AL2" s="1015"/>
      <c r="AM2" s="1014"/>
      <c r="AN2" s="1014"/>
      <c r="AO2" s="1014"/>
      <c r="AP2" s="1014"/>
      <c r="AQ2" s="1014"/>
      <c r="AR2" s="1014"/>
      <c r="AS2" s="1014"/>
      <c r="AT2" s="1014"/>
      <c r="AU2" s="1016"/>
      <c r="AV2" s="1016"/>
      <c r="AW2" s="1016"/>
      <c r="AX2" s="1016"/>
      <c r="AY2" s="1016"/>
    </row>
    <row r="3" spans="1:51" ht="14.25" customHeight="1">
      <c r="A3" s="126" t="s">
        <v>1968</v>
      </c>
      <c r="E3" s="1017"/>
      <c r="H3" s="1017"/>
      <c r="I3" s="1017"/>
      <c r="J3" s="1017"/>
      <c r="L3" s="1018"/>
      <c r="M3" s="1017"/>
      <c r="O3" s="1017"/>
      <c r="P3" s="1017"/>
      <c r="Q3" s="1017"/>
      <c r="R3" s="1017"/>
      <c r="S3" s="1017"/>
      <c r="T3" s="1017"/>
      <c r="U3" s="1017"/>
      <c r="V3" s="1017"/>
      <c r="W3" s="1017"/>
      <c r="X3" s="1017"/>
      <c r="Y3" s="1017"/>
      <c r="Z3" s="1019"/>
      <c r="AA3" s="1017"/>
      <c r="AB3" s="1017"/>
      <c r="AC3" s="1017"/>
      <c r="AD3" s="1017"/>
      <c r="AE3" s="1017"/>
      <c r="AF3" s="1012"/>
      <c r="AG3" s="1012"/>
      <c r="AH3" s="1012"/>
      <c r="AI3" s="1012"/>
      <c r="AJ3" s="1012"/>
      <c r="AK3" s="1012"/>
      <c r="AL3" s="1020"/>
      <c r="AM3" s="1012"/>
      <c r="AN3" s="1012"/>
      <c r="AO3" s="1012"/>
      <c r="AP3" s="1012"/>
      <c r="AQ3" s="1012"/>
      <c r="AR3" s="1012"/>
      <c r="AS3" s="1012"/>
      <c r="AT3" s="1012"/>
      <c r="AU3" s="1012"/>
      <c r="AV3" s="1012"/>
      <c r="AW3" s="1012"/>
      <c r="AX3" s="1012"/>
      <c r="AY3" s="1012"/>
    </row>
    <row r="4" spans="1:51" ht="15.75" customHeight="1">
      <c r="A4" s="1021" t="s">
        <v>2086</v>
      </c>
      <c r="E4" s="1012"/>
      <c r="H4" s="1012"/>
      <c r="I4" s="1012"/>
      <c r="J4" s="1012"/>
      <c r="L4" s="1022"/>
      <c r="M4" s="1012"/>
      <c r="O4" s="1023"/>
      <c r="Q4" s="1012"/>
      <c r="R4" s="1012"/>
      <c r="S4" s="1012"/>
      <c r="T4" s="1012"/>
      <c r="U4" s="1012"/>
      <c r="V4" s="1012"/>
      <c r="W4" s="1012"/>
      <c r="X4" s="1012"/>
      <c r="AA4" s="1012"/>
      <c r="AB4" s="1012"/>
      <c r="AC4" s="1012"/>
      <c r="AD4" s="1012"/>
      <c r="AE4" s="1012"/>
      <c r="AF4" s="1012"/>
      <c r="AG4" s="1012"/>
      <c r="AH4" s="1012"/>
      <c r="AI4" s="1012"/>
      <c r="AJ4" s="1012"/>
      <c r="AK4" s="1012"/>
      <c r="AL4" s="1020"/>
      <c r="AM4" s="1012"/>
      <c r="AN4" s="1012"/>
      <c r="AO4" s="1012"/>
      <c r="AP4" s="1012"/>
      <c r="AQ4" s="1012"/>
      <c r="AR4" s="1012"/>
      <c r="AS4" s="1012"/>
      <c r="AT4" s="1012"/>
      <c r="AU4" s="1012"/>
      <c r="AV4" s="1012"/>
      <c r="AW4" s="1012"/>
      <c r="AX4" s="1012"/>
      <c r="AY4" s="1024" t="s">
        <v>1970</v>
      </c>
    </row>
    <row r="5" spans="1:51" s="129" customFormat="1" ht="15.75" customHeight="1">
      <c r="A5" s="1989" t="s">
        <v>1101</v>
      </c>
      <c r="B5" s="1992" t="s">
        <v>2385</v>
      </c>
      <c r="C5" s="1992"/>
      <c r="D5" s="1992"/>
      <c r="E5" s="1992"/>
      <c r="F5" s="1992"/>
      <c r="G5" s="1992"/>
      <c r="H5" s="1992"/>
      <c r="I5" s="1992"/>
      <c r="J5" s="1993"/>
      <c r="K5" s="1996" t="s">
        <v>2386</v>
      </c>
      <c r="L5" s="1996"/>
      <c r="M5" s="1996"/>
      <c r="N5" s="1996"/>
      <c r="O5" s="1996"/>
      <c r="P5" s="2022" t="s">
        <v>2387</v>
      </c>
      <c r="Q5" s="2023"/>
      <c r="R5" s="2023"/>
      <c r="S5" s="2023"/>
      <c r="T5" s="2023"/>
      <c r="U5" s="2023"/>
      <c r="V5" s="2023"/>
      <c r="W5" s="2023"/>
      <c r="X5" s="2024"/>
      <c r="Y5" s="2028" t="s">
        <v>2388</v>
      </c>
      <c r="Z5" s="2029"/>
      <c r="AA5" s="2029"/>
      <c r="AB5" s="2029"/>
      <c r="AC5" s="2030"/>
      <c r="AD5" s="2028" t="s">
        <v>2389</v>
      </c>
      <c r="AE5" s="2029"/>
      <c r="AF5" s="2030"/>
      <c r="AG5" s="1969" t="s">
        <v>2390</v>
      </c>
      <c r="AH5" s="1972" t="s">
        <v>2088</v>
      </c>
      <c r="AI5" s="1973"/>
      <c r="AJ5" s="1973"/>
      <c r="AK5" s="1974"/>
      <c r="AL5" s="1978" t="s">
        <v>2391</v>
      </c>
      <c r="AM5" s="1979" t="s">
        <v>2089</v>
      </c>
      <c r="AN5" s="1980"/>
      <c r="AO5" s="1981"/>
      <c r="AP5" s="1985" t="s">
        <v>2262</v>
      </c>
      <c r="AQ5" s="1980"/>
      <c r="AR5" s="1980"/>
      <c r="AS5" s="1981"/>
      <c r="AT5" s="1985" t="s">
        <v>2150</v>
      </c>
      <c r="AU5" s="1980"/>
      <c r="AV5" s="1980"/>
      <c r="AW5" s="1980"/>
      <c r="AX5" s="1981"/>
      <c r="AY5" s="1987" t="s">
        <v>1100</v>
      </c>
    </row>
    <row r="6" spans="1:51" s="129" customFormat="1" ht="15.6" customHeight="1">
      <c r="A6" s="1990"/>
      <c r="B6" s="1994"/>
      <c r="C6" s="1994"/>
      <c r="D6" s="1994"/>
      <c r="E6" s="1994"/>
      <c r="F6" s="1994"/>
      <c r="G6" s="1994"/>
      <c r="H6" s="1994"/>
      <c r="I6" s="1994"/>
      <c r="J6" s="1995"/>
      <c r="K6" s="1996"/>
      <c r="L6" s="1996"/>
      <c r="M6" s="1996"/>
      <c r="N6" s="1996"/>
      <c r="O6" s="1996"/>
      <c r="P6" s="2025"/>
      <c r="Q6" s="2026"/>
      <c r="R6" s="2026"/>
      <c r="S6" s="2026"/>
      <c r="T6" s="2026"/>
      <c r="U6" s="2026"/>
      <c r="V6" s="2026"/>
      <c r="W6" s="2026"/>
      <c r="X6" s="2027"/>
      <c r="Y6" s="2031"/>
      <c r="Z6" s="2032"/>
      <c r="AA6" s="2032"/>
      <c r="AB6" s="2032"/>
      <c r="AC6" s="2033"/>
      <c r="AD6" s="2031"/>
      <c r="AE6" s="2032"/>
      <c r="AF6" s="2033"/>
      <c r="AG6" s="1970"/>
      <c r="AH6" s="1975"/>
      <c r="AI6" s="1976"/>
      <c r="AJ6" s="1976"/>
      <c r="AK6" s="1977"/>
      <c r="AL6" s="1978"/>
      <c r="AM6" s="1982"/>
      <c r="AN6" s="1983"/>
      <c r="AO6" s="1984"/>
      <c r="AP6" s="1986"/>
      <c r="AQ6" s="1983"/>
      <c r="AR6" s="1983"/>
      <c r="AS6" s="1984"/>
      <c r="AT6" s="1986"/>
      <c r="AU6" s="1983"/>
      <c r="AV6" s="1983"/>
      <c r="AW6" s="1983"/>
      <c r="AX6" s="1984"/>
      <c r="AY6" s="1987"/>
    </row>
    <row r="7" spans="1:51" s="129" customFormat="1" ht="37.35" customHeight="1">
      <c r="A7" s="1991"/>
      <c r="B7" s="880" t="s">
        <v>2394</v>
      </c>
      <c r="C7" s="881" t="s">
        <v>2395</v>
      </c>
      <c r="D7" s="882" t="s">
        <v>2396</v>
      </c>
      <c r="E7" s="883" t="s">
        <v>2397</v>
      </c>
      <c r="F7" s="884" t="s">
        <v>2398</v>
      </c>
      <c r="G7" s="883" t="s">
        <v>2399</v>
      </c>
      <c r="H7" s="885" t="s">
        <v>2400</v>
      </c>
      <c r="I7" s="885" t="s">
        <v>2401</v>
      </c>
      <c r="J7" s="886" t="s">
        <v>2402</v>
      </c>
      <c r="K7" s="887" t="s">
        <v>2403</v>
      </c>
      <c r="L7" s="887" t="s">
        <v>2404</v>
      </c>
      <c r="M7" s="885" t="s">
        <v>2405</v>
      </c>
      <c r="N7" s="885" t="s">
        <v>2406</v>
      </c>
      <c r="O7" s="888" t="s">
        <v>2407</v>
      </c>
      <c r="P7" s="1025" t="s">
        <v>2408</v>
      </c>
      <c r="Q7" s="1025" t="s">
        <v>2409</v>
      </c>
      <c r="R7" s="1026" t="s">
        <v>2410</v>
      </c>
      <c r="S7" s="1027" t="s">
        <v>2411</v>
      </c>
      <c r="T7" s="1026" t="s">
        <v>2412</v>
      </c>
      <c r="U7" s="1028" t="s">
        <v>2413</v>
      </c>
      <c r="V7" s="1025" t="s">
        <v>2414</v>
      </c>
      <c r="W7" s="1025" t="s">
        <v>2415</v>
      </c>
      <c r="X7" s="1026" t="s">
        <v>2416</v>
      </c>
      <c r="Y7" s="1028" t="s">
        <v>2417</v>
      </c>
      <c r="Z7" s="1026" t="s">
        <v>2418</v>
      </c>
      <c r="AA7" s="1028" t="s">
        <v>2419</v>
      </c>
      <c r="AB7" s="1026" t="s">
        <v>2420</v>
      </c>
      <c r="AC7" s="1026" t="s">
        <v>2421</v>
      </c>
      <c r="AD7" s="1026" t="s">
        <v>2422</v>
      </c>
      <c r="AE7" s="1026" t="s">
        <v>2423</v>
      </c>
      <c r="AF7" s="1026" t="s">
        <v>2424</v>
      </c>
      <c r="AG7" s="1971"/>
      <c r="AH7" s="889" t="s">
        <v>1758</v>
      </c>
      <c r="AI7" s="890" t="s">
        <v>1779</v>
      </c>
      <c r="AJ7" s="882" t="s">
        <v>2426</v>
      </c>
      <c r="AK7" s="891" t="s">
        <v>1647</v>
      </c>
      <c r="AL7" s="1978"/>
      <c r="AM7" s="892" t="s">
        <v>1758</v>
      </c>
      <c r="AN7" s="893" t="s">
        <v>1779</v>
      </c>
      <c r="AO7" s="894" t="s">
        <v>2426</v>
      </c>
      <c r="AP7" s="893" t="s">
        <v>1758</v>
      </c>
      <c r="AQ7" s="893" t="s">
        <v>1779</v>
      </c>
      <c r="AR7" s="894" t="s">
        <v>2426</v>
      </c>
      <c r="AS7" s="893" t="s">
        <v>1647</v>
      </c>
      <c r="AT7" s="893" t="s">
        <v>2393</v>
      </c>
      <c r="AU7" s="893" t="s">
        <v>2241</v>
      </c>
      <c r="AV7" s="893" t="s">
        <v>2090</v>
      </c>
      <c r="AW7" s="894" t="s">
        <v>2091</v>
      </c>
      <c r="AX7" s="894" t="s">
        <v>2427</v>
      </c>
      <c r="AY7" s="1987"/>
    </row>
    <row r="8" spans="1:51" ht="15.75" customHeight="1">
      <c r="A8" s="895"/>
      <c r="B8" s="896"/>
      <c r="C8" s="896"/>
      <c r="D8" s="898"/>
      <c r="E8" s="899"/>
      <c r="F8" s="899"/>
      <c r="G8" s="900"/>
      <c r="H8" s="901"/>
      <c r="I8" s="902"/>
      <c r="J8" s="1029"/>
      <c r="K8" s="897"/>
      <c r="L8" s="896"/>
      <c r="M8" s="1030"/>
      <c r="N8" s="905"/>
      <c r="O8" s="903"/>
      <c r="P8" s="1031"/>
      <c r="Q8" s="1031"/>
      <c r="R8" s="1031"/>
      <c r="S8" s="1031"/>
      <c r="T8" s="1031"/>
      <c r="U8" s="1031"/>
      <c r="V8" s="1031"/>
      <c r="W8" s="1031"/>
      <c r="X8" s="1032"/>
      <c r="Y8" s="1033"/>
      <c r="Z8" s="1034"/>
      <c r="AA8" s="1035"/>
      <c r="AB8" s="1035"/>
      <c r="AC8" s="1034"/>
      <c r="AD8" s="1031"/>
      <c r="AE8" s="1031"/>
      <c r="AF8" s="1031"/>
      <c r="AG8" s="906"/>
      <c r="AH8" s="906"/>
      <c r="AI8" s="906"/>
      <c r="AJ8" s="906"/>
      <c r="AK8" s="907">
        <v>0</v>
      </c>
      <c r="AL8" s="908"/>
      <c r="AM8" s="909"/>
      <c r="AN8" s="910"/>
      <c r="AO8" s="910"/>
      <c r="AP8" s="910">
        <v>0</v>
      </c>
      <c r="AQ8" s="910">
        <v>0</v>
      </c>
      <c r="AR8" s="910">
        <v>0</v>
      </c>
      <c r="AS8" s="910">
        <v>0</v>
      </c>
      <c r="AT8" s="911"/>
      <c r="AU8" s="912"/>
      <c r="AV8" s="910"/>
      <c r="AW8" s="910"/>
      <c r="AX8" s="910"/>
      <c r="AY8" s="913"/>
    </row>
    <row r="9" spans="1:51" ht="15.75" customHeight="1">
      <c r="A9" s="895"/>
      <c r="B9" s="896"/>
      <c r="C9" s="896"/>
      <c r="D9" s="898"/>
      <c r="E9" s="899"/>
      <c r="F9" s="899"/>
      <c r="G9" s="900"/>
      <c r="H9" s="901"/>
      <c r="I9" s="902"/>
      <c r="J9" s="1029"/>
      <c r="K9" s="897"/>
      <c r="L9" s="896"/>
      <c r="M9" s="1030"/>
      <c r="N9" s="905"/>
      <c r="O9" s="903"/>
      <c r="P9" s="1031"/>
      <c r="Q9" s="1031"/>
      <c r="R9" s="1031"/>
      <c r="S9" s="1031"/>
      <c r="T9" s="1031"/>
      <c r="U9" s="1031"/>
      <c r="V9" s="1031"/>
      <c r="W9" s="1031"/>
      <c r="X9" s="1032"/>
      <c r="Y9" s="1031"/>
      <c r="Z9" s="1034"/>
      <c r="AA9" s="1035"/>
      <c r="AB9" s="1035"/>
      <c r="AC9" s="1034"/>
      <c r="AD9" s="1031"/>
      <c r="AE9" s="1031"/>
      <c r="AF9" s="1031"/>
      <c r="AG9" s="906"/>
      <c r="AH9" s="906"/>
      <c r="AI9" s="906"/>
      <c r="AJ9" s="906"/>
      <c r="AK9" s="907">
        <v>0</v>
      </c>
      <c r="AL9" s="901"/>
      <c r="AM9" s="909"/>
      <c r="AN9" s="910"/>
      <c r="AO9" s="910"/>
      <c r="AP9" s="910">
        <v>0</v>
      </c>
      <c r="AQ9" s="910">
        <v>0</v>
      </c>
      <c r="AR9" s="910">
        <v>0</v>
      </c>
      <c r="AS9" s="910">
        <v>0</v>
      </c>
      <c r="AT9" s="911"/>
      <c r="AU9" s="912"/>
      <c r="AV9" s="910"/>
      <c r="AW9" s="910"/>
      <c r="AX9" s="910"/>
      <c r="AY9" s="913"/>
    </row>
    <row r="10" spans="1:51" ht="15.75" customHeight="1">
      <c r="A10" s="895"/>
      <c r="B10" s="896"/>
      <c r="C10" s="896"/>
      <c r="D10" s="898"/>
      <c r="E10" s="899"/>
      <c r="F10" s="899"/>
      <c r="G10" s="900"/>
      <c r="H10" s="901"/>
      <c r="I10" s="902"/>
      <c r="J10" s="1029"/>
      <c r="K10" s="897"/>
      <c r="L10" s="896"/>
      <c r="M10" s="1030"/>
      <c r="N10" s="905"/>
      <c r="O10" s="903"/>
      <c r="P10" s="1031"/>
      <c r="Q10" s="1031"/>
      <c r="R10" s="1031"/>
      <c r="S10" s="1031"/>
      <c r="T10" s="1031"/>
      <c r="U10" s="1031"/>
      <c r="V10" s="1031"/>
      <c r="W10" s="1031"/>
      <c r="X10" s="1032"/>
      <c r="Y10" s="1031"/>
      <c r="Z10" s="1034"/>
      <c r="AA10" s="1035"/>
      <c r="AB10" s="1035"/>
      <c r="AC10" s="1034"/>
      <c r="AD10" s="1031"/>
      <c r="AE10" s="1031"/>
      <c r="AF10" s="1031"/>
      <c r="AG10" s="906"/>
      <c r="AH10" s="906"/>
      <c r="AI10" s="906"/>
      <c r="AJ10" s="906"/>
      <c r="AK10" s="907">
        <v>0</v>
      </c>
      <c r="AL10" s="901"/>
      <c r="AM10" s="909"/>
      <c r="AN10" s="910"/>
      <c r="AO10" s="910"/>
      <c r="AP10" s="910">
        <v>0</v>
      </c>
      <c r="AQ10" s="910">
        <v>0</v>
      </c>
      <c r="AR10" s="910">
        <v>0</v>
      </c>
      <c r="AS10" s="910">
        <v>0</v>
      </c>
      <c r="AT10" s="911"/>
      <c r="AU10" s="912"/>
      <c r="AV10" s="910"/>
      <c r="AW10" s="910"/>
      <c r="AX10" s="910"/>
      <c r="AY10" s="913"/>
    </row>
    <row r="11" spans="1:51" ht="15.75" customHeight="1">
      <c r="A11" s="895"/>
      <c r="B11" s="897"/>
      <c r="C11" s="897"/>
      <c r="D11" s="898"/>
      <c r="E11" s="899"/>
      <c r="F11" s="899"/>
      <c r="G11" s="900"/>
      <c r="H11" s="901"/>
      <c r="I11" s="902"/>
      <c r="J11" s="903"/>
      <c r="K11" s="897"/>
      <c r="L11" s="897"/>
      <c r="M11" s="904"/>
      <c r="N11" s="905"/>
      <c r="O11" s="903"/>
      <c r="P11" s="1031"/>
      <c r="Q11" s="1031"/>
      <c r="R11" s="1031"/>
      <c r="S11" s="1031"/>
      <c r="T11" s="1031"/>
      <c r="U11" s="1031"/>
      <c r="V11" s="1031"/>
      <c r="W11" s="1031"/>
      <c r="X11" s="1032"/>
      <c r="Y11" s="1031"/>
      <c r="Z11" s="1034"/>
      <c r="AA11" s="1035"/>
      <c r="AB11" s="1035"/>
      <c r="AC11" s="1034"/>
      <c r="AD11" s="1031"/>
      <c r="AE11" s="1031"/>
      <c r="AF11" s="1031"/>
      <c r="AG11" s="906"/>
      <c r="AH11" s="906"/>
      <c r="AI11" s="906"/>
      <c r="AJ11" s="906"/>
      <c r="AK11" s="907">
        <v>0</v>
      </c>
      <c r="AL11" s="901"/>
      <c r="AM11" s="909"/>
      <c r="AN11" s="910"/>
      <c r="AO11" s="910"/>
      <c r="AP11" s="910">
        <v>0</v>
      </c>
      <c r="AQ11" s="910">
        <v>0</v>
      </c>
      <c r="AR11" s="910">
        <v>0</v>
      </c>
      <c r="AS11" s="910">
        <v>0</v>
      </c>
      <c r="AT11" s="911"/>
      <c r="AU11" s="912"/>
      <c r="AV11" s="910"/>
      <c r="AW11" s="910"/>
      <c r="AX11" s="910"/>
      <c r="AY11" s="913"/>
    </row>
    <row r="12" spans="1:51" ht="15" customHeight="1">
      <c r="A12" s="895"/>
      <c r="B12" s="897"/>
      <c r="C12" s="897"/>
      <c r="D12" s="898"/>
      <c r="E12" s="899"/>
      <c r="F12" s="899"/>
      <c r="G12" s="900"/>
      <c r="H12" s="901"/>
      <c r="I12" s="902"/>
      <c r="J12" s="903"/>
      <c r="K12" s="897"/>
      <c r="L12" s="897"/>
      <c r="M12" s="904"/>
      <c r="N12" s="905"/>
      <c r="O12" s="903"/>
      <c r="P12" s="1031"/>
      <c r="Q12" s="1031"/>
      <c r="R12" s="1031"/>
      <c r="S12" s="1031"/>
      <c r="T12" s="1031"/>
      <c r="U12" s="1031"/>
      <c r="V12" s="1031"/>
      <c r="W12" s="1031"/>
      <c r="X12" s="1032"/>
      <c r="Y12" s="1031"/>
      <c r="Z12" s="1034"/>
      <c r="AA12" s="1035"/>
      <c r="AB12" s="1035"/>
      <c r="AC12" s="1034"/>
      <c r="AD12" s="1031"/>
      <c r="AE12" s="1031"/>
      <c r="AF12" s="1031"/>
      <c r="AG12" s="906"/>
      <c r="AH12" s="906"/>
      <c r="AI12" s="906"/>
      <c r="AJ12" s="906"/>
      <c r="AK12" s="907">
        <v>0</v>
      </c>
      <c r="AL12" s="901"/>
      <c r="AM12" s="909"/>
      <c r="AN12" s="910"/>
      <c r="AO12" s="910"/>
      <c r="AP12" s="910">
        <v>0</v>
      </c>
      <c r="AQ12" s="910">
        <v>0</v>
      </c>
      <c r="AR12" s="910">
        <v>0</v>
      </c>
      <c r="AS12" s="910">
        <v>0</v>
      </c>
      <c r="AT12" s="911"/>
      <c r="AU12" s="912"/>
      <c r="AV12" s="910"/>
      <c r="AW12" s="910"/>
      <c r="AX12" s="910"/>
      <c r="AY12" s="913"/>
    </row>
    <row r="13" spans="1:51" ht="15.75" customHeight="1">
      <c r="A13" s="895"/>
      <c r="B13" s="897"/>
      <c r="C13" s="897"/>
      <c r="D13" s="898"/>
      <c r="E13" s="899"/>
      <c r="F13" s="899"/>
      <c r="G13" s="900"/>
      <c r="H13" s="901"/>
      <c r="I13" s="902"/>
      <c r="J13" s="903"/>
      <c r="K13" s="897"/>
      <c r="L13" s="897"/>
      <c r="M13" s="904"/>
      <c r="N13" s="905"/>
      <c r="O13" s="903"/>
      <c r="P13" s="1031"/>
      <c r="Q13" s="1031"/>
      <c r="R13" s="1031"/>
      <c r="S13" s="1031"/>
      <c r="T13" s="1031"/>
      <c r="U13" s="1031"/>
      <c r="V13" s="1031"/>
      <c r="W13" s="1031"/>
      <c r="X13" s="1032"/>
      <c r="Y13" s="1031"/>
      <c r="Z13" s="1034"/>
      <c r="AA13" s="1035"/>
      <c r="AB13" s="1035"/>
      <c r="AC13" s="1034"/>
      <c r="AD13" s="1031"/>
      <c r="AE13" s="1031"/>
      <c r="AF13" s="1031"/>
      <c r="AG13" s="906"/>
      <c r="AH13" s="906"/>
      <c r="AI13" s="906"/>
      <c r="AJ13" s="906"/>
      <c r="AK13" s="907">
        <v>0</v>
      </c>
      <c r="AL13" s="901"/>
      <c r="AM13" s="909"/>
      <c r="AN13" s="910"/>
      <c r="AO13" s="910"/>
      <c r="AP13" s="910">
        <v>0</v>
      </c>
      <c r="AQ13" s="910">
        <v>0</v>
      </c>
      <c r="AR13" s="910">
        <v>0</v>
      </c>
      <c r="AS13" s="910">
        <v>0</v>
      </c>
      <c r="AT13" s="911"/>
      <c r="AU13" s="912"/>
      <c r="AV13" s="910"/>
      <c r="AW13" s="910"/>
      <c r="AX13" s="910"/>
      <c r="AY13" s="913"/>
    </row>
    <row r="14" spans="1:51" ht="15.75" customHeight="1">
      <c r="A14" s="895"/>
      <c r="B14" s="897"/>
      <c r="C14" s="897"/>
      <c r="D14" s="898"/>
      <c r="E14" s="899"/>
      <c r="F14" s="899"/>
      <c r="G14" s="900"/>
      <c r="H14" s="901"/>
      <c r="I14" s="902"/>
      <c r="J14" s="903"/>
      <c r="K14" s="897"/>
      <c r="L14" s="897"/>
      <c r="M14" s="904"/>
      <c r="N14" s="905"/>
      <c r="O14" s="903"/>
      <c r="P14" s="1031"/>
      <c r="Q14" s="1031"/>
      <c r="R14" s="1031"/>
      <c r="S14" s="1031"/>
      <c r="T14" s="1031"/>
      <c r="U14" s="1031"/>
      <c r="V14" s="1031"/>
      <c r="W14" s="1031"/>
      <c r="X14" s="1032"/>
      <c r="Y14" s="1031"/>
      <c r="Z14" s="1034"/>
      <c r="AA14" s="1035"/>
      <c r="AB14" s="1035"/>
      <c r="AC14" s="1034"/>
      <c r="AD14" s="1031"/>
      <c r="AE14" s="1031"/>
      <c r="AF14" s="1031"/>
      <c r="AG14" s="906"/>
      <c r="AH14" s="906"/>
      <c r="AI14" s="906"/>
      <c r="AJ14" s="906"/>
      <c r="AK14" s="907">
        <v>0</v>
      </c>
      <c r="AL14" s="901"/>
      <c r="AM14" s="909"/>
      <c r="AN14" s="910"/>
      <c r="AO14" s="910"/>
      <c r="AP14" s="910">
        <v>0</v>
      </c>
      <c r="AQ14" s="910">
        <v>0</v>
      </c>
      <c r="AR14" s="910">
        <v>0</v>
      </c>
      <c r="AS14" s="910">
        <v>0</v>
      </c>
      <c r="AT14" s="911"/>
      <c r="AU14" s="912"/>
      <c r="AV14" s="910"/>
      <c r="AW14" s="910"/>
      <c r="AX14" s="910"/>
      <c r="AY14" s="913"/>
    </row>
    <row r="15" spans="1:51" ht="15.75" customHeight="1">
      <c r="A15" s="895"/>
      <c r="B15" s="897"/>
      <c r="C15" s="897"/>
      <c r="D15" s="898"/>
      <c r="E15" s="899"/>
      <c r="F15" s="899"/>
      <c r="G15" s="900"/>
      <c r="H15" s="901"/>
      <c r="I15" s="902"/>
      <c r="J15" s="903"/>
      <c r="K15" s="897"/>
      <c r="L15" s="897"/>
      <c r="M15" s="904"/>
      <c r="N15" s="905"/>
      <c r="O15" s="903"/>
      <c r="P15" s="1031"/>
      <c r="Q15" s="1031"/>
      <c r="R15" s="1031"/>
      <c r="S15" s="1031"/>
      <c r="T15" s="1031"/>
      <c r="U15" s="1031"/>
      <c r="V15" s="1031"/>
      <c r="W15" s="1031"/>
      <c r="X15" s="1032"/>
      <c r="Y15" s="1031"/>
      <c r="Z15" s="1034"/>
      <c r="AA15" s="1035"/>
      <c r="AB15" s="1035"/>
      <c r="AC15" s="1034"/>
      <c r="AD15" s="1031"/>
      <c r="AE15" s="1031"/>
      <c r="AF15" s="1031"/>
      <c r="AG15" s="906"/>
      <c r="AH15" s="906"/>
      <c r="AI15" s="906"/>
      <c r="AJ15" s="906"/>
      <c r="AK15" s="907">
        <v>0</v>
      </c>
      <c r="AL15" s="901"/>
      <c r="AM15" s="909"/>
      <c r="AN15" s="910"/>
      <c r="AO15" s="910"/>
      <c r="AP15" s="910">
        <v>0</v>
      </c>
      <c r="AQ15" s="910">
        <v>0</v>
      </c>
      <c r="AR15" s="910">
        <v>0</v>
      </c>
      <c r="AS15" s="910">
        <v>0</v>
      </c>
      <c r="AT15" s="911"/>
      <c r="AU15" s="912"/>
      <c r="AV15" s="910"/>
      <c r="AW15" s="910"/>
      <c r="AX15" s="910"/>
      <c r="AY15" s="913"/>
    </row>
    <row r="16" spans="1:51" ht="15.75" customHeight="1">
      <c r="A16" s="895"/>
      <c r="B16" s="897"/>
      <c r="C16" s="897"/>
      <c r="D16" s="898"/>
      <c r="E16" s="899"/>
      <c r="F16" s="899"/>
      <c r="G16" s="900"/>
      <c r="H16" s="901"/>
      <c r="I16" s="902"/>
      <c r="J16" s="903"/>
      <c r="K16" s="897"/>
      <c r="L16" s="897"/>
      <c r="M16" s="904"/>
      <c r="N16" s="905"/>
      <c r="O16" s="903"/>
      <c r="P16" s="1031"/>
      <c r="Q16" s="1031"/>
      <c r="R16" s="1031"/>
      <c r="S16" s="1031"/>
      <c r="T16" s="1031"/>
      <c r="U16" s="1031"/>
      <c r="V16" s="1031"/>
      <c r="W16" s="1031"/>
      <c r="X16" s="1032"/>
      <c r="Y16" s="1031"/>
      <c r="Z16" s="1034"/>
      <c r="AA16" s="1035"/>
      <c r="AB16" s="1035"/>
      <c r="AC16" s="1034"/>
      <c r="AD16" s="1031"/>
      <c r="AE16" s="1031"/>
      <c r="AF16" s="1031"/>
      <c r="AG16" s="906"/>
      <c r="AH16" s="906"/>
      <c r="AI16" s="906"/>
      <c r="AJ16" s="906"/>
      <c r="AK16" s="907">
        <v>0</v>
      </c>
      <c r="AL16" s="901"/>
      <c r="AM16" s="909"/>
      <c r="AN16" s="910"/>
      <c r="AO16" s="910"/>
      <c r="AP16" s="910">
        <v>0</v>
      </c>
      <c r="AQ16" s="910">
        <v>0</v>
      </c>
      <c r="AR16" s="910">
        <v>0</v>
      </c>
      <c r="AS16" s="910">
        <v>0</v>
      </c>
      <c r="AT16" s="911"/>
      <c r="AU16" s="912"/>
      <c r="AV16" s="910"/>
      <c r="AW16" s="910"/>
      <c r="AX16" s="910"/>
      <c r="AY16" s="913"/>
    </row>
    <row r="17" spans="1:51" ht="15.75" customHeight="1">
      <c r="A17" s="914"/>
      <c r="B17" s="897"/>
      <c r="C17" s="897"/>
      <c r="D17" s="898"/>
      <c r="E17" s="899"/>
      <c r="F17" s="899"/>
      <c r="G17" s="900"/>
      <c r="H17" s="901"/>
      <c r="I17" s="902"/>
      <c r="J17" s="903"/>
      <c r="K17" s="897"/>
      <c r="L17" s="897"/>
      <c r="M17" s="904"/>
      <c r="N17" s="905"/>
      <c r="O17" s="903"/>
      <c r="P17" s="1031"/>
      <c r="Q17" s="1031"/>
      <c r="R17" s="1031"/>
      <c r="S17" s="1031"/>
      <c r="T17" s="1031"/>
      <c r="U17" s="1031"/>
      <c r="V17" s="1031"/>
      <c r="W17" s="1031"/>
      <c r="X17" s="1032"/>
      <c r="Y17" s="1031"/>
      <c r="Z17" s="1034"/>
      <c r="AA17" s="1035"/>
      <c r="AB17" s="1035"/>
      <c r="AC17" s="1034"/>
      <c r="AD17" s="1031"/>
      <c r="AE17" s="1031"/>
      <c r="AF17" s="1031"/>
      <c r="AG17" s="906"/>
      <c r="AH17" s="906"/>
      <c r="AI17" s="906"/>
      <c r="AJ17" s="906"/>
      <c r="AK17" s="907">
        <v>0</v>
      </c>
      <c r="AL17" s="901"/>
      <c r="AM17" s="909"/>
      <c r="AN17" s="910"/>
      <c r="AO17" s="910"/>
      <c r="AP17" s="910">
        <v>0</v>
      </c>
      <c r="AQ17" s="910">
        <v>0</v>
      </c>
      <c r="AR17" s="910">
        <v>0</v>
      </c>
      <c r="AS17" s="910">
        <v>0</v>
      </c>
      <c r="AT17" s="911"/>
      <c r="AU17" s="912"/>
      <c r="AV17" s="910"/>
      <c r="AW17" s="910"/>
      <c r="AX17" s="910"/>
      <c r="AY17" s="913"/>
    </row>
    <row r="18" spans="1:51" ht="15.75" customHeight="1">
      <c r="A18" s="914"/>
      <c r="B18" s="897"/>
      <c r="C18" s="897"/>
      <c r="D18" s="898"/>
      <c r="E18" s="899"/>
      <c r="F18" s="899"/>
      <c r="G18" s="900"/>
      <c r="H18" s="901"/>
      <c r="I18" s="902"/>
      <c r="J18" s="903"/>
      <c r="K18" s="897"/>
      <c r="L18" s="897"/>
      <c r="M18" s="904"/>
      <c r="N18" s="905"/>
      <c r="O18" s="903"/>
      <c r="P18" s="1031"/>
      <c r="Q18" s="1031"/>
      <c r="R18" s="1031"/>
      <c r="S18" s="1031"/>
      <c r="T18" s="1031"/>
      <c r="U18" s="1031"/>
      <c r="V18" s="1031"/>
      <c r="W18" s="1031"/>
      <c r="X18" s="1032"/>
      <c r="Y18" s="1031"/>
      <c r="Z18" s="1034"/>
      <c r="AA18" s="1035"/>
      <c r="AB18" s="1035"/>
      <c r="AC18" s="1034"/>
      <c r="AD18" s="1031"/>
      <c r="AE18" s="1031"/>
      <c r="AF18" s="1031"/>
      <c r="AG18" s="906"/>
      <c r="AH18" s="915"/>
      <c r="AI18" s="915"/>
      <c r="AJ18" s="915"/>
      <c r="AK18" s="907">
        <v>0</v>
      </c>
      <c r="AL18" s="901"/>
      <c r="AM18" s="916"/>
      <c r="AN18" s="917"/>
      <c r="AO18" s="917"/>
      <c r="AP18" s="910">
        <v>0</v>
      </c>
      <c r="AQ18" s="910">
        <v>0</v>
      </c>
      <c r="AR18" s="910">
        <v>0</v>
      </c>
      <c r="AS18" s="910">
        <v>0</v>
      </c>
      <c r="AT18" s="911"/>
      <c r="AU18" s="912"/>
      <c r="AV18" s="910"/>
      <c r="AW18" s="910"/>
      <c r="AX18" s="910"/>
      <c r="AY18" s="913"/>
    </row>
    <row r="19" spans="1:51" ht="15.75" customHeight="1">
      <c r="A19" s="914"/>
      <c r="B19" s="897"/>
      <c r="C19" s="897"/>
      <c r="D19" s="898"/>
      <c r="E19" s="899"/>
      <c r="F19" s="899"/>
      <c r="G19" s="900"/>
      <c r="H19" s="901"/>
      <c r="I19" s="902"/>
      <c r="J19" s="903"/>
      <c r="K19" s="897"/>
      <c r="L19" s="897"/>
      <c r="M19" s="904"/>
      <c r="N19" s="905"/>
      <c r="O19" s="903"/>
      <c r="P19" s="1031"/>
      <c r="Q19" s="1031"/>
      <c r="R19" s="1031"/>
      <c r="S19" s="1031"/>
      <c r="T19" s="1031"/>
      <c r="U19" s="1031"/>
      <c r="V19" s="1031"/>
      <c r="W19" s="1031"/>
      <c r="X19" s="1032"/>
      <c r="Y19" s="1031"/>
      <c r="Z19" s="1034"/>
      <c r="AA19" s="1035"/>
      <c r="AB19" s="1035"/>
      <c r="AC19" s="1034"/>
      <c r="AD19" s="1031"/>
      <c r="AE19" s="1031"/>
      <c r="AF19" s="1031"/>
      <c r="AG19" s="906"/>
      <c r="AH19" s="915"/>
      <c r="AI19" s="915"/>
      <c r="AJ19" s="915"/>
      <c r="AK19" s="907">
        <v>0</v>
      </c>
      <c r="AL19" s="901"/>
      <c r="AM19" s="916"/>
      <c r="AN19" s="917"/>
      <c r="AO19" s="917"/>
      <c r="AP19" s="910">
        <v>0</v>
      </c>
      <c r="AQ19" s="910">
        <v>0</v>
      </c>
      <c r="AR19" s="910">
        <v>0</v>
      </c>
      <c r="AS19" s="910">
        <v>0</v>
      </c>
      <c r="AT19" s="911"/>
      <c r="AU19" s="912"/>
      <c r="AV19" s="910"/>
      <c r="AW19" s="910"/>
      <c r="AX19" s="910"/>
      <c r="AY19" s="913"/>
    </row>
    <row r="20" spans="1:51" ht="15.75" customHeight="1">
      <c r="A20" s="914"/>
      <c r="B20" s="897"/>
      <c r="C20" s="897"/>
      <c r="D20" s="898"/>
      <c r="E20" s="899"/>
      <c r="F20" s="899"/>
      <c r="G20" s="900"/>
      <c r="H20" s="901"/>
      <c r="I20" s="902"/>
      <c r="J20" s="903"/>
      <c r="K20" s="897"/>
      <c r="L20" s="897"/>
      <c r="M20" s="904"/>
      <c r="N20" s="905"/>
      <c r="O20" s="903"/>
      <c r="P20" s="1031"/>
      <c r="Q20" s="1031"/>
      <c r="R20" s="1031"/>
      <c r="S20" s="1031"/>
      <c r="T20" s="1031"/>
      <c r="U20" s="1031"/>
      <c r="V20" s="1031"/>
      <c r="W20" s="1031"/>
      <c r="X20" s="1032"/>
      <c r="Y20" s="1031"/>
      <c r="Z20" s="1034"/>
      <c r="AA20" s="1035"/>
      <c r="AB20" s="1035"/>
      <c r="AC20" s="1034"/>
      <c r="AD20" s="1031"/>
      <c r="AE20" s="1031"/>
      <c r="AF20" s="1031"/>
      <c r="AG20" s="906"/>
      <c r="AH20" s="915"/>
      <c r="AI20" s="915"/>
      <c r="AJ20" s="915"/>
      <c r="AK20" s="907">
        <v>0</v>
      </c>
      <c r="AL20" s="901"/>
      <c r="AM20" s="916"/>
      <c r="AN20" s="917"/>
      <c r="AO20" s="917"/>
      <c r="AP20" s="910">
        <v>0</v>
      </c>
      <c r="AQ20" s="910">
        <v>0</v>
      </c>
      <c r="AR20" s="910">
        <v>0</v>
      </c>
      <c r="AS20" s="910">
        <v>0</v>
      </c>
      <c r="AT20" s="911"/>
      <c r="AU20" s="912"/>
      <c r="AV20" s="910"/>
      <c r="AW20" s="910"/>
      <c r="AX20" s="910"/>
      <c r="AY20" s="913"/>
    </row>
    <row r="21" spans="1:51" ht="15.75" customHeight="1">
      <c r="A21" s="914"/>
      <c r="B21" s="897"/>
      <c r="C21" s="897"/>
      <c r="D21" s="898"/>
      <c r="E21" s="899"/>
      <c r="F21" s="899"/>
      <c r="G21" s="900"/>
      <c r="H21" s="901"/>
      <c r="I21" s="902"/>
      <c r="J21" s="903"/>
      <c r="K21" s="897"/>
      <c r="L21" s="897"/>
      <c r="M21" s="904"/>
      <c r="N21" s="905"/>
      <c r="O21" s="903"/>
      <c r="P21" s="1031"/>
      <c r="Q21" s="1031"/>
      <c r="R21" s="1031"/>
      <c r="S21" s="1031"/>
      <c r="T21" s="1031"/>
      <c r="U21" s="1031"/>
      <c r="V21" s="1031"/>
      <c r="W21" s="1031"/>
      <c r="X21" s="1032"/>
      <c r="Y21" s="1031"/>
      <c r="Z21" s="1034"/>
      <c r="AA21" s="1035"/>
      <c r="AB21" s="1035"/>
      <c r="AC21" s="1034"/>
      <c r="AD21" s="1031"/>
      <c r="AE21" s="1031"/>
      <c r="AF21" s="1031"/>
      <c r="AG21" s="906"/>
      <c r="AH21" s="915"/>
      <c r="AI21" s="915"/>
      <c r="AJ21" s="915"/>
      <c r="AK21" s="907">
        <v>0</v>
      </c>
      <c r="AL21" s="901"/>
      <c r="AM21" s="909"/>
      <c r="AN21" s="910"/>
      <c r="AO21" s="910"/>
      <c r="AP21" s="910">
        <v>0</v>
      </c>
      <c r="AQ21" s="910">
        <v>0</v>
      </c>
      <c r="AR21" s="910">
        <v>0</v>
      </c>
      <c r="AS21" s="910">
        <v>0</v>
      </c>
      <c r="AT21" s="911"/>
      <c r="AU21" s="912"/>
      <c r="AV21" s="910"/>
      <c r="AW21" s="910"/>
      <c r="AX21" s="910"/>
      <c r="AY21" s="913"/>
    </row>
    <row r="22" spans="1:51" ht="15.75" customHeight="1">
      <c r="A22" s="914"/>
      <c r="B22" s="897"/>
      <c r="C22" s="897"/>
      <c r="D22" s="898"/>
      <c r="E22" s="899"/>
      <c r="F22" s="899"/>
      <c r="G22" s="900"/>
      <c r="H22" s="901"/>
      <c r="I22" s="902"/>
      <c r="J22" s="903"/>
      <c r="K22" s="897"/>
      <c r="L22" s="897"/>
      <c r="M22" s="904"/>
      <c r="N22" s="905"/>
      <c r="O22" s="903"/>
      <c r="P22" s="1031"/>
      <c r="Q22" s="1031"/>
      <c r="R22" s="1031"/>
      <c r="S22" s="1031"/>
      <c r="T22" s="1031"/>
      <c r="U22" s="1031"/>
      <c r="V22" s="1031"/>
      <c r="W22" s="1031"/>
      <c r="X22" s="1032"/>
      <c r="Y22" s="1031"/>
      <c r="Z22" s="1034"/>
      <c r="AA22" s="1035"/>
      <c r="AB22" s="1035"/>
      <c r="AC22" s="1034"/>
      <c r="AD22" s="1031"/>
      <c r="AE22" s="1031"/>
      <c r="AF22" s="1031"/>
      <c r="AG22" s="906"/>
      <c r="AH22" s="915"/>
      <c r="AI22" s="915"/>
      <c r="AJ22" s="915"/>
      <c r="AK22" s="907">
        <v>0</v>
      </c>
      <c r="AL22" s="901"/>
      <c r="AM22" s="909"/>
      <c r="AN22" s="910"/>
      <c r="AO22" s="910"/>
      <c r="AP22" s="910">
        <v>0</v>
      </c>
      <c r="AQ22" s="910">
        <v>0</v>
      </c>
      <c r="AR22" s="910">
        <v>0</v>
      </c>
      <c r="AS22" s="910">
        <v>0</v>
      </c>
      <c r="AT22" s="911"/>
      <c r="AU22" s="912"/>
      <c r="AV22" s="910"/>
      <c r="AW22" s="910"/>
      <c r="AX22" s="910"/>
      <c r="AY22" s="913"/>
    </row>
    <row r="23" spans="1:51" ht="15.75" customHeight="1">
      <c r="A23" s="914"/>
      <c r="B23" s="897"/>
      <c r="C23" s="897"/>
      <c r="D23" s="898"/>
      <c r="E23" s="899"/>
      <c r="F23" s="899"/>
      <c r="G23" s="900"/>
      <c r="H23" s="901"/>
      <c r="I23" s="902"/>
      <c r="J23" s="903"/>
      <c r="K23" s="897"/>
      <c r="L23" s="897"/>
      <c r="M23" s="904"/>
      <c r="N23" s="905"/>
      <c r="O23" s="903"/>
      <c r="P23" s="1031"/>
      <c r="Q23" s="1031"/>
      <c r="R23" s="1031"/>
      <c r="S23" s="1031"/>
      <c r="T23" s="1031"/>
      <c r="U23" s="1031"/>
      <c r="V23" s="1031"/>
      <c r="W23" s="1031"/>
      <c r="X23" s="1032"/>
      <c r="Y23" s="1031"/>
      <c r="Z23" s="1034"/>
      <c r="AA23" s="1035"/>
      <c r="AB23" s="1035"/>
      <c r="AC23" s="1034"/>
      <c r="AD23" s="1031"/>
      <c r="AE23" s="1031"/>
      <c r="AF23" s="1031"/>
      <c r="AG23" s="906"/>
      <c r="AH23" s="915"/>
      <c r="AI23" s="915"/>
      <c r="AJ23" s="915"/>
      <c r="AK23" s="906">
        <v>0</v>
      </c>
      <c r="AL23" s="901"/>
      <c r="AM23" s="918"/>
      <c r="AN23" s="919"/>
      <c r="AO23" s="919"/>
      <c r="AP23" s="910">
        <v>0</v>
      </c>
      <c r="AQ23" s="910">
        <v>0</v>
      </c>
      <c r="AR23" s="910">
        <v>0</v>
      </c>
      <c r="AS23" s="910">
        <v>0</v>
      </c>
      <c r="AT23" s="911"/>
      <c r="AU23" s="912"/>
      <c r="AV23" s="910"/>
      <c r="AW23" s="919"/>
      <c r="AX23" s="910"/>
      <c r="AY23" s="920"/>
    </row>
    <row r="24" spans="1:51" ht="15.75" customHeight="1">
      <c r="A24" s="914"/>
      <c r="B24" s="897"/>
      <c r="C24" s="897"/>
      <c r="D24" s="898"/>
      <c r="E24" s="899"/>
      <c r="F24" s="899"/>
      <c r="G24" s="900"/>
      <c r="H24" s="901"/>
      <c r="I24" s="902"/>
      <c r="J24" s="903"/>
      <c r="K24" s="897"/>
      <c r="L24" s="897"/>
      <c r="M24" s="904"/>
      <c r="N24" s="905"/>
      <c r="O24" s="903"/>
      <c r="P24" s="1031"/>
      <c r="Q24" s="1031"/>
      <c r="R24" s="1031"/>
      <c r="S24" s="1031"/>
      <c r="T24" s="1031"/>
      <c r="U24" s="1031"/>
      <c r="V24" s="1031"/>
      <c r="W24" s="1031"/>
      <c r="X24" s="1032"/>
      <c r="Y24" s="1031"/>
      <c r="Z24" s="1034"/>
      <c r="AA24" s="1035"/>
      <c r="AB24" s="1035"/>
      <c r="AC24" s="1034"/>
      <c r="AD24" s="1031"/>
      <c r="AE24" s="1031"/>
      <c r="AF24" s="1031"/>
      <c r="AG24" s="906"/>
      <c r="AH24" s="915"/>
      <c r="AI24" s="915"/>
      <c r="AJ24" s="915"/>
      <c r="AK24" s="906">
        <v>0</v>
      </c>
      <c r="AL24" s="901"/>
      <c r="AM24" s="921"/>
      <c r="AN24" s="915"/>
      <c r="AO24" s="915"/>
      <c r="AP24" s="910">
        <v>0</v>
      </c>
      <c r="AQ24" s="910">
        <v>0</v>
      </c>
      <c r="AR24" s="910">
        <v>0</v>
      </c>
      <c r="AS24" s="910">
        <v>0</v>
      </c>
      <c r="AT24" s="911"/>
      <c r="AU24" s="912"/>
      <c r="AV24" s="910"/>
      <c r="AW24" s="915"/>
      <c r="AX24" s="910"/>
      <c r="AY24" s="922"/>
    </row>
    <row r="25" spans="1:51" ht="15.75" customHeight="1">
      <c r="A25" s="914"/>
      <c r="B25" s="897"/>
      <c r="C25" s="897"/>
      <c r="D25" s="898"/>
      <c r="E25" s="899"/>
      <c r="F25" s="899"/>
      <c r="G25" s="900"/>
      <c r="H25" s="901"/>
      <c r="I25" s="902"/>
      <c r="J25" s="903"/>
      <c r="K25" s="897"/>
      <c r="L25" s="897"/>
      <c r="M25" s="904"/>
      <c r="N25" s="905"/>
      <c r="O25" s="903"/>
      <c r="P25" s="1031"/>
      <c r="Q25" s="1031"/>
      <c r="R25" s="1031"/>
      <c r="S25" s="1031"/>
      <c r="T25" s="1031"/>
      <c r="U25" s="1031"/>
      <c r="V25" s="1031"/>
      <c r="W25" s="1031"/>
      <c r="X25" s="1032"/>
      <c r="Y25" s="1031"/>
      <c r="Z25" s="1034"/>
      <c r="AA25" s="1035"/>
      <c r="AB25" s="1035"/>
      <c r="AC25" s="1034"/>
      <c r="AD25" s="1031"/>
      <c r="AE25" s="1031"/>
      <c r="AF25" s="1031"/>
      <c r="AG25" s="906"/>
      <c r="AH25" s="915"/>
      <c r="AI25" s="915"/>
      <c r="AJ25" s="915"/>
      <c r="AK25" s="906">
        <v>0</v>
      </c>
      <c r="AL25" s="923"/>
      <c r="AM25" s="921"/>
      <c r="AN25" s="915"/>
      <c r="AO25" s="915"/>
      <c r="AP25" s="910">
        <v>0</v>
      </c>
      <c r="AQ25" s="910">
        <v>0</v>
      </c>
      <c r="AR25" s="910">
        <v>0</v>
      </c>
      <c r="AS25" s="910">
        <v>0</v>
      </c>
      <c r="AT25" s="911"/>
      <c r="AU25" s="912"/>
      <c r="AV25" s="910"/>
      <c r="AW25" s="915"/>
      <c r="AX25" s="910"/>
      <c r="AY25" s="922"/>
    </row>
    <row r="26" spans="1:51" ht="15.75" customHeight="1">
      <c r="A26" s="924" t="s">
        <v>1185</v>
      </c>
      <c r="B26" s="889"/>
      <c r="C26" s="889"/>
      <c r="D26" s="889"/>
      <c r="E26" s="925"/>
      <c r="F26" s="925"/>
      <c r="G26" s="889"/>
      <c r="H26" s="926"/>
      <c r="I26" s="889"/>
      <c r="J26" s="924"/>
      <c r="K26" s="885"/>
      <c r="L26" s="885"/>
      <c r="M26" s="885"/>
      <c r="N26" s="927"/>
      <c r="O26" s="928"/>
      <c r="P26" s="1031"/>
      <c r="Q26" s="1031"/>
      <c r="R26" s="1031"/>
      <c r="S26" s="1031"/>
      <c r="T26" s="1031"/>
      <c r="U26" s="1031"/>
      <c r="V26" s="1031"/>
      <c r="W26" s="1031"/>
      <c r="X26" s="1032"/>
      <c r="Y26" s="1035"/>
      <c r="Z26" s="1034"/>
      <c r="AA26" s="1035"/>
      <c r="AB26" s="1035"/>
      <c r="AC26" s="1034"/>
      <c r="AD26" s="1031"/>
      <c r="AE26" s="1031"/>
      <c r="AF26" s="1031"/>
      <c r="AG26" s="176"/>
      <c r="AH26" s="915">
        <v>0</v>
      </c>
      <c r="AI26" s="915">
        <v>0</v>
      </c>
      <c r="AJ26" s="915">
        <v>0</v>
      </c>
      <c r="AK26" s="915">
        <v>0</v>
      </c>
      <c r="AL26" s="929"/>
      <c r="AM26" s="921"/>
      <c r="AN26" s="915"/>
      <c r="AO26" s="915"/>
      <c r="AP26" s="915">
        <v>0</v>
      </c>
      <c r="AQ26" s="915">
        <v>0</v>
      </c>
      <c r="AR26" s="915">
        <v>0</v>
      </c>
      <c r="AS26" s="915">
        <v>0</v>
      </c>
      <c r="AT26" s="915">
        <v>0</v>
      </c>
      <c r="AU26" s="930"/>
      <c r="AV26" s="915">
        <v>0</v>
      </c>
      <c r="AW26" s="915"/>
      <c r="AX26" s="910"/>
      <c r="AY26" s="930"/>
    </row>
    <row r="27" spans="1:51" ht="15.75" customHeight="1">
      <c r="A27" s="1021" t="s">
        <v>2098</v>
      </c>
      <c r="E27" s="1012"/>
      <c r="H27" s="1012"/>
      <c r="I27" s="1012"/>
      <c r="J27" s="1012"/>
      <c r="L27" s="1022"/>
      <c r="M27" s="1012"/>
      <c r="O27" s="1012"/>
      <c r="Q27" s="1012"/>
      <c r="R27" s="1012"/>
      <c r="S27" s="1012"/>
      <c r="T27" s="1012"/>
      <c r="U27" s="1012"/>
      <c r="V27" s="1012"/>
      <c r="W27" s="1012"/>
      <c r="X27" s="1012"/>
      <c r="AA27" s="1012"/>
      <c r="AB27" s="1012"/>
      <c r="AC27" s="1012"/>
      <c r="AD27" s="1012"/>
      <c r="AE27" s="1012"/>
      <c r="AF27" s="1012"/>
      <c r="AG27" s="1012"/>
      <c r="AH27" s="1012"/>
      <c r="AI27" s="1012"/>
      <c r="AJ27" s="1012"/>
      <c r="AK27" s="1012"/>
      <c r="AL27" s="1020"/>
      <c r="AM27" s="1012"/>
      <c r="AN27" s="1012"/>
      <c r="AO27" s="1012"/>
      <c r="AP27" s="1012" t="s">
        <v>2099</v>
      </c>
      <c r="AQ27" s="1012"/>
      <c r="AR27" s="1012"/>
      <c r="AS27" s="1012"/>
      <c r="AT27" s="1012"/>
      <c r="AU27" s="1012"/>
      <c r="AV27" s="1012"/>
      <c r="AW27" s="1012"/>
      <c r="AX27" s="1012"/>
      <c r="AY27" s="1012"/>
    </row>
    <row r="28" spans="1:51" ht="15.75" customHeight="1">
      <c r="A28" s="126" t="s">
        <v>2101</v>
      </c>
      <c r="E28" s="1012"/>
      <c r="H28" s="1012"/>
      <c r="I28" s="1012"/>
      <c r="J28" s="1012"/>
      <c r="L28" s="1022"/>
      <c r="M28" s="1012"/>
      <c r="O28" s="1012"/>
      <c r="Q28" s="1012"/>
      <c r="R28" s="1012"/>
      <c r="S28" s="1012"/>
      <c r="T28" s="1012"/>
      <c r="U28" s="1012"/>
      <c r="V28" s="1012"/>
      <c r="W28" s="1012"/>
      <c r="X28" s="1012"/>
      <c r="AA28" s="1012"/>
      <c r="AB28" s="1012"/>
      <c r="AC28" s="1012"/>
      <c r="AD28" s="1012"/>
      <c r="AE28" s="1012"/>
      <c r="AF28" s="1012"/>
      <c r="AG28" s="1012"/>
      <c r="AH28" s="1012"/>
      <c r="AI28" s="1012"/>
      <c r="AJ28" s="1012"/>
      <c r="AK28" s="1012"/>
      <c r="AL28" s="1020"/>
      <c r="AM28" s="1012"/>
      <c r="AN28" s="1012"/>
      <c r="AO28" s="1012"/>
      <c r="AP28" s="1012"/>
      <c r="AQ28" s="1012"/>
      <c r="AR28" s="1012"/>
      <c r="AS28" s="1012"/>
      <c r="AT28" s="1012"/>
      <c r="AU28" s="1012"/>
      <c r="AV28" s="1012"/>
      <c r="AW28" s="1012"/>
      <c r="AX28" s="1012"/>
      <c r="AY28" s="1012"/>
    </row>
    <row r="29" spans="1:51" ht="15.75" customHeight="1">
      <c r="D29" s="1036"/>
      <c r="E29" s="1036"/>
      <c r="F29" s="1036"/>
      <c r="G29" s="1037"/>
      <c r="H29" s="1036"/>
      <c r="I29" s="1036"/>
      <c r="J29" s="1036"/>
      <c r="K29" s="1037"/>
      <c r="L29" s="1036"/>
      <c r="M29" s="1036"/>
      <c r="N29" s="1036"/>
      <c r="O29" s="1036"/>
      <c r="P29" s="1036"/>
      <c r="Q29" s="1036"/>
      <c r="R29" s="1036"/>
      <c r="S29" s="1012"/>
      <c r="T29" s="1012"/>
      <c r="U29" s="1012"/>
      <c r="V29" s="1012"/>
      <c r="W29" s="1012"/>
      <c r="X29" s="1012"/>
      <c r="AA29" s="1012"/>
      <c r="AB29" s="1012"/>
      <c r="AC29" s="1012"/>
      <c r="AD29" s="1012"/>
      <c r="AE29" s="1012"/>
      <c r="AF29" s="1012"/>
      <c r="AG29" s="1012"/>
      <c r="AH29" s="1012"/>
      <c r="AI29" s="1012"/>
      <c r="AJ29" s="1012"/>
      <c r="AK29" s="1012"/>
      <c r="AL29" s="1020"/>
      <c r="AM29" s="1012"/>
      <c r="AN29" s="1012"/>
      <c r="AO29" s="1012"/>
      <c r="AP29" s="1012"/>
      <c r="AQ29" s="1012"/>
      <c r="AR29" s="1012"/>
      <c r="AS29" s="1012"/>
      <c r="AT29" s="1012"/>
      <c r="AU29" s="1012"/>
      <c r="AV29" s="1012"/>
      <c r="AW29" s="1012"/>
      <c r="AX29" s="1012"/>
      <c r="AY29" s="1012"/>
    </row>
    <row r="30" spans="1:51" ht="15.75" customHeight="1">
      <c r="D30" s="131"/>
      <c r="E30" s="1036"/>
      <c r="F30" s="1036"/>
      <c r="G30" s="1037"/>
      <c r="H30" s="1036"/>
      <c r="I30" s="1036"/>
      <c r="J30" s="1036"/>
      <c r="K30" s="1037"/>
      <c r="L30" s="1036"/>
      <c r="M30" s="1036"/>
      <c r="N30" s="1036"/>
      <c r="O30" s="1036"/>
      <c r="P30" s="1036"/>
      <c r="Q30" s="1036"/>
      <c r="R30" s="1036"/>
      <c r="S30" s="1012"/>
      <c r="T30" s="1012"/>
      <c r="U30" s="1012"/>
      <c r="V30" s="1012"/>
      <c r="W30" s="1012"/>
      <c r="X30" s="1012"/>
      <c r="AA30" s="1012"/>
      <c r="AB30" s="1012"/>
      <c r="AC30" s="1012"/>
      <c r="AD30" s="1012"/>
      <c r="AE30" s="1012"/>
      <c r="AF30" s="1012"/>
      <c r="AG30" s="1012"/>
      <c r="AH30" s="1012"/>
      <c r="AI30" s="1012"/>
      <c r="AJ30" s="1012"/>
      <c r="AK30" s="1012"/>
      <c r="AL30" s="1020"/>
      <c r="AM30" s="1012"/>
      <c r="AN30" s="1012"/>
      <c r="AO30" s="1012"/>
      <c r="AP30" s="1012"/>
      <c r="AQ30" s="1012"/>
      <c r="AR30" s="1012"/>
      <c r="AS30" s="1012"/>
      <c r="AT30" s="1012"/>
      <c r="AU30" s="1012"/>
      <c r="AV30" s="1012"/>
      <c r="AW30" s="1012"/>
      <c r="AX30" s="1012"/>
      <c r="AY30" s="1012"/>
    </row>
    <row r="31" spans="1:51" ht="15.75" customHeight="1">
      <c r="D31" s="1036"/>
      <c r="E31" s="1036"/>
      <c r="F31" s="1036"/>
      <c r="G31" s="1037"/>
      <c r="H31" s="1036"/>
      <c r="I31" s="1036"/>
      <c r="J31" s="1036"/>
      <c r="K31" s="1037"/>
      <c r="L31" s="1036"/>
      <c r="M31" s="1036"/>
      <c r="N31" s="1036"/>
      <c r="O31" s="1036"/>
      <c r="P31" s="1036"/>
      <c r="Q31" s="1036"/>
      <c r="R31" s="1036"/>
      <c r="S31" s="1012"/>
      <c r="T31" s="1012"/>
      <c r="U31" s="1012"/>
      <c r="V31" s="1012"/>
      <c r="W31" s="1012"/>
      <c r="X31" s="1012"/>
      <c r="AA31" s="1012"/>
      <c r="AB31" s="1012"/>
      <c r="AC31" s="1012"/>
      <c r="AD31" s="1012"/>
      <c r="AE31" s="1012"/>
      <c r="AF31" s="1012"/>
      <c r="AG31" s="1012"/>
      <c r="AH31" s="1012"/>
      <c r="AI31" s="1012"/>
      <c r="AJ31" s="1012"/>
      <c r="AK31" s="1012"/>
      <c r="AL31" s="1020"/>
      <c r="AM31" s="1012"/>
      <c r="AN31" s="1012"/>
      <c r="AO31" s="1012"/>
      <c r="AP31" s="1012"/>
      <c r="AQ31" s="1012"/>
      <c r="AR31" s="1012"/>
      <c r="AS31" s="1012"/>
      <c r="AT31" s="1012"/>
      <c r="AU31" s="1012"/>
      <c r="AV31" s="1012"/>
      <c r="AW31" s="1012"/>
      <c r="AX31" s="1012"/>
      <c r="AY31" s="1012"/>
    </row>
    <row r="32" spans="1:51" ht="15.75" customHeight="1">
      <c r="D32" s="131"/>
      <c r="E32" s="1036"/>
      <c r="F32" s="1036"/>
      <c r="G32" s="1037"/>
      <c r="H32" s="1036"/>
      <c r="I32" s="1036"/>
      <c r="J32" s="1036"/>
      <c r="K32" s="1037"/>
      <c r="L32" s="1036"/>
      <c r="M32" s="1036"/>
      <c r="N32" s="1036"/>
      <c r="O32" s="1036"/>
      <c r="P32" s="1036"/>
      <c r="Q32" s="1036"/>
      <c r="R32" s="1036"/>
      <c r="S32" s="1012"/>
      <c r="T32" s="1012"/>
      <c r="U32" s="1012"/>
      <c r="V32" s="1012"/>
      <c r="W32" s="1012"/>
      <c r="X32" s="1012"/>
      <c r="AA32" s="1012"/>
      <c r="AB32" s="1012"/>
      <c r="AC32" s="1012"/>
      <c r="AD32" s="1012"/>
      <c r="AE32" s="1012"/>
      <c r="AF32" s="1012"/>
      <c r="AG32" s="1012"/>
      <c r="AH32" s="1012"/>
      <c r="AI32" s="1012"/>
      <c r="AJ32" s="1012"/>
      <c r="AK32" s="1012"/>
      <c r="AL32" s="1020"/>
      <c r="AM32" s="1012"/>
      <c r="AN32" s="1012"/>
      <c r="AO32" s="1012"/>
      <c r="AP32" s="1012"/>
      <c r="AQ32" s="1012"/>
      <c r="AR32" s="1012"/>
      <c r="AS32" s="1012"/>
      <c r="AT32" s="1012"/>
      <c r="AU32" s="1012"/>
      <c r="AV32" s="1012"/>
      <c r="AW32" s="1012"/>
      <c r="AX32" s="1012"/>
      <c r="AY32" s="1012"/>
    </row>
    <row r="33" spans="4:51" ht="15.75" customHeight="1">
      <c r="E33" s="1012"/>
      <c r="H33" s="1012"/>
      <c r="I33" s="1012"/>
      <c r="J33" s="1012"/>
      <c r="L33" s="1022"/>
      <c r="M33" s="1012"/>
      <c r="O33" s="1012"/>
      <c r="Q33" s="1012"/>
      <c r="R33" s="1012"/>
      <c r="S33" s="1012"/>
      <c r="T33" s="1012"/>
      <c r="U33" s="1012"/>
      <c r="V33" s="1012"/>
      <c r="W33" s="1012"/>
      <c r="X33" s="1012"/>
      <c r="AA33" s="1012"/>
      <c r="AB33" s="1012"/>
      <c r="AC33" s="1012"/>
      <c r="AD33" s="1012"/>
      <c r="AE33" s="1012"/>
      <c r="AF33" s="1012"/>
      <c r="AG33" s="1012"/>
      <c r="AH33" s="1012"/>
      <c r="AI33" s="1012"/>
      <c r="AJ33" s="1012"/>
      <c r="AK33" s="1012"/>
      <c r="AL33" s="1020"/>
      <c r="AM33" s="1012"/>
      <c r="AN33" s="1012"/>
      <c r="AO33" s="1012"/>
      <c r="AP33" s="1012"/>
      <c r="AQ33" s="1012"/>
      <c r="AR33" s="1012"/>
      <c r="AS33" s="1012"/>
      <c r="AT33" s="1012"/>
      <c r="AU33" s="1012"/>
      <c r="AV33" s="1012"/>
      <c r="AW33" s="1012"/>
      <c r="AX33" s="1012"/>
      <c r="AY33" s="1012"/>
    </row>
    <row r="34" spans="4:51" ht="15.75" customHeight="1">
      <c r="D34" s="132"/>
      <c r="E34" s="1012"/>
      <c r="H34" s="1012"/>
      <c r="I34" s="1012"/>
      <c r="J34" s="1012"/>
      <c r="L34" s="1022"/>
      <c r="M34" s="1012"/>
      <c r="O34" s="1012"/>
      <c r="Q34" s="1012"/>
      <c r="R34" s="1012"/>
      <c r="S34" s="1012"/>
      <c r="T34" s="1012"/>
      <c r="U34" s="1012"/>
      <c r="V34" s="1012"/>
      <c r="W34" s="1012"/>
      <c r="X34" s="1012"/>
      <c r="AA34" s="1012"/>
      <c r="AB34" s="1012"/>
      <c r="AC34" s="1012"/>
      <c r="AD34" s="1012"/>
      <c r="AE34" s="1012"/>
      <c r="AF34" s="1012"/>
      <c r="AG34" s="1012"/>
      <c r="AH34" s="1012"/>
      <c r="AI34" s="1012"/>
      <c r="AJ34" s="1012"/>
      <c r="AK34" s="1012"/>
      <c r="AL34" s="1020"/>
      <c r="AM34" s="1012"/>
      <c r="AN34" s="1012"/>
      <c r="AO34" s="1012"/>
      <c r="AP34" s="1012"/>
      <c r="AQ34" s="1012"/>
      <c r="AR34" s="1012"/>
      <c r="AS34" s="1012"/>
      <c r="AT34" s="1012"/>
      <c r="AU34" s="1012"/>
      <c r="AV34" s="1012"/>
      <c r="AW34" s="1012"/>
      <c r="AX34" s="1012"/>
      <c r="AY34" s="1012"/>
    </row>
    <row r="35" spans="4:51" ht="15.75" customHeight="1">
      <c r="E35" s="1012"/>
      <c r="H35" s="1012"/>
      <c r="I35" s="1012"/>
      <c r="J35" s="1012"/>
      <c r="L35" s="1022"/>
      <c r="M35" s="1012"/>
      <c r="O35" s="1012"/>
      <c r="Q35" s="1012"/>
      <c r="R35" s="1012"/>
      <c r="S35" s="1012"/>
      <c r="T35" s="1012"/>
      <c r="U35" s="1012"/>
      <c r="V35" s="1012"/>
      <c r="W35" s="1012"/>
      <c r="X35" s="1012"/>
      <c r="AA35" s="1012"/>
      <c r="AB35" s="1012"/>
      <c r="AC35" s="1012"/>
      <c r="AD35" s="1012"/>
      <c r="AE35" s="1012"/>
      <c r="AF35" s="1012"/>
      <c r="AG35" s="1012"/>
      <c r="AH35" s="1012"/>
      <c r="AI35" s="1012"/>
      <c r="AJ35" s="1012"/>
      <c r="AK35" s="1012"/>
      <c r="AL35" s="1020"/>
      <c r="AM35" s="1012"/>
      <c r="AN35" s="1012"/>
      <c r="AO35" s="1012"/>
      <c r="AP35" s="1012"/>
      <c r="AQ35" s="1012"/>
      <c r="AR35" s="1012"/>
      <c r="AS35" s="1012"/>
      <c r="AT35" s="1012"/>
      <c r="AU35" s="1012"/>
      <c r="AV35" s="1012"/>
      <c r="AW35" s="1012"/>
      <c r="AX35" s="1012"/>
      <c r="AY35" s="1012"/>
    </row>
    <row r="36" spans="4:51" ht="15.75" customHeight="1">
      <c r="E36" s="1012"/>
      <c r="H36" s="1012"/>
      <c r="I36" s="1012"/>
      <c r="J36" s="1012"/>
      <c r="L36" s="1022"/>
      <c r="M36" s="1012"/>
      <c r="O36" s="1012"/>
      <c r="Q36" s="1012"/>
      <c r="R36" s="1012"/>
      <c r="S36" s="1012"/>
      <c r="T36" s="1012"/>
      <c r="U36" s="1012"/>
      <c r="V36" s="1012"/>
      <c r="W36" s="1012"/>
      <c r="X36" s="1012"/>
      <c r="AA36" s="1012"/>
      <c r="AB36" s="1012"/>
      <c r="AC36" s="1012"/>
      <c r="AD36" s="1012"/>
      <c r="AE36" s="1012"/>
      <c r="AF36" s="1012"/>
      <c r="AG36" s="1012"/>
      <c r="AH36" s="1012"/>
      <c r="AI36" s="1012"/>
      <c r="AJ36" s="1012"/>
      <c r="AK36" s="1012"/>
      <c r="AL36" s="1020"/>
      <c r="AM36" s="1012"/>
      <c r="AN36" s="1012"/>
      <c r="AO36" s="1012"/>
      <c r="AP36" s="1012"/>
      <c r="AQ36" s="1012"/>
      <c r="AR36" s="1012"/>
      <c r="AS36" s="1012"/>
      <c r="AT36" s="1012"/>
      <c r="AU36" s="1012"/>
      <c r="AV36" s="1012"/>
      <c r="AW36" s="1012"/>
      <c r="AX36" s="1012"/>
      <c r="AY36" s="1012"/>
    </row>
    <row r="37" spans="4:51" ht="15.75" customHeight="1">
      <c r="E37" s="1012"/>
      <c r="H37" s="1012"/>
      <c r="I37" s="1012"/>
      <c r="J37" s="1012"/>
      <c r="L37" s="1022"/>
      <c r="M37" s="1012"/>
      <c r="O37" s="1012"/>
      <c r="Q37" s="1012"/>
      <c r="R37" s="1012"/>
      <c r="S37" s="1012"/>
      <c r="T37" s="1012"/>
      <c r="U37" s="1012"/>
      <c r="V37" s="1012"/>
      <c r="W37" s="1012"/>
      <c r="X37" s="1012"/>
      <c r="AA37" s="1012"/>
      <c r="AB37" s="1012"/>
      <c r="AC37" s="1012"/>
      <c r="AD37" s="1012"/>
      <c r="AE37" s="1012"/>
      <c r="AF37" s="1012"/>
      <c r="AG37" s="1012"/>
      <c r="AH37" s="1012"/>
      <c r="AI37" s="1012"/>
      <c r="AJ37" s="1012"/>
      <c r="AK37" s="1012"/>
      <c r="AL37" s="1020"/>
      <c r="AM37" s="1012"/>
      <c r="AN37" s="1012"/>
      <c r="AO37" s="1012"/>
      <c r="AP37" s="1012"/>
      <c r="AQ37" s="1012"/>
      <c r="AR37" s="1012"/>
      <c r="AS37" s="1012"/>
      <c r="AT37" s="1012"/>
      <c r="AU37" s="1012"/>
      <c r="AV37" s="1012"/>
      <c r="AW37" s="1012"/>
      <c r="AX37" s="1012"/>
      <c r="AY37" s="1012"/>
    </row>
    <row r="38" spans="4:51" ht="15.75" customHeight="1">
      <c r="E38" s="1012"/>
      <c r="H38" s="1012"/>
      <c r="I38" s="1012"/>
      <c r="J38" s="1012"/>
      <c r="L38" s="1022"/>
      <c r="M38" s="1012"/>
      <c r="O38" s="1012"/>
      <c r="Q38" s="1012"/>
      <c r="R38" s="1012"/>
      <c r="S38" s="1012"/>
      <c r="T38" s="1012"/>
      <c r="U38" s="1012"/>
      <c r="V38" s="1012"/>
      <c r="W38" s="1012"/>
      <c r="X38" s="1012"/>
      <c r="AA38" s="1012"/>
      <c r="AB38" s="1012"/>
      <c r="AC38" s="1012"/>
      <c r="AD38" s="1012"/>
      <c r="AE38" s="1012"/>
      <c r="AF38" s="1012"/>
      <c r="AG38" s="1012"/>
      <c r="AH38" s="1012"/>
      <c r="AI38" s="1012"/>
      <c r="AJ38" s="1012"/>
      <c r="AK38" s="1012"/>
      <c r="AL38" s="1020"/>
      <c r="AM38" s="1012"/>
      <c r="AN38" s="1012"/>
      <c r="AO38" s="1012"/>
      <c r="AP38" s="1012"/>
      <c r="AQ38" s="1012"/>
      <c r="AR38" s="1012"/>
      <c r="AS38" s="1012"/>
      <c r="AT38" s="1012"/>
      <c r="AU38" s="1012"/>
      <c r="AV38" s="1012"/>
      <c r="AW38" s="1012"/>
      <c r="AX38" s="1012"/>
      <c r="AY38" s="1012"/>
    </row>
  </sheetData>
  <sheetProtection insertColumns="0" insertRows="0" insertHyperlinks="0"/>
  <sortState xmlns:xlrd2="http://schemas.microsoft.com/office/spreadsheetml/2017/richdata2" ref="A8:AY25">
    <sortCondition ref="A8"/>
  </sortState>
  <dataConsolidate/>
  <mergeCells count="13">
    <mergeCell ref="AY5:AY7"/>
    <mergeCell ref="A5:A7"/>
    <mergeCell ref="B5:J6"/>
    <mergeCell ref="K5:O6"/>
    <mergeCell ref="P5:X6"/>
    <mergeCell ref="Y5:AC6"/>
    <mergeCell ref="AD5:AF6"/>
    <mergeCell ref="AG5:AG7"/>
    <mergeCell ref="AH5:AK6"/>
    <mergeCell ref="AL5:AL7"/>
    <mergeCell ref="AM5:AO6"/>
    <mergeCell ref="AP5:AS6"/>
    <mergeCell ref="AT5:AX6"/>
  </mergeCells>
  <phoneticPr fontId="30" type="noConversion"/>
  <dataValidations count="10">
    <dataValidation type="list" allowBlank="1" showInputMessage="1" showErrorMessage="1" sqref="AA8:AA26" xr:uid="{272BE60D-6F6C-424D-9291-DD56F110BE9C}">
      <formula1>"建筑面积,使用面积"</formula1>
    </dataValidation>
    <dataValidation type="list" allowBlank="1" showInputMessage="1" showErrorMessage="1" sqref="G8:G25" xr:uid="{0B45E5C4-5BF9-4E64-8BD9-CE81F7B414A0}">
      <formula1>"自建,外购,其他"</formula1>
    </dataValidation>
    <dataValidation type="list" allowBlank="1" showInputMessage="1" showErrorMessage="1" sqref="H8:H26" xr:uid="{3A537C68-9AF9-45D1-8471-4964106AC5FF}">
      <formula1>"工业,住宅,办公,商业"</formula1>
    </dataValidation>
    <dataValidation type="list" allowBlank="1" showInputMessage="1" showErrorMessage="1" sqref="Q17:Q25" xr:uid="{40698C30-E188-4E2F-BBCD-386A139385AF}">
      <formula1>INDIRECT(#REF!)</formula1>
    </dataValidation>
    <dataValidation errorStyle="warning" allowBlank="1" showInputMessage="1" errorTitle=" " sqref="AG8:AG25 L7:O7 B7:G7" xr:uid="{5DE6B580-ADAE-4D64-90AA-CD5080112C96}"/>
    <dataValidation errorStyle="warning" allowBlank="1" errorTitle=" " sqref="AT1:AT1048576" xr:uid="{FD99F817-C941-4653-B0ED-18B2251F860B}"/>
    <dataValidation errorStyle="warning" allowBlank="1" showInputMessage="1" errorTitle=" " prompt="无证土地编号后，右键选择“关联土地权证编号”，可选择对应的无证土地序号进行关联" sqref="J7" xr:uid="{06EE833D-AC01-4ED2-ADD0-A386E8FB37D0}"/>
    <dataValidation errorStyle="warning" allowBlank="1" showInputMessage="1" errorTitle=" " prompt="①双击【房屋实际用途】标题，可并列查看【房屋证载用途】；_x000a_②【选定评估方法】为【市场法案例】，点击【生成独立作价表】，系统自动根据【房屋实际用途】生成对应的“房屋建筑物市场法案例计算表（办公/商业/住宅）”。" sqref="H7" xr:uid="{EE8CBD39-4F99-48DA-935D-8309C6B90917}"/>
    <dataValidation errorStyle="warning" allowBlank="1" showInputMessage="1" errorTitle=" " prompt="双击【实际建筑面积】标题，可并列查看【证载面积】" sqref="I7" xr:uid="{22BF7FAA-8D06-4095-8457-69414F51F7F6}"/>
    <dataValidation errorStyle="warning" allowBlank="1" showInputMessage="1" errorTitle=" " prompt="如“京房权证海其字第×××号”当无房产证时，请填写“无”；当几项共用一个房产证时，仅第一项填写完整的房产证编号，其余填写“同上”。" sqref="K7" xr:uid="{0EBFB62A-4DFE-45AE-B18D-BDC15615FC7B}"/>
  </dataValidations>
  <printOptions horizontalCentered="1"/>
  <pageMargins left="0.35433070866141736" right="0.35433070866141736" top="0.98425196850393704" bottom="0.78740157480314965" header="0.39370078740157477" footer="0.51181102362204722"/>
  <pageSetup paperSize="9" scale="25" fitToHeight="0" orientation="landscape" cellComments="asDisplayed" r:id="rId1"/>
  <headerFooter alignWithMargins="0">
    <oddHeader>&amp;R&amp;"宋体,常规"&amp;10共&amp;"Times New Roman,常规"&amp;N&amp;"宋体,常规"页第&amp;"Times New Roman,常规"&amp;P&amp;"宋体,常规"页</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r:uid="{F91DA410-F560-4B16-B442-2A3C6787261B}">
          <x14:formula1>
            <xm:f>基准日费率!$A$14:$A$25</xm:f>
          </x14:formula1>
          <xm:sqref>D8:D25</xm:sqref>
        </x14:dataValidation>
      </x14:dataValidations>
    </ext>
  </extLst>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A09E8F-D351-4A4B-AD95-EE6CE8763CD3}">
  <sheetPr codeName="Sheet53">
    <pageSetUpPr fitToPage="1"/>
  </sheetPr>
  <dimension ref="A1:AA34"/>
  <sheetViews>
    <sheetView zoomScaleNormal="100" zoomScaleSheetLayoutView="100" workbookViewId="0">
      <pane ySplit="7" topLeftCell="A8" activePane="bottomLeft" state="frozen"/>
      <selection pane="bottomLeft"/>
    </sheetView>
  </sheetViews>
  <sheetFormatPr defaultColWidth="9" defaultRowHeight="15.75" customHeight="1" outlineLevelCol="1"/>
  <cols>
    <col min="1" max="1" width="4.09765625" style="4" customWidth="1"/>
    <col min="2" max="2" width="14.59765625" style="4" customWidth="1"/>
    <col min="3" max="3" width="8.19921875" style="4" customWidth="1"/>
    <col min="4" max="4" width="8.09765625" style="4" hidden="1" customWidth="1" outlineLevel="1"/>
    <col min="5" max="5" width="8.59765625" style="53" customWidth="1" collapsed="1"/>
    <col min="6" max="6" width="8.59765625" style="4" customWidth="1"/>
    <col min="7" max="7" width="5.09765625" style="4" customWidth="1"/>
    <col min="8" max="8" width="7.09765625" style="4" customWidth="1"/>
    <col min="9" max="9" width="11.5" style="4" customWidth="1"/>
    <col min="10" max="10" width="7.796875" style="4" customWidth="1"/>
    <col min="11" max="12" width="12.59765625" style="4" hidden="1" customWidth="1"/>
    <col min="13" max="13" width="8.59765625" style="4" hidden="1" customWidth="1"/>
    <col min="14" max="16" width="12.59765625" style="4" hidden="1" customWidth="1"/>
    <col min="17" max="17" width="8.59765625" style="4" hidden="1" customWidth="1"/>
    <col min="18" max="19" width="12.796875" style="4" customWidth="1"/>
    <col min="20" max="20" width="8.796875" style="4" customWidth="1"/>
    <col min="21" max="22" width="12.796875" style="4" customWidth="1"/>
    <col min="23" max="23" width="9.3984375" style="4" customWidth="1"/>
    <col min="24" max="24" width="12.796875" style="4" customWidth="1"/>
    <col min="25" max="27" width="8.796875" style="4" customWidth="1"/>
    <col min="28" max="16384" width="9" style="4"/>
  </cols>
  <sheetData>
    <row r="1" spans="1:27" ht="15.75" customHeight="1">
      <c r="A1" s="506"/>
      <c r="B1" s="61"/>
      <c r="C1" s="5"/>
      <c r="D1" s="5"/>
      <c r="E1" s="488"/>
      <c r="F1" s="5"/>
      <c r="G1" s="5"/>
      <c r="H1" s="5"/>
      <c r="I1" s="5"/>
      <c r="J1" s="5"/>
    </row>
    <row r="2" spans="1:27" s="2" customFormat="1" ht="30" customHeight="1">
      <c r="A2" s="1643" t="s">
        <v>2429</v>
      </c>
      <c r="B2" s="1643"/>
      <c r="C2" s="1643"/>
      <c r="D2" s="1643"/>
      <c r="E2" s="1643"/>
      <c r="F2" s="1643"/>
      <c r="G2" s="1643"/>
      <c r="H2" s="1643"/>
      <c r="I2" s="1643"/>
      <c r="J2" s="1643"/>
      <c r="K2" s="1643"/>
      <c r="L2" s="1643"/>
      <c r="M2" s="1643"/>
      <c r="N2" s="1643"/>
      <c r="O2" s="1643"/>
      <c r="P2" s="1643"/>
      <c r="Q2" s="1643"/>
      <c r="R2" s="1643"/>
      <c r="S2" s="1643"/>
      <c r="T2" s="1643"/>
      <c r="U2" s="1643"/>
      <c r="V2" s="1643"/>
      <c r="W2" s="1643"/>
      <c r="X2" s="1643"/>
      <c r="Y2" s="1643"/>
      <c r="Z2" s="1643"/>
      <c r="AA2" s="1643"/>
    </row>
    <row r="3" spans="1:27" ht="14.25" customHeight="1">
      <c r="A3" s="4" t="s">
        <v>1968</v>
      </c>
      <c r="E3" s="4"/>
    </row>
    <row r="4" spans="1:27" ht="15.75" customHeight="1">
      <c r="A4" s="4" t="s">
        <v>2086</v>
      </c>
    </row>
    <row r="5" spans="1:27" s="129" customFormat="1" ht="15.75" customHeight="1">
      <c r="A5" s="1989" t="s">
        <v>1101</v>
      </c>
      <c r="B5" s="2034" t="s">
        <v>2385</v>
      </c>
      <c r="C5" s="1992"/>
      <c r="D5" s="1992"/>
      <c r="E5" s="1992"/>
      <c r="F5" s="1992"/>
      <c r="G5" s="1992"/>
      <c r="H5" s="1992"/>
      <c r="I5" s="1992"/>
      <c r="J5" s="1993"/>
      <c r="K5" s="1972" t="s">
        <v>2088</v>
      </c>
      <c r="L5" s="1973"/>
      <c r="M5" s="1973"/>
      <c r="N5" s="1974"/>
      <c r="O5" s="1979" t="s">
        <v>2089</v>
      </c>
      <c r="P5" s="1980"/>
      <c r="Q5" s="1981"/>
      <c r="R5" s="1985" t="s">
        <v>2262</v>
      </c>
      <c r="S5" s="1980"/>
      <c r="T5" s="1980"/>
      <c r="U5" s="1981"/>
      <c r="V5" s="1985" t="s">
        <v>2150</v>
      </c>
      <c r="W5" s="1980"/>
      <c r="X5" s="1980"/>
      <c r="Y5" s="1980"/>
      <c r="Z5" s="1981"/>
      <c r="AA5" s="2036" t="s">
        <v>1100</v>
      </c>
    </row>
    <row r="6" spans="1:27" s="129" customFormat="1" ht="15.6" customHeight="1">
      <c r="A6" s="1990"/>
      <c r="B6" s="2035"/>
      <c r="C6" s="1994"/>
      <c r="D6" s="1994"/>
      <c r="E6" s="1994"/>
      <c r="F6" s="1994"/>
      <c r="G6" s="1994"/>
      <c r="H6" s="1994"/>
      <c r="I6" s="1994"/>
      <c r="J6" s="1995"/>
      <c r="K6" s="1975"/>
      <c r="L6" s="1976"/>
      <c r="M6" s="1976"/>
      <c r="N6" s="1977"/>
      <c r="O6" s="1982"/>
      <c r="P6" s="1983"/>
      <c r="Q6" s="1984"/>
      <c r="R6" s="1986"/>
      <c r="S6" s="1983"/>
      <c r="T6" s="1983"/>
      <c r="U6" s="1984"/>
      <c r="V6" s="1986"/>
      <c r="W6" s="1983"/>
      <c r="X6" s="1983"/>
      <c r="Y6" s="1983"/>
      <c r="Z6" s="1984"/>
      <c r="AA6" s="2036"/>
    </row>
    <row r="7" spans="1:27" s="129" customFormat="1" ht="36" customHeight="1">
      <c r="A7" s="1991"/>
      <c r="B7" s="880" t="s">
        <v>2257</v>
      </c>
      <c r="C7" s="882" t="s">
        <v>2396</v>
      </c>
      <c r="D7" s="881" t="s">
        <v>2430</v>
      </c>
      <c r="E7" s="883" t="s">
        <v>2397</v>
      </c>
      <c r="F7" s="1038" t="s">
        <v>2431</v>
      </c>
      <c r="G7" s="1038" t="s">
        <v>2432</v>
      </c>
      <c r="H7" s="1038" t="s">
        <v>2433</v>
      </c>
      <c r="I7" s="1038" t="s">
        <v>2234</v>
      </c>
      <c r="J7" s="1038" t="s">
        <v>2434</v>
      </c>
      <c r="K7" s="889" t="s">
        <v>1758</v>
      </c>
      <c r="L7" s="890" t="s">
        <v>1779</v>
      </c>
      <c r="M7" s="882" t="s">
        <v>2426</v>
      </c>
      <c r="N7" s="891" t="s">
        <v>1647</v>
      </c>
      <c r="O7" s="892" t="s">
        <v>1758</v>
      </c>
      <c r="P7" s="893" t="s">
        <v>1779</v>
      </c>
      <c r="Q7" s="894" t="s">
        <v>2426</v>
      </c>
      <c r="R7" s="893" t="s">
        <v>1758</v>
      </c>
      <c r="S7" s="893" t="s">
        <v>1779</v>
      </c>
      <c r="T7" s="894" t="s">
        <v>2426</v>
      </c>
      <c r="U7" s="893" t="s">
        <v>1647</v>
      </c>
      <c r="V7" s="893" t="s">
        <v>2393</v>
      </c>
      <c r="W7" s="893" t="s">
        <v>2241</v>
      </c>
      <c r="X7" s="893" t="s">
        <v>2090</v>
      </c>
      <c r="Y7" s="894" t="s">
        <v>2091</v>
      </c>
      <c r="Z7" s="894" t="s">
        <v>2427</v>
      </c>
      <c r="AA7" s="2036"/>
    </row>
    <row r="8" spans="1:27" s="124" customFormat="1" ht="15.75" customHeight="1">
      <c r="A8" s="895"/>
      <c r="B8" s="903"/>
      <c r="C8" s="898"/>
      <c r="D8" s="903"/>
      <c r="E8" s="1039"/>
      <c r="F8" s="1040"/>
      <c r="G8" s="1040"/>
      <c r="H8" s="1040"/>
      <c r="I8" s="1041"/>
      <c r="J8" s="1042"/>
      <c r="K8" s="906"/>
      <c r="L8" s="906"/>
      <c r="M8" s="906"/>
      <c r="N8" s="907">
        <v>0</v>
      </c>
      <c r="O8" s="909"/>
      <c r="P8" s="910"/>
      <c r="Q8" s="910"/>
      <c r="R8" s="910">
        <v>0</v>
      </c>
      <c r="S8" s="910">
        <v>0</v>
      </c>
      <c r="T8" s="910">
        <v>0</v>
      </c>
      <c r="U8" s="910">
        <v>0</v>
      </c>
      <c r="V8" s="911"/>
      <c r="W8" s="912"/>
      <c r="X8" s="910"/>
      <c r="Y8" s="910"/>
      <c r="Z8" s="910"/>
      <c r="AA8" s="913"/>
    </row>
    <row r="9" spans="1:27" s="124" customFormat="1" ht="15.75" customHeight="1">
      <c r="A9" s="895"/>
      <c r="B9" s="903"/>
      <c r="C9" s="898"/>
      <c r="D9" s="903"/>
      <c r="E9" s="1039"/>
      <c r="F9" s="1039"/>
      <c r="G9" s="1043"/>
      <c r="H9" s="926"/>
      <c r="I9" s="1044"/>
      <c r="J9" s="1042"/>
      <c r="K9" s="906"/>
      <c r="L9" s="906"/>
      <c r="M9" s="906"/>
      <c r="N9" s="907">
        <v>0</v>
      </c>
      <c r="O9" s="909"/>
      <c r="P9" s="910"/>
      <c r="Q9" s="910"/>
      <c r="R9" s="910">
        <v>0</v>
      </c>
      <c r="S9" s="910">
        <v>0</v>
      </c>
      <c r="T9" s="910">
        <v>0</v>
      </c>
      <c r="U9" s="910">
        <v>0</v>
      </c>
      <c r="V9" s="911"/>
      <c r="W9" s="912"/>
      <c r="X9" s="910"/>
      <c r="Y9" s="910"/>
      <c r="Z9" s="910"/>
      <c r="AA9" s="913"/>
    </row>
    <row r="10" spans="1:27" s="124" customFormat="1" ht="15.75" customHeight="1">
      <c r="A10" s="895"/>
      <c r="B10" s="903"/>
      <c r="C10" s="898"/>
      <c r="D10" s="903"/>
      <c r="E10" s="1039"/>
      <c r="F10" s="1039"/>
      <c r="G10" s="1043"/>
      <c r="H10" s="926"/>
      <c r="I10" s="1044"/>
      <c r="J10" s="1042"/>
      <c r="K10" s="906"/>
      <c r="L10" s="906"/>
      <c r="M10" s="906"/>
      <c r="N10" s="907">
        <v>0</v>
      </c>
      <c r="O10" s="909"/>
      <c r="P10" s="910"/>
      <c r="Q10" s="910"/>
      <c r="R10" s="910">
        <v>0</v>
      </c>
      <c r="S10" s="910">
        <v>0</v>
      </c>
      <c r="T10" s="910">
        <v>0</v>
      </c>
      <c r="U10" s="910">
        <v>0</v>
      </c>
      <c r="V10" s="911"/>
      <c r="W10" s="912"/>
      <c r="X10" s="910"/>
      <c r="Y10" s="910"/>
      <c r="Z10" s="910"/>
      <c r="AA10" s="913"/>
    </row>
    <row r="11" spans="1:27" s="124" customFormat="1" ht="15.75" customHeight="1">
      <c r="A11" s="895"/>
      <c r="B11" s="903"/>
      <c r="C11" s="898"/>
      <c r="D11" s="903"/>
      <c r="E11" s="1039"/>
      <c r="F11" s="1039"/>
      <c r="G11" s="1043"/>
      <c r="H11" s="926"/>
      <c r="I11" s="1044"/>
      <c r="J11" s="1042"/>
      <c r="K11" s="906"/>
      <c r="L11" s="906"/>
      <c r="M11" s="906"/>
      <c r="N11" s="907">
        <v>0</v>
      </c>
      <c r="O11" s="909"/>
      <c r="P11" s="910"/>
      <c r="Q11" s="910"/>
      <c r="R11" s="910">
        <v>0</v>
      </c>
      <c r="S11" s="910">
        <v>0</v>
      </c>
      <c r="T11" s="910">
        <v>0</v>
      </c>
      <c r="U11" s="910">
        <v>0</v>
      </c>
      <c r="V11" s="911"/>
      <c r="W11" s="912"/>
      <c r="X11" s="910"/>
      <c r="Y11" s="910"/>
      <c r="Z11" s="910"/>
      <c r="AA11" s="913"/>
    </row>
    <row r="12" spans="1:27" s="124" customFormat="1" ht="15" customHeight="1">
      <c r="A12" s="895"/>
      <c r="B12" s="903"/>
      <c r="C12" s="898"/>
      <c r="D12" s="903"/>
      <c r="E12" s="1039"/>
      <c r="F12" s="1039"/>
      <c r="G12" s="1043"/>
      <c r="H12" s="926"/>
      <c r="I12" s="1044"/>
      <c r="J12" s="1042"/>
      <c r="K12" s="906"/>
      <c r="L12" s="906"/>
      <c r="M12" s="906"/>
      <c r="N12" s="907">
        <v>0</v>
      </c>
      <c r="O12" s="909"/>
      <c r="P12" s="910"/>
      <c r="Q12" s="910"/>
      <c r="R12" s="910">
        <v>0</v>
      </c>
      <c r="S12" s="910">
        <v>0</v>
      </c>
      <c r="T12" s="910">
        <v>0</v>
      </c>
      <c r="U12" s="910">
        <v>0</v>
      </c>
      <c r="V12" s="911"/>
      <c r="W12" s="912"/>
      <c r="X12" s="910"/>
      <c r="Y12" s="910"/>
      <c r="Z12" s="910"/>
      <c r="AA12" s="913"/>
    </row>
    <row r="13" spans="1:27" s="124" customFormat="1" ht="15.75" customHeight="1">
      <c r="A13" s="895"/>
      <c r="B13" s="903"/>
      <c r="C13" s="898"/>
      <c r="D13" s="903"/>
      <c r="E13" s="1039"/>
      <c r="F13" s="1039"/>
      <c r="G13" s="1043"/>
      <c r="H13" s="926"/>
      <c r="I13" s="1044"/>
      <c r="J13" s="1042"/>
      <c r="K13" s="906"/>
      <c r="L13" s="906"/>
      <c r="M13" s="906"/>
      <c r="N13" s="907">
        <v>0</v>
      </c>
      <c r="O13" s="909"/>
      <c r="P13" s="910"/>
      <c r="Q13" s="910"/>
      <c r="R13" s="910">
        <v>0</v>
      </c>
      <c r="S13" s="910">
        <v>0</v>
      </c>
      <c r="T13" s="910">
        <v>0</v>
      </c>
      <c r="U13" s="910">
        <v>0</v>
      </c>
      <c r="V13" s="911"/>
      <c r="W13" s="912"/>
      <c r="X13" s="910"/>
      <c r="Y13" s="910"/>
      <c r="Z13" s="910"/>
      <c r="AA13" s="913"/>
    </row>
    <row r="14" spans="1:27" s="124" customFormat="1" ht="15.75" customHeight="1">
      <c r="A14" s="895"/>
      <c r="B14" s="903"/>
      <c r="C14" s="898"/>
      <c r="D14" s="903"/>
      <c r="E14" s="1039"/>
      <c r="F14" s="1039"/>
      <c r="G14" s="1043"/>
      <c r="H14" s="926"/>
      <c r="I14" s="1044"/>
      <c r="J14" s="1042"/>
      <c r="K14" s="906"/>
      <c r="L14" s="906"/>
      <c r="M14" s="906"/>
      <c r="N14" s="907">
        <v>0</v>
      </c>
      <c r="O14" s="909"/>
      <c r="P14" s="910"/>
      <c r="Q14" s="910"/>
      <c r="R14" s="910">
        <v>0</v>
      </c>
      <c r="S14" s="910">
        <v>0</v>
      </c>
      <c r="T14" s="910">
        <v>0</v>
      </c>
      <c r="U14" s="910">
        <v>0</v>
      </c>
      <c r="V14" s="911"/>
      <c r="W14" s="912"/>
      <c r="X14" s="910"/>
      <c r="Y14" s="910"/>
      <c r="Z14" s="910"/>
      <c r="AA14" s="913"/>
    </row>
    <row r="15" spans="1:27" s="124" customFormat="1" ht="15.75" customHeight="1">
      <c r="A15" s="895"/>
      <c r="B15" s="903"/>
      <c r="C15" s="898"/>
      <c r="D15" s="903"/>
      <c r="E15" s="1039"/>
      <c r="F15" s="1039"/>
      <c r="G15" s="1043"/>
      <c r="H15" s="926"/>
      <c r="I15" s="1044"/>
      <c r="J15" s="1042"/>
      <c r="K15" s="906"/>
      <c r="L15" s="906"/>
      <c r="M15" s="906"/>
      <c r="N15" s="907">
        <v>0</v>
      </c>
      <c r="O15" s="909"/>
      <c r="P15" s="910"/>
      <c r="Q15" s="910"/>
      <c r="R15" s="910">
        <v>0</v>
      </c>
      <c r="S15" s="910">
        <v>0</v>
      </c>
      <c r="T15" s="910">
        <v>0</v>
      </c>
      <c r="U15" s="910">
        <v>0</v>
      </c>
      <c r="V15" s="911"/>
      <c r="W15" s="912"/>
      <c r="X15" s="910"/>
      <c r="Y15" s="910"/>
      <c r="Z15" s="910"/>
      <c r="AA15" s="913"/>
    </row>
    <row r="16" spans="1:27" s="124" customFormat="1" ht="15.75" customHeight="1">
      <c r="A16" s="895"/>
      <c r="B16" s="903"/>
      <c r="C16" s="898"/>
      <c r="D16" s="903"/>
      <c r="E16" s="1039"/>
      <c r="F16" s="1039"/>
      <c r="G16" s="1043"/>
      <c r="H16" s="926"/>
      <c r="I16" s="1044"/>
      <c r="J16" s="1042"/>
      <c r="K16" s="906"/>
      <c r="L16" s="906"/>
      <c r="M16" s="906"/>
      <c r="N16" s="907">
        <v>0</v>
      </c>
      <c r="O16" s="909"/>
      <c r="P16" s="910"/>
      <c r="Q16" s="910"/>
      <c r="R16" s="910">
        <v>0</v>
      </c>
      <c r="S16" s="910">
        <v>0</v>
      </c>
      <c r="T16" s="910">
        <v>0</v>
      </c>
      <c r="U16" s="910">
        <v>0</v>
      </c>
      <c r="V16" s="911"/>
      <c r="W16" s="912"/>
      <c r="X16" s="910"/>
      <c r="Y16" s="910"/>
      <c r="Z16" s="910"/>
      <c r="AA16" s="913"/>
    </row>
    <row r="17" spans="1:27" s="124" customFormat="1" ht="15.75" customHeight="1">
      <c r="A17" s="914"/>
      <c r="B17" s="903"/>
      <c r="C17" s="898"/>
      <c r="D17" s="903"/>
      <c r="E17" s="1039"/>
      <c r="F17" s="1039"/>
      <c r="G17" s="1043"/>
      <c r="H17" s="926"/>
      <c r="I17" s="1044"/>
      <c r="J17" s="1042"/>
      <c r="K17" s="906"/>
      <c r="L17" s="906"/>
      <c r="M17" s="906"/>
      <c r="N17" s="907">
        <v>0</v>
      </c>
      <c r="O17" s="909"/>
      <c r="P17" s="910"/>
      <c r="Q17" s="910"/>
      <c r="R17" s="910">
        <v>0</v>
      </c>
      <c r="S17" s="910">
        <v>0</v>
      </c>
      <c r="T17" s="910">
        <v>0</v>
      </c>
      <c r="U17" s="910">
        <v>0</v>
      </c>
      <c r="V17" s="911"/>
      <c r="W17" s="912"/>
      <c r="X17" s="910"/>
      <c r="Y17" s="910"/>
      <c r="Z17" s="910"/>
      <c r="AA17" s="913"/>
    </row>
    <row r="18" spans="1:27" s="124" customFormat="1" ht="15.75" customHeight="1">
      <c r="A18" s="914"/>
      <c r="B18" s="903"/>
      <c r="C18" s="898"/>
      <c r="D18" s="903"/>
      <c r="E18" s="1039"/>
      <c r="F18" s="1039"/>
      <c r="G18" s="1043"/>
      <c r="H18" s="926"/>
      <c r="I18" s="1044"/>
      <c r="J18" s="1042"/>
      <c r="K18" s="915"/>
      <c r="L18" s="915"/>
      <c r="M18" s="915"/>
      <c r="N18" s="907">
        <v>0</v>
      </c>
      <c r="O18" s="916"/>
      <c r="P18" s="917"/>
      <c r="Q18" s="917"/>
      <c r="R18" s="910">
        <v>0</v>
      </c>
      <c r="S18" s="910">
        <v>0</v>
      </c>
      <c r="T18" s="910">
        <v>0</v>
      </c>
      <c r="U18" s="910">
        <v>0</v>
      </c>
      <c r="V18" s="911"/>
      <c r="W18" s="912"/>
      <c r="X18" s="910"/>
      <c r="Y18" s="910"/>
      <c r="Z18" s="910"/>
      <c r="AA18" s="913"/>
    </row>
    <row r="19" spans="1:27" s="124" customFormat="1" ht="15.75" customHeight="1">
      <c r="A19" s="914"/>
      <c r="B19" s="903"/>
      <c r="C19" s="898"/>
      <c r="D19" s="903"/>
      <c r="E19" s="1039"/>
      <c r="F19" s="1039"/>
      <c r="G19" s="1043"/>
      <c r="H19" s="926"/>
      <c r="I19" s="1044"/>
      <c r="J19" s="1042"/>
      <c r="K19" s="915"/>
      <c r="L19" s="915"/>
      <c r="M19" s="915"/>
      <c r="N19" s="907">
        <v>0</v>
      </c>
      <c r="O19" s="916"/>
      <c r="P19" s="917"/>
      <c r="Q19" s="917"/>
      <c r="R19" s="910">
        <v>0</v>
      </c>
      <c r="S19" s="910">
        <v>0</v>
      </c>
      <c r="T19" s="910">
        <v>0</v>
      </c>
      <c r="U19" s="910">
        <v>0</v>
      </c>
      <c r="V19" s="911"/>
      <c r="W19" s="912"/>
      <c r="X19" s="910"/>
      <c r="Y19" s="910"/>
      <c r="Z19" s="910"/>
      <c r="AA19" s="913"/>
    </row>
    <row r="20" spans="1:27" s="124" customFormat="1" ht="15.75" customHeight="1">
      <c r="A20" s="914"/>
      <c r="B20" s="903"/>
      <c r="C20" s="898"/>
      <c r="D20" s="903"/>
      <c r="E20" s="1039"/>
      <c r="F20" s="1039"/>
      <c r="G20" s="1043"/>
      <c r="H20" s="926"/>
      <c r="I20" s="1044"/>
      <c r="J20" s="1042"/>
      <c r="K20" s="915"/>
      <c r="L20" s="915"/>
      <c r="M20" s="915"/>
      <c r="N20" s="907">
        <v>0</v>
      </c>
      <c r="O20" s="916"/>
      <c r="P20" s="917"/>
      <c r="Q20" s="917"/>
      <c r="R20" s="910">
        <v>0</v>
      </c>
      <c r="S20" s="910">
        <v>0</v>
      </c>
      <c r="T20" s="910">
        <v>0</v>
      </c>
      <c r="U20" s="910">
        <v>0</v>
      </c>
      <c r="V20" s="911"/>
      <c r="W20" s="912"/>
      <c r="X20" s="910"/>
      <c r="Y20" s="910"/>
      <c r="Z20" s="910"/>
      <c r="AA20" s="913"/>
    </row>
    <row r="21" spans="1:27" s="124" customFormat="1" ht="15.75" customHeight="1">
      <c r="A21" s="914"/>
      <c r="B21" s="903"/>
      <c r="C21" s="898"/>
      <c r="D21" s="903"/>
      <c r="E21" s="1039"/>
      <c r="F21" s="1039"/>
      <c r="G21" s="1043"/>
      <c r="H21" s="926"/>
      <c r="I21" s="1044"/>
      <c r="J21" s="1042"/>
      <c r="K21" s="915"/>
      <c r="L21" s="915"/>
      <c r="M21" s="915"/>
      <c r="N21" s="907">
        <v>0</v>
      </c>
      <c r="O21" s="909"/>
      <c r="P21" s="910"/>
      <c r="Q21" s="910"/>
      <c r="R21" s="910">
        <v>0</v>
      </c>
      <c r="S21" s="910">
        <v>0</v>
      </c>
      <c r="T21" s="910">
        <v>0</v>
      </c>
      <c r="U21" s="910">
        <v>0</v>
      </c>
      <c r="V21" s="911"/>
      <c r="W21" s="912"/>
      <c r="X21" s="910"/>
      <c r="Y21" s="910"/>
      <c r="Z21" s="910"/>
      <c r="AA21" s="913"/>
    </row>
    <row r="22" spans="1:27" s="124" customFormat="1" ht="15.75" customHeight="1">
      <c r="A22" s="914"/>
      <c r="B22" s="903"/>
      <c r="C22" s="898"/>
      <c r="D22" s="903"/>
      <c r="E22" s="1039"/>
      <c r="F22" s="1039"/>
      <c r="G22" s="1043"/>
      <c r="H22" s="926"/>
      <c r="I22" s="1044"/>
      <c r="J22" s="1042"/>
      <c r="K22" s="915"/>
      <c r="L22" s="915"/>
      <c r="M22" s="915"/>
      <c r="N22" s="907">
        <v>0</v>
      </c>
      <c r="O22" s="909"/>
      <c r="P22" s="910"/>
      <c r="Q22" s="910"/>
      <c r="R22" s="910">
        <v>0</v>
      </c>
      <c r="S22" s="910">
        <v>0</v>
      </c>
      <c r="T22" s="910">
        <v>0</v>
      </c>
      <c r="U22" s="910">
        <v>0</v>
      </c>
      <c r="V22" s="911"/>
      <c r="W22" s="912"/>
      <c r="X22" s="910"/>
      <c r="Y22" s="910"/>
      <c r="Z22" s="910"/>
      <c r="AA22" s="913"/>
    </row>
    <row r="23" spans="1:27" s="124" customFormat="1" ht="15.75" customHeight="1">
      <c r="A23" s="914"/>
      <c r="B23" s="903"/>
      <c r="C23" s="898"/>
      <c r="D23" s="903"/>
      <c r="E23" s="1039"/>
      <c r="F23" s="1039"/>
      <c r="G23" s="1043"/>
      <c r="H23" s="926"/>
      <c r="I23" s="1044"/>
      <c r="J23" s="1042"/>
      <c r="K23" s="915"/>
      <c r="L23" s="915"/>
      <c r="M23" s="915"/>
      <c r="N23" s="906">
        <v>0</v>
      </c>
      <c r="O23" s="918"/>
      <c r="P23" s="919"/>
      <c r="Q23" s="919"/>
      <c r="R23" s="910">
        <v>0</v>
      </c>
      <c r="S23" s="910">
        <v>0</v>
      </c>
      <c r="T23" s="910">
        <v>0</v>
      </c>
      <c r="U23" s="910">
        <v>0</v>
      </c>
      <c r="V23" s="911"/>
      <c r="W23" s="912"/>
      <c r="X23" s="910"/>
      <c r="Y23" s="919"/>
      <c r="Z23" s="910"/>
      <c r="AA23" s="920"/>
    </row>
    <row r="24" spans="1:27" s="124" customFormat="1" ht="15.75" customHeight="1">
      <c r="A24" s="914"/>
      <c r="B24" s="903"/>
      <c r="C24" s="898"/>
      <c r="D24" s="903"/>
      <c r="E24" s="1039"/>
      <c r="F24" s="1039"/>
      <c r="G24" s="1043"/>
      <c r="H24" s="926"/>
      <c r="I24" s="1044"/>
      <c r="J24" s="1042"/>
      <c r="K24" s="915"/>
      <c r="L24" s="915"/>
      <c r="M24" s="915"/>
      <c r="N24" s="906">
        <v>0</v>
      </c>
      <c r="O24" s="921"/>
      <c r="P24" s="915"/>
      <c r="Q24" s="915"/>
      <c r="R24" s="910">
        <v>0</v>
      </c>
      <c r="S24" s="910">
        <v>0</v>
      </c>
      <c r="T24" s="910">
        <v>0</v>
      </c>
      <c r="U24" s="910">
        <v>0</v>
      </c>
      <c r="V24" s="911"/>
      <c r="W24" s="912"/>
      <c r="X24" s="910"/>
      <c r="Y24" s="915"/>
      <c r="Z24" s="910"/>
      <c r="AA24" s="922"/>
    </row>
    <row r="25" spans="1:27" s="124" customFormat="1" ht="15.75" customHeight="1">
      <c r="A25" s="914"/>
      <c r="B25" s="903"/>
      <c r="C25" s="898"/>
      <c r="D25" s="903"/>
      <c r="E25" s="1039"/>
      <c r="F25" s="1039"/>
      <c r="G25" s="1043"/>
      <c r="H25" s="926"/>
      <c r="I25" s="1044"/>
      <c r="J25" s="1042"/>
      <c r="K25" s="915"/>
      <c r="L25" s="915"/>
      <c r="M25" s="915"/>
      <c r="N25" s="906">
        <v>0</v>
      </c>
      <c r="O25" s="921"/>
      <c r="P25" s="915"/>
      <c r="Q25" s="915"/>
      <c r="R25" s="910">
        <v>0</v>
      </c>
      <c r="S25" s="910">
        <v>0</v>
      </c>
      <c r="T25" s="910">
        <v>0</v>
      </c>
      <c r="U25" s="910">
        <v>0</v>
      </c>
      <c r="V25" s="911"/>
      <c r="W25" s="912"/>
      <c r="X25" s="910"/>
      <c r="Y25" s="915"/>
      <c r="Z25" s="910"/>
      <c r="AA25" s="922"/>
    </row>
    <row r="26" spans="1:27" s="124" customFormat="1" ht="15.75" customHeight="1">
      <c r="A26" s="924" t="s">
        <v>1185</v>
      </c>
      <c r="B26" s="889"/>
      <c r="C26" s="889"/>
      <c r="D26" s="889"/>
      <c r="E26" s="925"/>
      <c r="F26" s="925"/>
      <c r="G26" s="889"/>
      <c r="H26" s="926"/>
      <c r="I26" s="889"/>
      <c r="J26" s="1042"/>
      <c r="K26" s="915">
        <v>0</v>
      </c>
      <c r="L26" s="915">
        <v>0</v>
      </c>
      <c r="M26" s="915">
        <v>0</v>
      </c>
      <c r="N26" s="915">
        <v>0</v>
      </c>
      <c r="O26" s="921"/>
      <c r="P26" s="915"/>
      <c r="Q26" s="915"/>
      <c r="R26" s="915">
        <v>0</v>
      </c>
      <c r="S26" s="915">
        <v>0</v>
      </c>
      <c r="T26" s="915">
        <v>0</v>
      </c>
      <c r="U26" s="915">
        <v>0</v>
      </c>
      <c r="V26" s="915">
        <v>0</v>
      </c>
      <c r="W26" s="912"/>
      <c r="X26" s="915">
        <v>0</v>
      </c>
      <c r="Y26" s="915"/>
      <c r="Z26" s="910"/>
      <c r="AA26" s="930"/>
    </row>
    <row r="27" spans="1:27" ht="15.75" customHeight="1">
      <c r="A27" s="4" t="s">
        <v>2098</v>
      </c>
    </row>
    <row r="28" spans="1:27" ht="15.75" customHeight="1">
      <c r="A28" s="4" t="s">
        <v>2101</v>
      </c>
    </row>
    <row r="34" ht="22.5" customHeight="1"/>
  </sheetData>
  <sortState xmlns:xlrd2="http://schemas.microsoft.com/office/spreadsheetml/2017/richdata2" ref="A8:AA25">
    <sortCondition ref="A8"/>
  </sortState>
  <mergeCells count="8">
    <mergeCell ref="A5:A7"/>
    <mergeCell ref="B5:J6"/>
    <mergeCell ref="A2:AA2"/>
    <mergeCell ref="K5:N6"/>
    <mergeCell ref="O5:Q6"/>
    <mergeCell ref="R5:U6"/>
    <mergeCell ref="V5:Z6"/>
    <mergeCell ref="AA5:AA7"/>
  </mergeCells>
  <phoneticPr fontId="30" type="noConversion"/>
  <dataValidations count="4">
    <dataValidation type="list" allowBlank="1" showInputMessage="1" showErrorMessage="1" sqref="H8:H26" xr:uid="{A950D468-4422-4E2C-B8A7-58CE7FAF75E6}">
      <formula1>"工业,住宅,办公,商业"</formula1>
    </dataValidation>
    <dataValidation type="list" allowBlank="1" showInputMessage="1" showErrorMessage="1" sqref="C8:C25" xr:uid="{6620BA38-33D9-4BDA-A7F0-FB54B41F3E90}">
      <formula1>"重型钢结构,轻钢结构,钢混,剪力墙,框剪,框架,排架,砖混,混合,砖木,简易,彩钢"</formula1>
    </dataValidation>
    <dataValidation type="list" allowBlank="1" showInputMessage="1" showErrorMessage="1" sqref="G8:G25" xr:uid="{5E58DF89-46B6-4154-9D80-F52301342F91}">
      <formula1>"自建,外购,其他"</formula1>
    </dataValidation>
    <dataValidation errorStyle="warning" allowBlank="1" showInputMessage="1" errorTitle=" " sqref="B7:J7" xr:uid="{B9B25051-F302-40FD-B5AB-D64651008857}"/>
  </dataValidations>
  <printOptions horizontalCentered="1"/>
  <pageMargins left="0.35433070866141736" right="0.35433070866141736" top="0.98425196850393704" bottom="0.78740157480314965" header="0.39370078740157477" footer="0.51181102362204722"/>
  <pageSetup paperSize="9" fitToHeight="0" orientation="landscape" r:id="rId1"/>
  <headerFooter alignWithMargins="0">
    <oddHeader>&amp;R&amp;"宋体,常规"&amp;10共&amp;"Times New Roman,常规"&amp;N&amp;"宋体,常规"页第&amp;"Times New Roman,常规"&amp;P&amp;"宋体,常规"页</oddHeader>
  </headerFooter>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FEF30B-F1B1-4C85-AEDD-7D3F4289EF60}">
  <sheetPr codeName="Sheet54">
    <pageSetUpPr fitToPage="1"/>
  </sheetPr>
  <dimension ref="A1:Y29"/>
  <sheetViews>
    <sheetView zoomScaleNormal="100" workbookViewId="0">
      <pane ySplit="6" topLeftCell="A7" activePane="bottomLeft" state="frozen"/>
      <selection pane="bottomLeft"/>
    </sheetView>
  </sheetViews>
  <sheetFormatPr defaultColWidth="9" defaultRowHeight="15.75" customHeight="1" outlineLevelCol="1"/>
  <cols>
    <col min="1" max="1" width="4.5" style="4" customWidth="1"/>
    <col min="2" max="2" width="13.09765625" style="4" customWidth="1"/>
    <col min="3" max="3" width="8" style="4" hidden="1" customWidth="1" outlineLevel="1"/>
    <col min="4" max="4" width="5.59765625" style="4" customWidth="1" collapsed="1"/>
    <col min="5" max="5" width="5.59765625" style="4" customWidth="1"/>
    <col min="6" max="6" width="15.09765625" style="4" customWidth="1"/>
    <col min="7" max="8" width="5.59765625" style="4" customWidth="1"/>
    <col min="9" max="9" width="10.09765625" style="53" customWidth="1"/>
    <col min="10" max="16" width="11" style="4" hidden="1" customWidth="1"/>
    <col min="17" max="18" width="11.796875" style="4" customWidth="1"/>
    <col min="19" max="19" width="16.59765625" style="4" customWidth="1"/>
    <col min="20" max="20" width="11.69921875" style="4" customWidth="1"/>
    <col min="21" max="21" width="11.19921875" style="4" customWidth="1"/>
    <col min="22" max="22" width="9.3984375" style="4" customWidth="1"/>
    <col min="23" max="23" width="11.19921875" style="4" customWidth="1"/>
    <col min="24" max="24" width="6.09765625" style="4" customWidth="1"/>
    <col min="25" max="25" width="5.59765625" style="4" customWidth="1"/>
    <col min="26" max="16384" width="9" style="4"/>
  </cols>
  <sheetData>
    <row r="1" spans="1:25" ht="15.75" customHeight="1">
      <c r="A1" s="506"/>
      <c r="B1" s="61"/>
      <c r="C1" s="5"/>
      <c r="D1" s="5"/>
      <c r="E1" s="5"/>
      <c r="F1" s="5"/>
      <c r="G1" s="5"/>
      <c r="H1" s="5"/>
      <c r="I1" s="488"/>
      <c r="J1" s="387"/>
      <c r="K1" s="387"/>
      <c r="L1" s="387"/>
      <c r="M1" s="387"/>
      <c r="N1" s="387"/>
      <c r="O1" s="387"/>
      <c r="P1" s="387"/>
      <c r="Q1" s="387"/>
      <c r="R1" s="387"/>
      <c r="S1" s="387"/>
      <c r="T1" s="387"/>
      <c r="U1" s="387"/>
      <c r="V1" s="387"/>
      <c r="W1" s="387"/>
      <c r="X1" s="5"/>
      <c r="Y1" s="5"/>
    </row>
    <row r="2" spans="1:25" s="2" customFormat="1" ht="30" customHeight="1">
      <c r="A2" s="1643" t="s">
        <v>2435</v>
      </c>
      <c r="B2" s="1644"/>
      <c r="C2" s="1644"/>
      <c r="D2" s="1644"/>
      <c r="E2" s="1644"/>
      <c r="F2" s="1644"/>
      <c r="G2" s="1644"/>
      <c r="H2" s="1644"/>
      <c r="I2" s="1644"/>
      <c r="J2" s="1644"/>
      <c r="K2" s="1644"/>
      <c r="L2" s="1644"/>
      <c r="M2" s="1644"/>
      <c r="N2" s="1644"/>
      <c r="O2" s="1644"/>
      <c r="P2" s="1644"/>
      <c r="Q2" s="1644"/>
      <c r="R2" s="1644"/>
      <c r="S2" s="1644"/>
      <c r="T2" s="1644"/>
      <c r="U2" s="1644"/>
      <c r="V2" s="1644"/>
      <c r="W2" s="1644"/>
      <c r="X2" s="1644"/>
      <c r="Y2" s="1644"/>
    </row>
    <row r="3" spans="1:25" ht="14.25" customHeight="1">
      <c r="A3" s="4" t="s">
        <v>1968</v>
      </c>
      <c r="I3" s="4"/>
    </row>
    <row r="4" spans="1:25" ht="15.75" customHeight="1">
      <c r="A4" s="4" t="s">
        <v>2086</v>
      </c>
      <c r="G4" s="797"/>
      <c r="H4" s="797"/>
      <c r="I4" s="1045"/>
      <c r="J4" s="388"/>
      <c r="K4" s="388"/>
      <c r="L4" s="388"/>
      <c r="M4" s="388"/>
      <c r="N4" s="388"/>
      <c r="O4" s="388"/>
      <c r="P4" s="388"/>
      <c r="Q4" s="388"/>
      <c r="R4" s="388"/>
      <c r="S4" s="388"/>
      <c r="T4" s="388"/>
      <c r="U4" s="388"/>
      <c r="V4" s="388"/>
      <c r="W4" s="388"/>
      <c r="Y4" s="458" t="s">
        <v>1970</v>
      </c>
    </row>
    <row r="5" spans="1:25" s="3" customFormat="1" ht="15.75" customHeight="1">
      <c r="A5" s="1922" t="s">
        <v>1101</v>
      </c>
      <c r="B5" s="1923" t="s">
        <v>2436</v>
      </c>
      <c r="C5" s="2042" t="s">
        <v>2430</v>
      </c>
      <c r="D5" s="2037" t="s">
        <v>2431</v>
      </c>
      <c r="E5" s="2037" t="s">
        <v>2437</v>
      </c>
      <c r="F5" s="2037" t="s">
        <v>2438</v>
      </c>
      <c r="G5" s="2037" t="s">
        <v>2439</v>
      </c>
      <c r="H5" s="2037" t="s">
        <v>2440</v>
      </c>
      <c r="I5" s="2038" t="s">
        <v>2397</v>
      </c>
      <c r="J5" s="1916" t="s">
        <v>2088</v>
      </c>
      <c r="K5" s="1687"/>
      <c r="L5" s="1687"/>
      <c r="M5" s="1917"/>
      <c r="N5" s="2040" t="s">
        <v>2089</v>
      </c>
      <c r="O5" s="2041"/>
      <c r="P5" s="1682"/>
      <c r="Q5" s="1916" t="s">
        <v>2262</v>
      </c>
      <c r="R5" s="1687"/>
      <c r="S5" s="1687"/>
      <c r="T5" s="1917"/>
      <c r="U5" s="1916" t="s">
        <v>2150</v>
      </c>
      <c r="V5" s="1917"/>
      <c r="W5" s="1917"/>
      <c r="X5" s="2037" t="s">
        <v>2091</v>
      </c>
      <c r="Y5" s="2037" t="s">
        <v>1100</v>
      </c>
    </row>
    <row r="6" spans="1:25" s="3" customFormat="1" ht="21.6" customHeight="1">
      <c r="A6" s="1923"/>
      <c r="B6" s="1923"/>
      <c r="C6" s="2043"/>
      <c r="D6" s="1923"/>
      <c r="E6" s="1923"/>
      <c r="F6" s="1923"/>
      <c r="G6" s="1923"/>
      <c r="H6" s="1923"/>
      <c r="I6" s="2039"/>
      <c r="J6" s="400" t="s">
        <v>1758</v>
      </c>
      <c r="K6" s="470" t="s">
        <v>1779</v>
      </c>
      <c r="L6" s="1046" t="s">
        <v>2426</v>
      </c>
      <c r="M6" s="400" t="s">
        <v>1647</v>
      </c>
      <c r="N6" s="400" t="s">
        <v>1758</v>
      </c>
      <c r="O6" s="400" t="s">
        <v>1779</v>
      </c>
      <c r="P6" s="1046" t="s">
        <v>2426</v>
      </c>
      <c r="Q6" s="400" t="s">
        <v>1758</v>
      </c>
      <c r="R6" s="470" t="s">
        <v>1779</v>
      </c>
      <c r="S6" s="1046" t="s">
        <v>2426</v>
      </c>
      <c r="T6" s="400" t="s">
        <v>1647</v>
      </c>
      <c r="U6" s="400" t="s">
        <v>2393</v>
      </c>
      <c r="V6" s="400" t="s">
        <v>2241</v>
      </c>
      <c r="W6" s="400" t="s">
        <v>2090</v>
      </c>
      <c r="X6" s="1923"/>
      <c r="Y6" s="1923"/>
    </row>
    <row r="7" spans="1:25" ht="15.75" customHeight="1">
      <c r="A7" s="381"/>
      <c r="B7" s="795"/>
      <c r="C7" s="795"/>
      <c r="D7" s="381"/>
      <c r="E7" s="381"/>
      <c r="F7" s="381"/>
      <c r="G7" s="381"/>
      <c r="H7" s="381"/>
      <c r="I7" s="486"/>
      <c r="J7" s="410"/>
      <c r="K7" s="472"/>
      <c r="L7" s="472"/>
      <c r="M7" s="410"/>
      <c r="N7" s="410"/>
      <c r="O7" s="410"/>
      <c r="P7" s="472"/>
      <c r="Q7" s="410"/>
      <c r="R7" s="472"/>
      <c r="S7" s="472"/>
      <c r="T7" s="410"/>
      <c r="U7" s="410"/>
      <c r="V7" s="479"/>
      <c r="W7" s="410">
        <v>0</v>
      </c>
      <c r="X7" s="1047"/>
      <c r="Y7" s="440"/>
    </row>
    <row r="8" spans="1:25" ht="15.75" customHeight="1">
      <c r="A8" s="381"/>
      <c r="B8" s="795"/>
      <c r="C8" s="795"/>
      <c r="D8" s="381"/>
      <c r="E8" s="381"/>
      <c r="F8" s="381"/>
      <c r="G8" s="381"/>
      <c r="H8" s="381"/>
      <c r="I8" s="486"/>
      <c r="J8" s="410"/>
      <c r="K8" s="472"/>
      <c r="L8" s="472"/>
      <c r="M8" s="410"/>
      <c r="N8" s="410"/>
      <c r="O8" s="410"/>
      <c r="P8" s="472"/>
      <c r="Q8" s="410"/>
      <c r="R8" s="472"/>
      <c r="S8" s="472"/>
      <c r="T8" s="410"/>
      <c r="U8" s="410"/>
      <c r="V8" s="479"/>
      <c r="W8" s="410">
        <v>0</v>
      </c>
      <c r="X8" s="1047"/>
      <c r="Y8" s="440"/>
    </row>
    <row r="9" spans="1:25" ht="15.75" customHeight="1">
      <c r="A9" s="381"/>
      <c r="B9" s="795"/>
      <c r="C9" s="795"/>
      <c r="D9" s="381"/>
      <c r="E9" s="381"/>
      <c r="F9" s="381"/>
      <c r="G9" s="381"/>
      <c r="H9" s="381"/>
      <c r="I9" s="486"/>
      <c r="J9" s="410"/>
      <c r="K9" s="472"/>
      <c r="L9" s="472"/>
      <c r="M9" s="410"/>
      <c r="N9" s="410"/>
      <c r="O9" s="410"/>
      <c r="P9" s="472"/>
      <c r="Q9" s="410"/>
      <c r="R9" s="472"/>
      <c r="S9" s="472"/>
      <c r="T9" s="410"/>
      <c r="U9" s="410"/>
      <c r="V9" s="479"/>
      <c r="W9" s="410">
        <v>0</v>
      </c>
      <c r="X9" s="1047"/>
      <c r="Y9" s="440"/>
    </row>
    <row r="10" spans="1:25" ht="15.75" customHeight="1">
      <c r="A10" s="381"/>
      <c r="B10" s="795"/>
      <c r="C10" s="795"/>
      <c r="D10" s="381"/>
      <c r="E10" s="381"/>
      <c r="F10" s="381"/>
      <c r="G10" s="381"/>
      <c r="H10" s="381"/>
      <c r="I10" s="486"/>
      <c r="J10" s="410"/>
      <c r="K10" s="472"/>
      <c r="L10" s="472"/>
      <c r="M10" s="410"/>
      <c r="N10" s="410"/>
      <c r="O10" s="410"/>
      <c r="P10" s="472"/>
      <c r="Q10" s="410"/>
      <c r="R10" s="472"/>
      <c r="S10" s="472"/>
      <c r="T10" s="410"/>
      <c r="U10" s="410"/>
      <c r="V10" s="479"/>
      <c r="W10" s="410">
        <v>0</v>
      </c>
      <c r="X10" s="1047"/>
      <c r="Y10" s="440"/>
    </row>
    <row r="11" spans="1:25" ht="15.75" customHeight="1">
      <c r="A11" s="381"/>
      <c r="B11" s="795"/>
      <c r="C11" s="795"/>
      <c r="D11" s="381"/>
      <c r="E11" s="381"/>
      <c r="F11" s="381"/>
      <c r="G11" s="381"/>
      <c r="H11" s="381"/>
      <c r="I11" s="486"/>
      <c r="J11" s="410"/>
      <c r="K11" s="472"/>
      <c r="L11" s="472"/>
      <c r="M11" s="410"/>
      <c r="N11" s="410"/>
      <c r="O11" s="410"/>
      <c r="P11" s="472"/>
      <c r="Q11" s="410"/>
      <c r="R11" s="472"/>
      <c r="S11" s="472"/>
      <c r="T11" s="410"/>
      <c r="U11" s="410"/>
      <c r="V11" s="479"/>
      <c r="W11" s="410">
        <v>0</v>
      </c>
      <c r="X11" s="1047"/>
      <c r="Y11" s="440"/>
    </row>
    <row r="12" spans="1:25" ht="15.75" customHeight="1">
      <c r="A12" s="381"/>
      <c r="B12" s="795"/>
      <c r="C12" s="795"/>
      <c r="D12" s="381"/>
      <c r="E12" s="381"/>
      <c r="F12" s="381"/>
      <c r="G12" s="381"/>
      <c r="H12" s="381"/>
      <c r="I12" s="486"/>
      <c r="J12" s="410"/>
      <c r="K12" s="472"/>
      <c r="L12" s="472"/>
      <c r="M12" s="410"/>
      <c r="N12" s="410"/>
      <c r="O12" s="410"/>
      <c r="P12" s="472"/>
      <c r="Q12" s="410"/>
      <c r="R12" s="472"/>
      <c r="S12" s="472"/>
      <c r="T12" s="410"/>
      <c r="U12" s="410"/>
      <c r="V12" s="479"/>
      <c r="W12" s="410">
        <v>0</v>
      </c>
      <c r="X12" s="1047"/>
      <c r="Y12" s="440"/>
    </row>
    <row r="13" spans="1:25" ht="15.75" customHeight="1">
      <c r="A13" s="381"/>
      <c r="B13" s="795"/>
      <c r="C13" s="795"/>
      <c r="D13" s="381"/>
      <c r="E13" s="381"/>
      <c r="F13" s="381"/>
      <c r="G13" s="381"/>
      <c r="H13" s="381"/>
      <c r="I13" s="486"/>
      <c r="J13" s="410"/>
      <c r="K13" s="472"/>
      <c r="L13" s="472"/>
      <c r="M13" s="410"/>
      <c r="N13" s="410"/>
      <c r="O13" s="410"/>
      <c r="P13" s="472"/>
      <c r="Q13" s="410"/>
      <c r="R13" s="472"/>
      <c r="S13" s="472"/>
      <c r="T13" s="410"/>
      <c r="U13" s="410"/>
      <c r="V13" s="479"/>
      <c r="W13" s="410">
        <v>0</v>
      </c>
      <c r="X13" s="1047"/>
      <c r="Y13" s="440"/>
    </row>
    <row r="14" spans="1:25" ht="15.75" customHeight="1">
      <c r="A14" s="381"/>
      <c r="B14" s="795"/>
      <c r="C14" s="795"/>
      <c r="D14" s="381"/>
      <c r="E14" s="381"/>
      <c r="F14" s="381"/>
      <c r="G14" s="381"/>
      <c r="H14" s="381"/>
      <c r="I14" s="486"/>
      <c r="J14" s="410"/>
      <c r="K14" s="472"/>
      <c r="L14" s="472"/>
      <c r="M14" s="410"/>
      <c r="N14" s="410"/>
      <c r="O14" s="410"/>
      <c r="P14" s="472"/>
      <c r="Q14" s="410"/>
      <c r="R14" s="472"/>
      <c r="S14" s="472"/>
      <c r="T14" s="410"/>
      <c r="U14" s="410"/>
      <c r="V14" s="479"/>
      <c r="W14" s="410">
        <v>0</v>
      </c>
      <c r="X14" s="1047"/>
      <c r="Y14" s="440"/>
    </row>
    <row r="15" spans="1:25" ht="15.75" customHeight="1">
      <c r="A15" s="381"/>
      <c r="B15" s="795"/>
      <c r="C15" s="795"/>
      <c r="D15" s="381"/>
      <c r="E15" s="381"/>
      <c r="F15" s="381"/>
      <c r="G15" s="381"/>
      <c r="H15" s="381"/>
      <c r="I15" s="486"/>
      <c r="J15" s="410"/>
      <c r="K15" s="472"/>
      <c r="L15" s="472"/>
      <c r="M15" s="410"/>
      <c r="N15" s="410"/>
      <c r="O15" s="410"/>
      <c r="P15" s="472"/>
      <c r="Q15" s="410"/>
      <c r="R15" s="472"/>
      <c r="S15" s="472"/>
      <c r="T15" s="410"/>
      <c r="U15" s="410"/>
      <c r="V15" s="479"/>
      <c r="W15" s="410">
        <v>0</v>
      </c>
      <c r="X15" s="1047"/>
      <c r="Y15" s="440"/>
    </row>
    <row r="16" spans="1:25" ht="15.75" customHeight="1">
      <c r="A16" s="381"/>
      <c r="B16" s="795"/>
      <c r="C16" s="795"/>
      <c r="D16" s="381"/>
      <c r="E16" s="381"/>
      <c r="F16" s="381"/>
      <c r="G16" s="381"/>
      <c r="H16" s="381"/>
      <c r="I16" s="486"/>
      <c r="J16" s="410"/>
      <c r="K16" s="472"/>
      <c r="L16" s="472"/>
      <c r="M16" s="410"/>
      <c r="N16" s="410"/>
      <c r="O16" s="410"/>
      <c r="P16" s="472"/>
      <c r="Q16" s="410"/>
      <c r="R16" s="472"/>
      <c r="S16" s="472"/>
      <c r="T16" s="410"/>
      <c r="U16" s="410"/>
      <c r="V16" s="479"/>
      <c r="W16" s="410">
        <v>0</v>
      </c>
      <c r="X16" s="1047"/>
      <c r="Y16" s="440"/>
    </row>
    <row r="17" spans="1:25" ht="15.75" customHeight="1">
      <c r="A17" s="381"/>
      <c r="B17" s="795"/>
      <c r="C17" s="795"/>
      <c r="D17" s="381"/>
      <c r="E17" s="381"/>
      <c r="F17" s="381"/>
      <c r="G17" s="381"/>
      <c r="H17" s="381"/>
      <c r="I17" s="486"/>
      <c r="J17" s="410"/>
      <c r="K17" s="472"/>
      <c r="L17" s="472"/>
      <c r="M17" s="410"/>
      <c r="N17" s="410"/>
      <c r="O17" s="410"/>
      <c r="P17" s="472"/>
      <c r="Q17" s="410"/>
      <c r="R17" s="472"/>
      <c r="S17" s="472"/>
      <c r="T17" s="410"/>
      <c r="U17" s="410"/>
      <c r="V17" s="479"/>
      <c r="W17" s="410">
        <v>0</v>
      </c>
      <c r="X17" s="1047"/>
      <c r="Y17" s="440"/>
    </row>
    <row r="18" spans="1:25" ht="15.75" customHeight="1">
      <c r="A18" s="381"/>
      <c r="B18" s="795"/>
      <c r="C18" s="795"/>
      <c r="D18" s="381"/>
      <c r="E18" s="381"/>
      <c r="F18" s="381"/>
      <c r="G18" s="381"/>
      <c r="H18" s="381"/>
      <c r="I18" s="486"/>
      <c r="J18" s="410"/>
      <c r="K18" s="472"/>
      <c r="L18" s="472"/>
      <c r="M18" s="410"/>
      <c r="N18" s="410"/>
      <c r="O18" s="410"/>
      <c r="P18" s="472"/>
      <c r="Q18" s="410"/>
      <c r="R18" s="472"/>
      <c r="S18" s="472"/>
      <c r="T18" s="410"/>
      <c r="U18" s="410"/>
      <c r="V18" s="479"/>
      <c r="W18" s="410">
        <v>0</v>
      </c>
      <c r="X18" s="1047"/>
      <c r="Y18" s="440"/>
    </row>
    <row r="19" spans="1:25" ht="15.75" customHeight="1">
      <c r="A19" s="381"/>
      <c r="B19" s="795"/>
      <c r="C19" s="795"/>
      <c r="D19" s="381"/>
      <c r="E19" s="381"/>
      <c r="F19" s="381"/>
      <c r="G19" s="381"/>
      <c r="H19" s="381"/>
      <c r="I19" s="486"/>
      <c r="J19" s="410"/>
      <c r="K19" s="472"/>
      <c r="L19" s="472"/>
      <c r="M19" s="410"/>
      <c r="N19" s="410"/>
      <c r="O19" s="410"/>
      <c r="P19" s="472"/>
      <c r="Q19" s="410"/>
      <c r="R19" s="472"/>
      <c r="S19" s="472"/>
      <c r="T19" s="410"/>
      <c r="U19" s="410"/>
      <c r="V19" s="479"/>
      <c r="W19" s="410">
        <v>0</v>
      </c>
      <c r="X19" s="1047"/>
      <c r="Y19" s="440"/>
    </row>
    <row r="20" spans="1:25" ht="15.75" customHeight="1">
      <c r="A20" s="381"/>
      <c r="B20" s="795"/>
      <c r="C20" s="795"/>
      <c r="D20" s="381"/>
      <c r="E20" s="381"/>
      <c r="F20" s="381"/>
      <c r="G20" s="381"/>
      <c r="H20" s="381"/>
      <c r="I20" s="486"/>
      <c r="J20" s="410"/>
      <c r="K20" s="472"/>
      <c r="L20" s="472"/>
      <c r="M20" s="410"/>
      <c r="N20" s="410"/>
      <c r="O20" s="410"/>
      <c r="P20" s="472"/>
      <c r="Q20" s="410"/>
      <c r="R20" s="472"/>
      <c r="S20" s="472"/>
      <c r="T20" s="410"/>
      <c r="U20" s="410"/>
      <c r="V20" s="479"/>
      <c r="W20" s="410">
        <v>0</v>
      </c>
      <c r="X20" s="1047"/>
      <c r="Y20" s="440"/>
    </row>
    <row r="21" spans="1:25" ht="15.75" customHeight="1">
      <c r="A21" s="381"/>
      <c r="B21" s="795"/>
      <c r="C21" s="795"/>
      <c r="D21" s="381"/>
      <c r="E21" s="381"/>
      <c r="F21" s="381"/>
      <c r="G21" s="381"/>
      <c r="H21" s="381"/>
      <c r="I21" s="486"/>
      <c r="J21" s="410"/>
      <c r="K21" s="472"/>
      <c r="L21" s="472"/>
      <c r="M21" s="410"/>
      <c r="N21" s="410"/>
      <c r="O21" s="410"/>
      <c r="P21" s="472"/>
      <c r="Q21" s="410"/>
      <c r="R21" s="472"/>
      <c r="S21" s="472"/>
      <c r="T21" s="410"/>
      <c r="U21" s="410"/>
      <c r="V21" s="479"/>
      <c r="W21" s="410">
        <v>0</v>
      </c>
      <c r="X21" s="1047"/>
      <c r="Y21" s="440"/>
    </row>
    <row r="22" spans="1:25" ht="15.75" customHeight="1">
      <c r="A22" s="381"/>
      <c r="B22" s="795"/>
      <c r="C22" s="795"/>
      <c r="D22" s="381"/>
      <c r="E22" s="381"/>
      <c r="F22" s="381"/>
      <c r="G22" s="381"/>
      <c r="H22" s="381"/>
      <c r="I22" s="486"/>
      <c r="J22" s="410"/>
      <c r="K22" s="472"/>
      <c r="L22" s="472"/>
      <c r="M22" s="410"/>
      <c r="N22" s="410"/>
      <c r="O22" s="410"/>
      <c r="P22" s="472"/>
      <c r="Q22" s="410"/>
      <c r="R22" s="472"/>
      <c r="S22" s="472"/>
      <c r="T22" s="410"/>
      <c r="U22" s="410"/>
      <c r="V22" s="479"/>
      <c r="W22" s="410">
        <v>0</v>
      </c>
      <c r="X22" s="1047"/>
      <c r="Y22" s="440"/>
    </row>
    <row r="23" spans="1:25" ht="15.75" customHeight="1">
      <c r="A23" s="381"/>
      <c r="B23" s="795"/>
      <c r="C23" s="795"/>
      <c r="D23" s="381"/>
      <c r="E23" s="381"/>
      <c r="F23" s="381"/>
      <c r="G23" s="381"/>
      <c r="H23" s="381"/>
      <c r="I23" s="486"/>
      <c r="J23" s="410"/>
      <c r="K23" s="472"/>
      <c r="L23" s="472"/>
      <c r="M23" s="410"/>
      <c r="N23" s="410"/>
      <c r="O23" s="410"/>
      <c r="P23" s="472"/>
      <c r="Q23" s="410"/>
      <c r="R23" s="472"/>
      <c r="S23" s="472"/>
      <c r="T23" s="410"/>
      <c r="U23" s="410"/>
      <c r="V23" s="479"/>
      <c r="W23" s="410">
        <v>0</v>
      </c>
      <c r="X23" s="1047"/>
      <c r="Y23" s="440"/>
    </row>
    <row r="24" spans="1:25" ht="15.75" customHeight="1">
      <c r="A24" s="381"/>
      <c r="B24" s="795"/>
      <c r="C24" s="795"/>
      <c r="D24" s="381"/>
      <c r="E24" s="381"/>
      <c r="F24" s="381"/>
      <c r="G24" s="381"/>
      <c r="H24" s="381"/>
      <c r="I24" s="486"/>
      <c r="J24" s="410"/>
      <c r="K24" s="472"/>
      <c r="L24" s="472"/>
      <c r="M24" s="410"/>
      <c r="N24" s="410"/>
      <c r="O24" s="410"/>
      <c r="P24" s="472"/>
      <c r="Q24" s="410"/>
      <c r="R24" s="472"/>
      <c r="S24" s="472"/>
      <c r="T24" s="410"/>
      <c r="U24" s="410"/>
      <c r="V24" s="479"/>
      <c r="W24" s="410">
        <v>0</v>
      </c>
      <c r="X24" s="1047"/>
      <c r="Y24" s="440"/>
    </row>
    <row r="25" spans="1:25" ht="15.75" customHeight="1">
      <c r="A25" s="381"/>
      <c r="B25" s="795"/>
      <c r="C25" s="795"/>
      <c r="D25" s="381"/>
      <c r="E25" s="381"/>
      <c r="F25" s="381"/>
      <c r="G25" s="381"/>
      <c r="H25" s="381"/>
      <c r="I25" s="486"/>
      <c r="J25" s="410"/>
      <c r="K25" s="472"/>
      <c r="L25" s="472"/>
      <c r="M25" s="410"/>
      <c r="N25" s="410"/>
      <c r="O25" s="410"/>
      <c r="P25" s="472"/>
      <c r="Q25" s="410"/>
      <c r="R25" s="472"/>
      <c r="S25" s="472"/>
      <c r="T25" s="410"/>
      <c r="U25" s="410"/>
      <c r="V25" s="479"/>
      <c r="W25" s="410">
        <v>0</v>
      </c>
      <c r="X25" s="1047"/>
      <c r="Y25" s="440"/>
    </row>
    <row r="26" spans="1:25" ht="15.75" customHeight="1">
      <c r="A26" s="381"/>
      <c r="B26" s="795"/>
      <c r="C26" s="795"/>
      <c r="D26" s="381"/>
      <c r="E26" s="381"/>
      <c r="F26" s="381"/>
      <c r="G26" s="381"/>
      <c r="H26" s="381"/>
      <c r="I26" s="486"/>
      <c r="J26" s="410"/>
      <c r="K26" s="472"/>
      <c r="L26" s="472"/>
      <c r="M26" s="410"/>
      <c r="N26" s="410"/>
      <c r="O26" s="410"/>
      <c r="P26" s="472"/>
      <c r="Q26" s="410"/>
      <c r="R26" s="472"/>
      <c r="S26" s="472"/>
      <c r="T26" s="410"/>
      <c r="U26" s="410"/>
      <c r="V26" s="479"/>
      <c r="W26" s="410">
        <v>0</v>
      </c>
      <c r="X26" s="1047"/>
      <c r="Y26" s="440"/>
    </row>
    <row r="27" spans="1:25" ht="15.75" customHeight="1">
      <c r="A27" s="1688" t="s">
        <v>2126</v>
      </c>
      <c r="B27" s="1689"/>
      <c r="C27" s="381"/>
      <c r="D27" s="381"/>
      <c r="E27" s="381"/>
      <c r="F27" s="381"/>
      <c r="G27" s="381"/>
      <c r="H27" s="381"/>
      <c r="I27" s="486"/>
      <c r="J27" s="410">
        <v>0</v>
      </c>
      <c r="K27" s="410">
        <v>0</v>
      </c>
      <c r="L27" s="410">
        <v>0</v>
      </c>
      <c r="M27" s="410">
        <v>0</v>
      </c>
      <c r="N27" s="410"/>
      <c r="O27" s="410"/>
      <c r="P27" s="472"/>
      <c r="Q27" s="410">
        <v>0</v>
      </c>
      <c r="R27" s="410">
        <v>0</v>
      </c>
      <c r="S27" s="410">
        <v>0</v>
      </c>
      <c r="T27" s="410">
        <v>0</v>
      </c>
      <c r="U27" s="410">
        <v>0</v>
      </c>
      <c r="V27" s="479"/>
      <c r="W27" s="410">
        <v>0</v>
      </c>
      <c r="X27" s="1047"/>
      <c r="Y27" s="440"/>
    </row>
    <row r="28" spans="1:25" ht="15.75" customHeight="1">
      <c r="A28" s="4" t="s">
        <v>2098</v>
      </c>
      <c r="J28" s="388"/>
      <c r="K28" s="388"/>
      <c r="L28" s="388"/>
      <c r="M28" s="388"/>
      <c r="N28" s="388"/>
      <c r="O28" s="388"/>
      <c r="P28" s="388"/>
      <c r="Q28" s="388" t="s">
        <v>2099</v>
      </c>
      <c r="R28" s="388"/>
      <c r="S28" s="388"/>
      <c r="T28" s="388"/>
      <c r="U28" s="388"/>
      <c r="V28" s="388"/>
      <c r="W28" s="388"/>
    </row>
    <row r="29" spans="1:25" ht="15.75" customHeight="1">
      <c r="A29" s="4" t="s">
        <v>2101</v>
      </c>
      <c r="J29" s="388"/>
      <c r="K29" s="388"/>
      <c r="L29" s="388"/>
      <c r="M29" s="388"/>
      <c r="N29" s="388"/>
      <c r="O29" s="388"/>
      <c r="P29" s="388"/>
      <c r="Q29" s="388"/>
      <c r="R29" s="388"/>
      <c r="S29" s="388"/>
      <c r="T29" s="388"/>
      <c r="U29" s="388"/>
      <c r="V29" s="388"/>
      <c r="W29" s="388"/>
    </row>
  </sheetData>
  <sortState xmlns:xlrd2="http://schemas.microsoft.com/office/spreadsheetml/2017/richdata2" ref="A7:Y26">
    <sortCondition ref="A7"/>
  </sortState>
  <mergeCells count="17">
    <mergeCell ref="A27:B27"/>
    <mergeCell ref="A5:A6"/>
    <mergeCell ref="B5:B6"/>
    <mergeCell ref="C5:C6"/>
    <mergeCell ref="D5:D6"/>
    <mergeCell ref="A2:Y2"/>
    <mergeCell ref="J5:M5"/>
    <mergeCell ref="Q5:T5"/>
    <mergeCell ref="U5:W5"/>
    <mergeCell ref="E5:E6"/>
    <mergeCell ref="F5:F6"/>
    <mergeCell ref="G5:G6"/>
    <mergeCell ref="H5:H6"/>
    <mergeCell ref="I5:I6"/>
    <mergeCell ref="X5:X6"/>
    <mergeCell ref="Y5:Y6"/>
    <mergeCell ref="N5:P5"/>
  </mergeCells>
  <phoneticPr fontId="30" type="noConversion"/>
  <printOptions horizontalCentered="1"/>
  <pageMargins left="0.35433070866141736" right="0.35433070866141736" top="0.98425196850393704" bottom="0.78740157480314965" header="0.39370078740157477" footer="0.51181102362204722"/>
  <pageSetup paperSize="9" scale="55" fitToHeight="0" orientation="landscape" r:id="rId1"/>
  <headerFooter alignWithMargins="0">
    <oddHeader>&amp;R&amp;"宋体,常规"&amp;10共&amp;"Times New Roman,常规"&amp;N&amp;"宋体,常规"页第&amp;"Times New Roman,常规"&amp;P&amp;"宋体,常规"页</oddHeader>
  </headerFooter>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D0DE75-B7B5-4446-BD8B-B23C21F3B74F}">
  <sheetPr codeName="Sheet106">
    <pageSetUpPr fitToPage="1"/>
  </sheetPr>
  <dimension ref="A1:BB108"/>
  <sheetViews>
    <sheetView zoomScaleNormal="100" workbookViewId="0"/>
  </sheetViews>
  <sheetFormatPr defaultColWidth="9" defaultRowHeight="15.6" outlineLevelCol="1"/>
  <cols>
    <col min="1" max="1" width="8.09765625" style="46" customWidth="1"/>
    <col min="2" max="2" width="4.09765625" style="46" hidden="1" customWidth="1" outlineLevel="1"/>
    <col min="3" max="3" width="12.59765625" style="48" customWidth="1" collapsed="1"/>
    <col min="4" max="4" width="6" style="49" hidden="1" customWidth="1" outlineLevel="1"/>
    <col min="5" max="6" width="6.59765625" style="49" hidden="1" customWidth="1" outlineLevel="1"/>
    <col min="7" max="7" width="4.59765625" style="50" customWidth="1" collapsed="1"/>
    <col min="8" max="8" width="4.59765625" style="50" customWidth="1"/>
    <col min="9" max="9" width="7.59765625" style="50" customWidth="1"/>
    <col min="10" max="10" width="8.59765625" style="50" customWidth="1"/>
    <col min="11" max="11" width="6.5" style="50" hidden="1" customWidth="1" outlineLevel="1"/>
    <col min="12" max="12" width="5.5" style="50" hidden="1" customWidth="1" outlineLevel="1" collapsed="1"/>
    <col min="13" max="13" width="5.5" style="50" hidden="1" customWidth="1" outlineLevel="1"/>
    <col min="14" max="14" width="7.09765625" style="50" hidden="1" customWidth="1" outlineLevel="1"/>
    <col min="15" max="17" width="5.09765625" style="50" hidden="1" customWidth="1" outlineLevel="1"/>
    <col min="18" max="18" width="6.59765625" style="50" hidden="1" customWidth="1" outlineLevel="1"/>
    <col min="19" max="19" width="5.59765625" style="50" hidden="1" customWidth="1" outlineLevel="1"/>
    <col min="20" max="20" width="6.09765625" style="50" hidden="1" customWidth="1" outlineLevel="1"/>
    <col min="21" max="21" width="6.59765625" style="50" hidden="1" customWidth="1" outlineLevel="1"/>
    <col min="22" max="22" width="5.59765625" style="50" customWidth="1" collapsed="1"/>
    <col min="23" max="23" width="8.09765625" style="46" customWidth="1"/>
    <col min="24" max="24" width="8.09765625" style="50" customWidth="1"/>
    <col min="25" max="25" width="6.5" style="46" hidden="1" customWidth="1" outlineLevel="1" collapsed="1"/>
    <col min="26" max="26" width="8.09765625" style="46" hidden="1" customWidth="1" outlineLevel="1"/>
    <col min="27" max="28" width="9.59765625" style="46" hidden="1" customWidth="1" outlineLevel="1"/>
    <col min="29" max="29" width="12.09765625" style="46" hidden="1" customWidth="1" outlineLevel="1"/>
    <col min="30" max="30" width="13.09765625" style="46" hidden="1" customWidth="1" outlineLevel="1"/>
    <col min="31" max="31" width="11.59765625" style="46" hidden="1" customWidth="1" outlineLevel="1"/>
    <col min="32" max="32" width="7.59765625" style="46" hidden="1" customWidth="1" outlineLevel="1"/>
    <col min="33" max="33" width="8.59765625" style="46" customWidth="1" collapsed="1"/>
    <col min="34" max="34" width="9.09765625" style="51" hidden="1" customWidth="1" outlineLevel="1"/>
    <col min="35" max="35" width="9" style="51" hidden="1" customWidth="1" outlineLevel="1"/>
    <col min="36" max="36" width="9" style="51" collapsed="1"/>
    <col min="37" max="37" width="6.59765625" style="51" customWidth="1"/>
    <col min="38" max="38" width="9" style="46"/>
    <col min="39" max="39" width="12.59765625" style="46" hidden="1" customWidth="1"/>
    <col min="40" max="40" width="12.5" style="46" hidden="1" customWidth="1"/>
    <col min="41" max="42" width="13.59765625" style="46" hidden="1" customWidth="1"/>
    <col min="43" max="45" width="9" style="46" hidden="1" customWidth="1"/>
    <col min="46" max="46" width="13.796875" style="46" customWidth="1" collapsed="1"/>
    <col min="47" max="47" width="13.796875" style="46" customWidth="1"/>
    <col min="48" max="48" width="17.59765625" style="46" customWidth="1"/>
    <col min="49" max="49" width="13.796875" style="46" customWidth="1"/>
    <col min="50" max="50" width="10.19921875" style="46" customWidth="1"/>
    <col min="51" max="51" width="9.3984375" style="46" customWidth="1"/>
    <col min="52" max="52" width="10.19921875" style="46" customWidth="1"/>
    <col min="53" max="53" width="9.19921875" style="46" customWidth="1"/>
    <col min="54" max="54" width="13.5" style="46" customWidth="1"/>
    <col min="55" max="16384" width="9" style="46"/>
  </cols>
  <sheetData>
    <row r="1" spans="1:54" ht="20.25" customHeight="1">
      <c r="A1" s="54"/>
      <c r="B1" s="44"/>
      <c r="C1" s="1048"/>
      <c r="D1" s="45"/>
      <c r="E1" s="1049"/>
      <c r="F1" s="1050"/>
      <c r="G1" s="1050"/>
      <c r="H1" s="1050"/>
      <c r="I1" s="1049"/>
      <c r="J1" s="1049"/>
      <c r="K1" s="1049"/>
      <c r="L1" s="1049"/>
      <c r="M1" s="1049"/>
      <c r="N1" s="1049"/>
      <c r="O1" s="1049"/>
      <c r="P1" s="1049"/>
      <c r="Q1" s="1049"/>
      <c r="R1" s="1049"/>
      <c r="S1" s="1049"/>
      <c r="T1" s="1049"/>
      <c r="U1" s="1049"/>
      <c r="V1" s="1051"/>
      <c r="W1" s="1051"/>
      <c r="X1" s="1051"/>
      <c r="Y1" s="1051"/>
      <c r="Z1" s="1051"/>
      <c r="AA1" s="1051"/>
      <c r="AB1" s="1051"/>
      <c r="AC1" s="1051"/>
      <c r="AD1" s="1051"/>
      <c r="AE1" s="1051"/>
      <c r="AF1" s="1051"/>
      <c r="AG1" s="1051"/>
      <c r="AH1" s="1051"/>
      <c r="AI1" s="1051"/>
      <c r="AJ1" s="1051"/>
      <c r="AK1" s="1051"/>
      <c r="AL1" s="1051"/>
      <c r="AM1" s="1052"/>
      <c r="AN1" s="1052"/>
      <c r="AO1" s="1052"/>
      <c r="AP1" s="1052"/>
      <c r="AQ1" s="1052"/>
      <c r="AR1" s="1052"/>
      <c r="AS1" s="1052"/>
      <c r="AT1" s="1052"/>
      <c r="AU1" s="1052"/>
      <c r="AV1" s="1052"/>
      <c r="AW1" s="1052"/>
      <c r="AX1" s="1052"/>
      <c r="AY1" s="1052"/>
      <c r="AZ1" s="1052"/>
      <c r="BA1" s="1052"/>
      <c r="BB1" s="1051"/>
    </row>
    <row r="2" spans="1:54" ht="30.75" customHeight="1">
      <c r="A2" s="2046" t="s">
        <v>2441</v>
      </c>
      <c r="B2" s="2046"/>
      <c r="C2" s="2046"/>
      <c r="D2" s="2046"/>
      <c r="E2" s="2046"/>
      <c r="F2" s="2046"/>
      <c r="G2" s="2046"/>
      <c r="H2" s="2046"/>
      <c r="I2" s="2046"/>
      <c r="J2" s="2046"/>
      <c r="K2" s="2046"/>
      <c r="L2" s="2046"/>
      <c r="M2" s="2046"/>
      <c r="N2" s="2046"/>
      <c r="O2" s="2046"/>
      <c r="P2" s="2046"/>
      <c r="Q2" s="2046"/>
      <c r="R2" s="2046"/>
      <c r="S2" s="2046"/>
      <c r="T2" s="2046"/>
      <c r="U2" s="2046"/>
      <c r="V2" s="2046"/>
      <c r="W2" s="2046"/>
      <c r="X2" s="2046"/>
      <c r="Y2" s="2046"/>
      <c r="Z2" s="2046"/>
      <c r="AA2" s="2046"/>
      <c r="AB2" s="2046"/>
      <c r="AC2" s="2046"/>
      <c r="AD2" s="2046"/>
      <c r="AE2" s="2046"/>
      <c r="AF2" s="2046"/>
      <c r="AG2" s="2046"/>
      <c r="AH2" s="2046"/>
      <c r="AI2" s="2046"/>
      <c r="AJ2" s="2046"/>
      <c r="AK2" s="2046"/>
      <c r="AL2" s="2046"/>
      <c r="AM2" s="2046"/>
      <c r="AN2" s="2046"/>
      <c r="AO2" s="2046"/>
      <c r="AP2" s="2046"/>
      <c r="AQ2" s="2046"/>
      <c r="AR2" s="2046"/>
      <c r="AS2" s="2046"/>
      <c r="AT2" s="2046"/>
      <c r="AU2" s="2046"/>
      <c r="AV2" s="2046"/>
      <c r="AW2" s="2046"/>
      <c r="AX2" s="2046"/>
      <c r="AY2" s="2046"/>
      <c r="AZ2" s="2046"/>
      <c r="BA2" s="2046"/>
      <c r="BB2" s="2046"/>
    </row>
    <row r="3" spans="1:54" ht="15.6" customHeight="1">
      <c r="A3" s="1053" t="s">
        <v>1967</v>
      </c>
      <c r="B3" s="1053"/>
      <c r="C3" s="1053"/>
      <c r="D3" s="1053"/>
      <c r="E3" s="1053"/>
      <c r="F3" s="1053"/>
      <c r="G3" s="1053"/>
      <c r="H3" s="1053"/>
      <c r="I3" s="1053"/>
      <c r="J3" s="1053"/>
      <c r="K3" s="1053"/>
      <c r="L3" s="1053"/>
      <c r="M3" s="1053"/>
      <c r="N3" s="1053"/>
      <c r="O3" s="1053"/>
      <c r="P3" s="1053"/>
      <c r="Q3" s="1053"/>
      <c r="R3" s="1053"/>
      <c r="S3" s="1053"/>
      <c r="T3" s="1053"/>
      <c r="U3" s="1053"/>
      <c r="V3" s="1053"/>
      <c r="W3" s="1053"/>
      <c r="X3" s="1053"/>
      <c r="Y3" s="1053"/>
      <c r="Z3" s="1053"/>
      <c r="AA3" s="1053"/>
      <c r="AB3" s="1053"/>
      <c r="AC3" s="1053"/>
      <c r="AD3" s="1053"/>
      <c r="AE3" s="1053"/>
      <c r="AF3" s="1053"/>
      <c r="AG3" s="1053"/>
      <c r="AH3" s="1053"/>
      <c r="AI3" s="1053"/>
      <c r="AJ3" s="1053"/>
      <c r="AK3" s="1053"/>
      <c r="AL3" s="1053"/>
      <c r="AM3" s="1053"/>
      <c r="AN3" s="1053"/>
      <c r="AO3" s="1053"/>
      <c r="AP3" s="1053"/>
      <c r="AQ3" s="1053"/>
      <c r="AR3" s="1053"/>
      <c r="AS3" s="1053"/>
      <c r="AT3" s="1053"/>
      <c r="AU3" s="1053"/>
      <c r="AV3" s="1053"/>
      <c r="AW3" s="1053"/>
      <c r="AX3" s="1053"/>
      <c r="AY3" s="1053"/>
      <c r="AZ3" s="1053"/>
      <c r="BA3" s="1053"/>
      <c r="BB3" s="1053"/>
    </row>
    <row r="4" spans="1:54" ht="15.75" customHeight="1">
      <c r="A4" s="1054" t="s">
        <v>2085</v>
      </c>
      <c r="B4" s="1054"/>
      <c r="C4" s="1054"/>
      <c r="D4" s="1055"/>
      <c r="E4" s="1053"/>
      <c r="F4" s="1055"/>
      <c r="G4" s="1055"/>
      <c r="H4" s="1055"/>
      <c r="I4" s="1053"/>
      <c r="J4" s="1053"/>
      <c r="K4" s="1053"/>
      <c r="L4" s="1053"/>
      <c r="M4" s="1053"/>
      <c r="N4" s="1053"/>
      <c r="O4" s="1053"/>
      <c r="P4" s="1053"/>
      <c r="Q4" s="1053"/>
      <c r="R4" s="1053"/>
      <c r="S4" s="1053"/>
      <c r="T4" s="1053"/>
      <c r="U4" s="1053"/>
      <c r="V4" s="1056"/>
      <c r="W4" s="1056"/>
      <c r="X4" s="1056"/>
      <c r="Y4" s="1056"/>
      <c r="Z4" s="1056"/>
      <c r="AA4" s="1056"/>
      <c r="AB4" s="1056"/>
      <c r="AC4" s="1056"/>
      <c r="AD4" s="1056"/>
      <c r="AE4" s="1056"/>
      <c r="AF4" s="1056"/>
      <c r="AG4" s="1056"/>
      <c r="AH4" s="1056"/>
      <c r="AI4" s="1056"/>
      <c r="AJ4" s="1056"/>
      <c r="AK4" s="1056"/>
      <c r="AL4" s="1056"/>
      <c r="AM4" s="1057"/>
      <c r="AN4" s="1057"/>
      <c r="AO4" s="1057"/>
      <c r="AP4" s="1057"/>
      <c r="AQ4" s="1057"/>
      <c r="AR4" s="1057"/>
      <c r="AS4" s="1057"/>
      <c r="AT4" s="1057"/>
      <c r="AU4" s="1057"/>
      <c r="AV4" s="1057"/>
      <c r="AW4" s="1057"/>
      <c r="AX4" s="1057"/>
      <c r="AY4" s="1057"/>
      <c r="AZ4" s="1057"/>
      <c r="BA4" s="1057"/>
      <c r="BB4" s="1058" t="s">
        <v>67</v>
      </c>
    </row>
    <row r="5" spans="1:54" s="47" customFormat="1" ht="15.75" customHeight="1">
      <c r="A5" s="2047" t="s">
        <v>73</v>
      </c>
      <c r="B5" s="2047" t="s">
        <v>227</v>
      </c>
      <c r="C5" s="2047" t="s">
        <v>228</v>
      </c>
      <c r="D5" s="2044" t="s">
        <v>2442</v>
      </c>
      <c r="E5" s="2044" t="s">
        <v>2443</v>
      </c>
      <c r="F5" s="2044" t="s">
        <v>229</v>
      </c>
      <c r="G5" s="2044" t="s">
        <v>2444</v>
      </c>
      <c r="H5" s="2044" t="s">
        <v>230</v>
      </c>
      <c r="I5" s="2044" t="s">
        <v>2445</v>
      </c>
      <c r="J5" s="2044" t="s">
        <v>231</v>
      </c>
      <c r="K5" s="2044" t="s">
        <v>204</v>
      </c>
      <c r="L5" s="2044" t="s">
        <v>2446</v>
      </c>
      <c r="M5" s="2044" t="s">
        <v>232</v>
      </c>
      <c r="N5" s="2044" t="s">
        <v>233</v>
      </c>
      <c r="O5" s="2044" t="s">
        <v>2447</v>
      </c>
      <c r="P5" s="2044" t="s">
        <v>2448</v>
      </c>
      <c r="Q5" s="2044" t="s">
        <v>2449</v>
      </c>
      <c r="R5" s="2044" t="s">
        <v>2450</v>
      </c>
      <c r="S5" s="2044" t="s">
        <v>2451</v>
      </c>
      <c r="T5" s="2044" t="s">
        <v>2452</v>
      </c>
      <c r="U5" s="2066" t="s">
        <v>2453</v>
      </c>
      <c r="V5" s="2058" t="s">
        <v>2454</v>
      </c>
      <c r="W5" s="2058" t="s">
        <v>234</v>
      </c>
      <c r="X5" s="2058" t="s">
        <v>235</v>
      </c>
      <c r="Y5" s="2060" t="s">
        <v>2455</v>
      </c>
      <c r="Z5" s="2060" t="s">
        <v>2456</v>
      </c>
      <c r="AA5" s="2058" t="s">
        <v>2457</v>
      </c>
      <c r="AB5" s="2062" t="s">
        <v>236</v>
      </c>
      <c r="AC5" s="2063"/>
      <c r="AD5" s="2063"/>
      <c r="AE5" s="2063"/>
      <c r="AF5" s="2064"/>
      <c r="AG5" s="2065" t="s">
        <v>2458</v>
      </c>
      <c r="AH5" s="2051" t="s">
        <v>2459</v>
      </c>
      <c r="AI5" s="2051" t="s">
        <v>2460</v>
      </c>
      <c r="AJ5" s="2052" t="s">
        <v>2461</v>
      </c>
      <c r="AK5" s="2052" t="s">
        <v>2462</v>
      </c>
      <c r="AL5" s="2052" t="s">
        <v>2463</v>
      </c>
      <c r="AM5" s="1916" t="s">
        <v>91</v>
      </c>
      <c r="AN5" s="1687"/>
      <c r="AO5" s="1687"/>
      <c r="AP5" s="1917"/>
      <c r="AQ5" s="2040" t="s">
        <v>154</v>
      </c>
      <c r="AR5" s="2041"/>
      <c r="AS5" s="1682"/>
      <c r="AT5" s="1916" t="s">
        <v>2261</v>
      </c>
      <c r="AU5" s="1687"/>
      <c r="AV5" s="1687"/>
      <c r="AW5" s="1917"/>
      <c r="AX5" s="1916" t="s">
        <v>2149</v>
      </c>
      <c r="AY5" s="1917"/>
      <c r="AZ5" s="1917"/>
      <c r="BA5" s="2056" t="s">
        <v>2464</v>
      </c>
      <c r="BB5" s="2049" t="s">
        <v>74</v>
      </c>
    </row>
    <row r="6" spans="1:54" ht="15.75" customHeight="1">
      <c r="A6" s="2048"/>
      <c r="B6" s="2048"/>
      <c r="C6" s="2048"/>
      <c r="D6" s="2045"/>
      <c r="E6" s="2045"/>
      <c r="F6" s="2045"/>
      <c r="G6" s="2045"/>
      <c r="H6" s="2045"/>
      <c r="I6" s="2045"/>
      <c r="J6" s="2045"/>
      <c r="K6" s="2045"/>
      <c r="L6" s="2045"/>
      <c r="M6" s="2045"/>
      <c r="N6" s="2045"/>
      <c r="O6" s="2045"/>
      <c r="P6" s="2045"/>
      <c r="Q6" s="2045"/>
      <c r="R6" s="2045"/>
      <c r="S6" s="2045"/>
      <c r="T6" s="2045"/>
      <c r="U6" s="2067"/>
      <c r="V6" s="2059"/>
      <c r="W6" s="2059"/>
      <c r="X6" s="2059"/>
      <c r="Y6" s="2061"/>
      <c r="Z6" s="2061"/>
      <c r="AA6" s="2059"/>
      <c r="AB6" s="1059" t="s">
        <v>2465</v>
      </c>
      <c r="AC6" s="1060" t="s">
        <v>2466</v>
      </c>
      <c r="AD6" s="1060" t="s">
        <v>2467</v>
      </c>
      <c r="AE6" s="1060" t="s">
        <v>2468</v>
      </c>
      <c r="AF6" s="1060" t="s">
        <v>237</v>
      </c>
      <c r="AG6" s="2065"/>
      <c r="AH6" s="2051"/>
      <c r="AI6" s="2051"/>
      <c r="AJ6" s="2052"/>
      <c r="AK6" s="2052"/>
      <c r="AL6" s="2052"/>
      <c r="AM6" s="400" t="s">
        <v>201</v>
      </c>
      <c r="AN6" s="470" t="s">
        <v>202</v>
      </c>
      <c r="AO6" s="470" t="s">
        <v>2425</v>
      </c>
      <c r="AP6" s="400" t="s">
        <v>92</v>
      </c>
      <c r="AQ6" s="400" t="s">
        <v>201</v>
      </c>
      <c r="AR6" s="400" t="s">
        <v>202</v>
      </c>
      <c r="AS6" s="470" t="s">
        <v>2425</v>
      </c>
      <c r="AT6" s="400" t="s">
        <v>201</v>
      </c>
      <c r="AU6" s="470" t="s">
        <v>202</v>
      </c>
      <c r="AV6" s="470" t="s">
        <v>2425</v>
      </c>
      <c r="AW6" s="400" t="s">
        <v>92</v>
      </c>
      <c r="AX6" s="400" t="s">
        <v>2392</v>
      </c>
      <c r="AY6" s="400" t="s">
        <v>183</v>
      </c>
      <c r="AZ6" s="400" t="s">
        <v>93</v>
      </c>
      <c r="BA6" s="2057"/>
      <c r="BB6" s="2050"/>
    </row>
    <row r="7" spans="1:54">
      <c r="A7" s="1061"/>
      <c r="B7" s="1062"/>
      <c r="C7" s="1063"/>
      <c r="D7" s="1063"/>
      <c r="E7" s="1063"/>
      <c r="F7" s="1064"/>
      <c r="G7" s="1064"/>
      <c r="H7" s="1064"/>
      <c r="I7" s="1064"/>
      <c r="J7" s="1064"/>
      <c r="K7" s="1065"/>
      <c r="L7" s="1065"/>
      <c r="M7" s="1066"/>
      <c r="N7" s="1066"/>
      <c r="O7" s="1066"/>
      <c r="P7" s="1066"/>
      <c r="Q7" s="1065"/>
      <c r="R7" s="1065"/>
      <c r="S7" s="1066"/>
      <c r="T7" s="1066"/>
      <c r="U7" s="1067"/>
      <c r="V7" s="1068"/>
      <c r="W7" s="1068"/>
      <c r="X7" s="1068"/>
      <c r="Y7" s="1069"/>
      <c r="Z7" s="1070"/>
      <c r="AA7" s="1071"/>
      <c r="AB7" s="1072"/>
      <c r="AC7" s="1073"/>
      <c r="AD7" s="1073"/>
      <c r="AE7" s="1073"/>
      <c r="AF7" s="1073"/>
      <c r="AG7" s="1074"/>
      <c r="AH7" s="1075"/>
      <c r="AI7" s="1075"/>
      <c r="AJ7" s="1075"/>
      <c r="AK7" s="1075"/>
      <c r="AL7" s="440"/>
      <c r="AM7" s="101"/>
      <c r="AN7" s="1076"/>
      <c r="AO7" s="1076"/>
      <c r="AP7" s="101"/>
      <c r="AQ7" s="1077"/>
      <c r="AR7" s="1078"/>
      <c r="AS7" s="1079"/>
      <c r="AT7" s="101"/>
      <c r="AU7" s="1076"/>
      <c r="AV7" s="1076"/>
      <c r="AW7" s="101"/>
      <c r="AX7" s="101"/>
      <c r="AY7" s="102"/>
      <c r="AZ7" s="101"/>
      <c r="BA7" s="103"/>
      <c r="BB7" s="1080"/>
    </row>
    <row r="8" spans="1:54" s="48" customFormat="1" ht="18" customHeight="1">
      <c r="A8" s="1081"/>
      <c r="B8" s="1081"/>
      <c r="C8" s="1063"/>
      <c r="D8" s="1063"/>
      <c r="E8" s="1082"/>
      <c r="F8" s="1083"/>
      <c r="G8" s="1083"/>
      <c r="H8" s="1084"/>
      <c r="I8" s="1085"/>
      <c r="J8" s="1084"/>
      <c r="K8" s="1084"/>
      <c r="L8" s="1083"/>
      <c r="M8" s="1083"/>
      <c r="N8" s="1083"/>
      <c r="O8" s="1083"/>
      <c r="P8" s="1083"/>
      <c r="Q8" s="1084"/>
      <c r="R8" s="1084"/>
      <c r="S8" s="1083"/>
      <c r="T8" s="1083"/>
      <c r="U8" s="1083"/>
      <c r="V8" s="1086"/>
      <c r="W8" s="1086"/>
      <c r="X8" s="1086"/>
      <c r="Y8" s="1087"/>
      <c r="Z8" s="1087"/>
      <c r="AA8" s="1087"/>
      <c r="AB8" s="1075"/>
      <c r="AC8" s="1075"/>
      <c r="AD8" s="1075"/>
      <c r="AE8" s="1075"/>
      <c r="AF8" s="1075"/>
      <c r="AG8" s="1088"/>
      <c r="AH8" s="1075"/>
      <c r="AI8" s="1075"/>
      <c r="AJ8" s="1089"/>
      <c r="AK8" s="1089"/>
      <c r="AL8" s="440"/>
      <c r="AM8" s="101"/>
      <c r="AN8" s="1076"/>
      <c r="AO8" s="1076"/>
      <c r="AP8" s="101"/>
      <c r="AQ8" s="1077"/>
      <c r="AR8" s="1078"/>
      <c r="AS8" s="1079"/>
      <c r="AT8" s="101"/>
      <c r="AU8" s="1076"/>
      <c r="AV8" s="1076"/>
      <c r="AW8" s="101"/>
      <c r="AX8" s="101"/>
      <c r="AY8" s="1090"/>
      <c r="AZ8" s="101"/>
      <c r="BA8" s="103"/>
      <c r="BB8" s="1080"/>
    </row>
    <row r="9" spans="1:54" s="48" customFormat="1" ht="18" customHeight="1">
      <c r="A9" s="1081"/>
      <c r="B9" s="1081"/>
      <c r="C9" s="1063"/>
      <c r="D9" s="1063"/>
      <c r="E9" s="1082"/>
      <c r="F9" s="1083"/>
      <c r="G9" s="1083"/>
      <c r="H9" s="1084"/>
      <c r="I9" s="1085"/>
      <c r="J9" s="1084"/>
      <c r="K9" s="1084"/>
      <c r="L9" s="1083"/>
      <c r="M9" s="1083"/>
      <c r="N9" s="1083"/>
      <c r="O9" s="1083"/>
      <c r="P9" s="1083"/>
      <c r="Q9" s="1084"/>
      <c r="R9" s="1084"/>
      <c r="S9" s="1083"/>
      <c r="T9" s="1083"/>
      <c r="U9" s="1083"/>
      <c r="V9" s="1086"/>
      <c r="W9" s="1086"/>
      <c r="X9" s="1086"/>
      <c r="Y9" s="1087"/>
      <c r="Z9" s="1087"/>
      <c r="AA9" s="1087"/>
      <c r="AB9" s="1075"/>
      <c r="AC9" s="1075"/>
      <c r="AD9" s="1075"/>
      <c r="AE9" s="1075"/>
      <c r="AF9" s="1075"/>
      <c r="AG9" s="1088"/>
      <c r="AH9" s="1075"/>
      <c r="AI9" s="1075"/>
      <c r="AJ9" s="1089"/>
      <c r="AK9" s="1089"/>
      <c r="AL9" s="440"/>
      <c r="AM9" s="101"/>
      <c r="AN9" s="1076"/>
      <c r="AO9" s="1076"/>
      <c r="AP9" s="101"/>
      <c r="AQ9" s="1077"/>
      <c r="AR9" s="1078"/>
      <c r="AS9" s="1079"/>
      <c r="AT9" s="101"/>
      <c r="AU9" s="1076"/>
      <c r="AV9" s="1076"/>
      <c r="AW9" s="101"/>
      <c r="AX9" s="101"/>
      <c r="AY9" s="1090"/>
      <c r="AZ9" s="101"/>
      <c r="BA9" s="103"/>
      <c r="BB9" s="1091"/>
    </row>
    <row r="10" spans="1:54" s="48" customFormat="1" ht="18" customHeight="1">
      <c r="A10" s="1081"/>
      <c r="B10" s="1081"/>
      <c r="C10" s="1063"/>
      <c r="D10" s="1063"/>
      <c r="E10" s="1082"/>
      <c r="F10" s="1083"/>
      <c r="G10" s="1083"/>
      <c r="H10" s="1084"/>
      <c r="I10" s="1085"/>
      <c r="J10" s="1084"/>
      <c r="K10" s="1084"/>
      <c r="L10" s="1083"/>
      <c r="M10" s="1083"/>
      <c r="N10" s="1083"/>
      <c r="O10" s="1083"/>
      <c r="P10" s="1083"/>
      <c r="Q10" s="1084"/>
      <c r="R10" s="1084"/>
      <c r="S10" s="1083"/>
      <c r="T10" s="1083"/>
      <c r="U10" s="1083"/>
      <c r="V10" s="1086"/>
      <c r="W10" s="1086"/>
      <c r="X10" s="1086"/>
      <c r="Y10" s="1087"/>
      <c r="Z10" s="1087"/>
      <c r="AA10" s="1087"/>
      <c r="AB10" s="1075"/>
      <c r="AC10" s="1075"/>
      <c r="AD10" s="1075"/>
      <c r="AE10" s="1075"/>
      <c r="AF10" s="1075"/>
      <c r="AG10" s="1092"/>
      <c r="AH10" s="1075"/>
      <c r="AI10" s="1075"/>
      <c r="AJ10" s="1089"/>
      <c r="AK10" s="1089"/>
      <c r="AL10" s="440"/>
      <c r="AM10" s="101"/>
      <c r="AN10" s="1076"/>
      <c r="AO10" s="1076"/>
      <c r="AP10" s="101"/>
      <c r="AQ10" s="1077"/>
      <c r="AR10" s="1078"/>
      <c r="AS10" s="1079"/>
      <c r="AT10" s="101"/>
      <c r="AU10" s="1076"/>
      <c r="AV10" s="1076"/>
      <c r="AW10" s="101"/>
      <c r="AX10" s="101"/>
      <c r="AY10" s="1090"/>
      <c r="AZ10" s="101"/>
      <c r="BA10" s="103"/>
      <c r="BB10" s="1091"/>
    </row>
    <row r="11" spans="1:54" s="48" customFormat="1" ht="18" customHeight="1">
      <c r="A11" s="1081"/>
      <c r="B11" s="1081"/>
      <c r="C11" s="1063"/>
      <c r="D11" s="1063"/>
      <c r="E11" s="1082"/>
      <c r="F11" s="1083"/>
      <c r="G11" s="1083"/>
      <c r="H11" s="1084"/>
      <c r="I11" s="1085"/>
      <c r="J11" s="1084"/>
      <c r="K11" s="1084"/>
      <c r="L11" s="1083"/>
      <c r="M11" s="1083"/>
      <c r="N11" s="1083"/>
      <c r="O11" s="1083"/>
      <c r="P11" s="1083"/>
      <c r="Q11" s="1084"/>
      <c r="R11" s="1084"/>
      <c r="S11" s="1083"/>
      <c r="T11" s="1083"/>
      <c r="U11" s="1083"/>
      <c r="V11" s="1086"/>
      <c r="W11" s="1086"/>
      <c r="X11" s="1086"/>
      <c r="Y11" s="1087"/>
      <c r="Z11" s="1087"/>
      <c r="AA11" s="1087"/>
      <c r="AB11" s="1075"/>
      <c r="AC11" s="1075"/>
      <c r="AD11" s="1075"/>
      <c r="AE11" s="1075"/>
      <c r="AF11" s="1075"/>
      <c r="AG11" s="1092"/>
      <c r="AH11" s="1075"/>
      <c r="AI11" s="1075"/>
      <c r="AJ11" s="1089"/>
      <c r="AK11" s="1089"/>
      <c r="AL11" s="440"/>
      <c r="AM11" s="101"/>
      <c r="AN11" s="1076"/>
      <c r="AO11" s="1076"/>
      <c r="AP11" s="101"/>
      <c r="AQ11" s="1077"/>
      <c r="AR11" s="1078"/>
      <c r="AS11" s="1079"/>
      <c r="AT11" s="101"/>
      <c r="AU11" s="1076"/>
      <c r="AV11" s="1076"/>
      <c r="AW11" s="101"/>
      <c r="AX11" s="101"/>
      <c r="AY11" s="1090"/>
      <c r="AZ11" s="101"/>
      <c r="BA11" s="103"/>
      <c r="BB11" s="1080"/>
    </row>
    <row r="12" spans="1:54" s="48" customFormat="1" ht="18" customHeight="1">
      <c r="A12" s="1081"/>
      <c r="B12" s="1081"/>
      <c r="C12" s="1063"/>
      <c r="D12" s="1063"/>
      <c r="E12" s="1082"/>
      <c r="F12" s="1083"/>
      <c r="G12" s="1083"/>
      <c r="H12" s="1084"/>
      <c r="I12" s="1085"/>
      <c r="J12" s="1084"/>
      <c r="K12" s="1084"/>
      <c r="L12" s="1083"/>
      <c r="M12" s="1083"/>
      <c r="N12" s="1083"/>
      <c r="O12" s="1083"/>
      <c r="P12" s="1083"/>
      <c r="Q12" s="1084"/>
      <c r="R12" s="1084"/>
      <c r="S12" s="1083"/>
      <c r="T12" s="1083"/>
      <c r="U12" s="1083"/>
      <c r="V12" s="1086"/>
      <c r="W12" s="1086"/>
      <c r="X12" s="1086"/>
      <c r="Y12" s="1087"/>
      <c r="Z12" s="1087"/>
      <c r="AA12" s="1087"/>
      <c r="AB12" s="1075"/>
      <c r="AC12" s="1075"/>
      <c r="AD12" s="1075"/>
      <c r="AE12" s="1075"/>
      <c r="AF12" s="1075"/>
      <c r="AG12" s="1092"/>
      <c r="AH12" s="1075"/>
      <c r="AI12" s="1075"/>
      <c r="AJ12" s="1089"/>
      <c r="AK12" s="1089"/>
      <c r="AL12" s="440"/>
      <c r="AM12" s="101"/>
      <c r="AN12" s="1076"/>
      <c r="AO12" s="1076"/>
      <c r="AP12" s="101"/>
      <c r="AQ12" s="1077"/>
      <c r="AR12" s="1078"/>
      <c r="AS12" s="1079"/>
      <c r="AT12" s="101"/>
      <c r="AU12" s="1076"/>
      <c r="AV12" s="1076"/>
      <c r="AW12" s="101"/>
      <c r="AX12" s="101"/>
      <c r="AY12" s="1090"/>
      <c r="AZ12" s="101"/>
      <c r="BA12" s="103"/>
      <c r="BB12" s="1080"/>
    </row>
    <row r="13" spans="1:54" s="48" customFormat="1" ht="18" customHeight="1">
      <c r="A13" s="1081"/>
      <c r="B13" s="1081"/>
      <c r="C13" s="1063"/>
      <c r="D13" s="1063"/>
      <c r="E13" s="1082"/>
      <c r="F13" s="1083"/>
      <c r="G13" s="1083"/>
      <c r="H13" s="1084"/>
      <c r="I13" s="1085"/>
      <c r="J13" s="1084"/>
      <c r="K13" s="1084"/>
      <c r="L13" s="1083"/>
      <c r="M13" s="1083"/>
      <c r="N13" s="1083"/>
      <c r="O13" s="1083"/>
      <c r="P13" s="1083"/>
      <c r="Q13" s="1084"/>
      <c r="R13" s="1084"/>
      <c r="S13" s="1083"/>
      <c r="T13" s="1083"/>
      <c r="U13" s="1083"/>
      <c r="V13" s="1086"/>
      <c r="W13" s="1086"/>
      <c r="X13" s="1086"/>
      <c r="Y13" s="1087"/>
      <c r="Z13" s="1087"/>
      <c r="AA13" s="1087"/>
      <c r="AB13" s="1075"/>
      <c r="AC13" s="1075"/>
      <c r="AD13" s="1075"/>
      <c r="AE13" s="1075"/>
      <c r="AF13" s="1075"/>
      <c r="AG13" s="1092"/>
      <c r="AH13" s="1075"/>
      <c r="AI13" s="1075"/>
      <c r="AJ13" s="1089"/>
      <c r="AK13" s="1089"/>
      <c r="AL13" s="440"/>
      <c r="AM13" s="101"/>
      <c r="AN13" s="1076"/>
      <c r="AO13" s="1076"/>
      <c r="AP13" s="101"/>
      <c r="AQ13" s="1077"/>
      <c r="AR13" s="1078"/>
      <c r="AS13" s="1079"/>
      <c r="AT13" s="101"/>
      <c r="AU13" s="1076"/>
      <c r="AV13" s="1076"/>
      <c r="AW13" s="101"/>
      <c r="AX13" s="101"/>
      <c r="AY13" s="1090"/>
      <c r="AZ13" s="101"/>
      <c r="BA13" s="103"/>
      <c r="BB13" s="1091"/>
    </row>
    <row r="14" spans="1:54" s="48" customFormat="1" ht="18" customHeight="1">
      <c r="A14" s="1081"/>
      <c r="B14" s="1081"/>
      <c r="C14" s="1063"/>
      <c r="D14" s="1063"/>
      <c r="E14" s="1082"/>
      <c r="F14" s="1083"/>
      <c r="G14" s="1083"/>
      <c r="H14" s="1084"/>
      <c r="I14" s="1085"/>
      <c r="J14" s="1084"/>
      <c r="K14" s="1084"/>
      <c r="L14" s="1083"/>
      <c r="M14" s="1083"/>
      <c r="N14" s="1083"/>
      <c r="O14" s="1083"/>
      <c r="P14" s="1083"/>
      <c r="Q14" s="1084"/>
      <c r="R14" s="1084"/>
      <c r="S14" s="1083"/>
      <c r="T14" s="1083"/>
      <c r="U14" s="1083"/>
      <c r="V14" s="1086"/>
      <c r="W14" s="1086"/>
      <c r="X14" s="1086"/>
      <c r="Y14" s="1087"/>
      <c r="Z14" s="1087"/>
      <c r="AA14" s="1087"/>
      <c r="AB14" s="1075"/>
      <c r="AC14" s="1075"/>
      <c r="AD14" s="1075"/>
      <c r="AE14" s="1075"/>
      <c r="AF14" s="1075"/>
      <c r="AG14" s="1092"/>
      <c r="AH14" s="1075"/>
      <c r="AI14" s="1075"/>
      <c r="AJ14" s="1089"/>
      <c r="AK14" s="1089"/>
      <c r="AL14" s="440"/>
      <c r="AM14" s="101"/>
      <c r="AN14" s="1076"/>
      <c r="AO14" s="1076"/>
      <c r="AP14" s="101"/>
      <c r="AQ14" s="1077"/>
      <c r="AR14" s="1078"/>
      <c r="AS14" s="1079"/>
      <c r="AT14" s="101"/>
      <c r="AU14" s="1076"/>
      <c r="AV14" s="1076"/>
      <c r="AW14" s="101"/>
      <c r="AX14" s="101"/>
      <c r="AY14" s="1090"/>
      <c r="AZ14" s="101"/>
      <c r="BA14" s="103"/>
      <c r="BB14" s="1091"/>
    </row>
    <row r="15" spans="1:54" s="48" customFormat="1" ht="18" customHeight="1">
      <c r="A15" s="1081"/>
      <c r="B15" s="1081"/>
      <c r="C15" s="1063"/>
      <c r="D15" s="1063"/>
      <c r="E15" s="1082"/>
      <c r="F15" s="1083"/>
      <c r="G15" s="1083"/>
      <c r="H15" s="1084"/>
      <c r="I15" s="1085"/>
      <c r="J15" s="1084"/>
      <c r="K15" s="1084"/>
      <c r="L15" s="1083"/>
      <c r="M15" s="1083"/>
      <c r="N15" s="1083"/>
      <c r="O15" s="1083"/>
      <c r="P15" s="1083"/>
      <c r="Q15" s="1084"/>
      <c r="R15" s="1084"/>
      <c r="S15" s="1083"/>
      <c r="T15" s="1083"/>
      <c r="U15" s="1083"/>
      <c r="V15" s="1086"/>
      <c r="W15" s="1086"/>
      <c r="X15" s="1086"/>
      <c r="Y15" s="1087"/>
      <c r="Z15" s="1087"/>
      <c r="AA15" s="1087"/>
      <c r="AB15" s="1075"/>
      <c r="AC15" s="1075"/>
      <c r="AD15" s="1075"/>
      <c r="AE15" s="1075"/>
      <c r="AF15" s="1075"/>
      <c r="AG15" s="1092"/>
      <c r="AH15" s="1075"/>
      <c r="AI15" s="1075"/>
      <c r="AJ15" s="1089"/>
      <c r="AK15" s="1089"/>
      <c r="AL15" s="440"/>
      <c r="AM15" s="101"/>
      <c r="AN15" s="1076"/>
      <c r="AO15" s="1076"/>
      <c r="AP15" s="101"/>
      <c r="AQ15" s="1077"/>
      <c r="AR15" s="1078"/>
      <c r="AS15" s="1079"/>
      <c r="AT15" s="101"/>
      <c r="AU15" s="1076"/>
      <c r="AV15" s="1076"/>
      <c r="AW15" s="101"/>
      <c r="AX15" s="101"/>
      <c r="AY15" s="1090"/>
      <c r="AZ15" s="101"/>
      <c r="BA15" s="103"/>
      <c r="BB15" s="1080"/>
    </row>
    <row r="16" spans="1:54" s="48" customFormat="1" ht="18" customHeight="1">
      <c r="A16" s="1081"/>
      <c r="B16" s="1081"/>
      <c r="C16" s="1063"/>
      <c r="D16" s="1063"/>
      <c r="E16" s="1082"/>
      <c r="F16" s="1083"/>
      <c r="G16" s="1083"/>
      <c r="H16" s="1084"/>
      <c r="I16" s="1085"/>
      <c r="J16" s="1084"/>
      <c r="K16" s="1084"/>
      <c r="L16" s="1083"/>
      <c r="M16" s="1083"/>
      <c r="N16" s="1083"/>
      <c r="O16" s="1083"/>
      <c r="P16" s="1083"/>
      <c r="Q16" s="1084"/>
      <c r="R16" s="1084"/>
      <c r="S16" s="1083"/>
      <c r="T16" s="1083"/>
      <c r="U16" s="1083"/>
      <c r="V16" s="1086"/>
      <c r="W16" s="1086"/>
      <c r="X16" s="1086"/>
      <c r="Y16" s="1087"/>
      <c r="Z16" s="1087"/>
      <c r="AA16" s="1087"/>
      <c r="AB16" s="1075"/>
      <c r="AC16" s="1075"/>
      <c r="AD16" s="1075"/>
      <c r="AE16" s="1075"/>
      <c r="AF16" s="1075"/>
      <c r="AG16" s="1092"/>
      <c r="AH16" s="1075"/>
      <c r="AI16" s="1075"/>
      <c r="AJ16" s="1089"/>
      <c r="AK16" s="1089"/>
      <c r="AL16" s="440"/>
      <c r="AM16" s="101"/>
      <c r="AN16" s="1076"/>
      <c r="AO16" s="1076"/>
      <c r="AP16" s="101"/>
      <c r="AQ16" s="1077"/>
      <c r="AR16" s="1078"/>
      <c r="AS16" s="1079"/>
      <c r="AT16" s="101"/>
      <c r="AU16" s="1076"/>
      <c r="AV16" s="1076"/>
      <c r="AW16" s="101"/>
      <c r="AX16" s="101"/>
      <c r="AY16" s="1090"/>
      <c r="AZ16" s="101"/>
      <c r="BA16" s="103"/>
      <c r="BB16" s="1091"/>
    </row>
    <row r="17" spans="1:54" s="48" customFormat="1" ht="18" customHeight="1">
      <c r="A17" s="1081"/>
      <c r="B17" s="1081"/>
      <c r="C17" s="1063"/>
      <c r="D17" s="1063"/>
      <c r="E17" s="1082"/>
      <c r="F17" s="1083"/>
      <c r="G17" s="1083"/>
      <c r="H17" s="1084"/>
      <c r="I17" s="1085"/>
      <c r="J17" s="1084"/>
      <c r="K17" s="1084"/>
      <c r="L17" s="1083"/>
      <c r="M17" s="1083"/>
      <c r="N17" s="1083"/>
      <c r="O17" s="1083"/>
      <c r="P17" s="1083"/>
      <c r="Q17" s="1084"/>
      <c r="R17" s="1084"/>
      <c r="S17" s="1083"/>
      <c r="T17" s="1083"/>
      <c r="U17" s="1083"/>
      <c r="V17" s="1086"/>
      <c r="W17" s="1086"/>
      <c r="X17" s="1086"/>
      <c r="Y17" s="1087"/>
      <c r="Z17" s="1087"/>
      <c r="AA17" s="1087"/>
      <c r="AB17" s="1075"/>
      <c r="AC17" s="1075"/>
      <c r="AD17" s="1075"/>
      <c r="AE17" s="1075"/>
      <c r="AF17" s="1075"/>
      <c r="AG17" s="1092"/>
      <c r="AH17" s="1075"/>
      <c r="AI17" s="1075"/>
      <c r="AJ17" s="1089"/>
      <c r="AK17" s="1089"/>
      <c r="AL17" s="440"/>
      <c r="AM17" s="101"/>
      <c r="AN17" s="1076"/>
      <c r="AO17" s="1076"/>
      <c r="AP17" s="101"/>
      <c r="AQ17" s="1077"/>
      <c r="AR17" s="1078"/>
      <c r="AS17" s="1079"/>
      <c r="AT17" s="101"/>
      <c r="AU17" s="1076"/>
      <c r="AV17" s="1076"/>
      <c r="AW17" s="101"/>
      <c r="AX17" s="101"/>
      <c r="AY17" s="1090"/>
      <c r="AZ17" s="101"/>
      <c r="BA17" s="103"/>
      <c r="BB17" s="1091"/>
    </row>
    <row r="18" spans="1:54" s="48" customFormat="1" ht="18" customHeight="1">
      <c r="A18" s="1081"/>
      <c r="B18" s="1081"/>
      <c r="C18" s="1063"/>
      <c r="D18" s="1063"/>
      <c r="E18" s="1082"/>
      <c r="F18" s="1083"/>
      <c r="G18" s="1083"/>
      <c r="H18" s="1084"/>
      <c r="I18" s="1085"/>
      <c r="J18" s="1084"/>
      <c r="K18" s="1084"/>
      <c r="L18" s="1083"/>
      <c r="M18" s="1083"/>
      <c r="N18" s="1083"/>
      <c r="O18" s="1083"/>
      <c r="P18" s="1083"/>
      <c r="Q18" s="1084"/>
      <c r="R18" s="1084"/>
      <c r="S18" s="1083"/>
      <c r="T18" s="1083"/>
      <c r="U18" s="1083"/>
      <c r="V18" s="1086"/>
      <c r="W18" s="1086"/>
      <c r="X18" s="1086"/>
      <c r="Y18" s="1087"/>
      <c r="Z18" s="1087"/>
      <c r="AA18" s="1087"/>
      <c r="AB18" s="1075"/>
      <c r="AC18" s="1075"/>
      <c r="AD18" s="1075"/>
      <c r="AE18" s="1075"/>
      <c r="AF18" s="1075"/>
      <c r="AG18" s="1092"/>
      <c r="AH18" s="1075"/>
      <c r="AI18" s="1075"/>
      <c r="AJ18" s="1089"/>
      <c r="AK18" s="1089"/>
      <c r="AL18" s="440"/>
      <c r="AM18" s="101"/>
      <c r="AN18" s="1076"/>
      <c r="AO18" s="1076"/>
      <c r="AP18" s="101"/>
      <c r="AQ18" s="1077"/>
      <c r="AR18" s="1078"/>
      <c r="AS18" s="1079"/>
      <c r="AT18" s="101"/>
      <c r="AU18" s="1076"/>
      <c r="AV18" s="1076"/>
      <c r="AW18" s="101"/>
      <c r="AX18" s="101"/>
      <c r="AY18" s="1090"/>
      <c r="AZ18" s="101"/>
      <c r="BA18" s="103"/>
      <c r="BB18" s="1080"/>
    </row>
    <row r="19" spans="1:54" s="48" customFormat="1" ht="18" customHeight="1">
      <c r="A19" s="1081"/>
      <c r="B19" s="1081"/>
      <c r="C19" s="1063"/>
      <c r="D19" s="1063"/>
      <c r="E19" s="1082"/>
      <c r="F19" s="1083"/>
      <c r="G19" s="1083"/>
      <c r="H19" s="1084"/>
      <c r="I19" s="1085"/>
      <c r="J19" s="1084"/>
      <c r="K19" s="1084"/>
      <c r="L19" s="1083"/>
      <c r="M19" s="1083"/>
      <c r="N19" s="1083"/>
      <c r="O19" s="1083"/>
      <c r="P19" s="1083"/>
      <c r="Q19" s="1084"/>
      <c r="R19" s="1084"/>
      <c r="S19" s="1083"/>
      <c r="T19" s="1083"/>
      <c r="U19" s="1083"/>
      <c r="V19" s="1086"/>
      <c r="W19" s="1086"/>
      <c r="X19" s="1086"/>
      <c r="Y19" s="1087"/>
      <c r="Z19" s="1087"/>
      <c r="AA19" s="1087"/>
      <c r="AB19" s="1075"/>
      <c r="AC19" s="1075"/>
      <c r="AD19" s="1075"/>
      <c r="AE19" s="1075"/>
      <c r="AF19" s="1075"/>
      <c r="AG19" s="1092"/>
      <c r="AH19" s="1075"/>
      <c r="AI19" s="1075"/>
      <c r="AJ19" s="1089"/>
      <c r="AK19" s="1089"/>
      <c r="AL19" s="440"/>
      <c r="AM19" s="101"/>
      <c r="AN19" s="1076"/>
      <c r="AO19" s="1076"/>
      <c r="AP19" s="101"/>
      <c r="AQ19" s="1077"/>
      <c r="AR19" s="1078"/>
      <c r="AS19" s="1079"/>
      <c r="AT19" s="101"/>
      <c r="AU19" s="1076"/>
      <c r="AV19" s="1076"/>
      <c r="AW19" s="101"/>
      <c r="AX19" s="101"/>
      <c r="AY19" s="1090"/>
      <c r="AZ19" s="101"/>
      <c r="BA19" s="103"/>
      <c r="BB19" s="1091"/>
    </row>
    <row r="20" spans="1:54" s="48" customFormat="1" ht="18" customHeight="1">
      <c r="A20" s="1081"/>
      <c r="B20" s="1081"/>
      <c r="C20" s="1063"/>
      <c r="D20" s="1063"/>
      <c r="E20" s="1082"/>
      <c r="F20" s="1083"/>
      <c r="G20" s="1083"/>
      <c r="H20" s="1084"/>
      <c r="I20" s="1085"/>
      <c r="J20" s="1084"/>
      <c r="K20" s="1084"/>
      <c r="L20" s="1083"/>
      <c r="M20" s="1083"/>
      <c r="N20" s="1083"/>
      <c r="O20" s="1083"/>
      <c r="P20" s="1083"/>
      <c r="Q20" s="1084"/>
      <c r="R20" s="1084"/>
      <c r="S20" s="1083"/>
      <c r="T20" s="1083"/>
      <c r="U20" s="1083"/>
      <c r="V20" s="1086"/>
      <c r="W20" s="1086"/>
      <c r="X20" s="1086"/>
      <c r="Y20" s="1087"/>
      <c r="Z20" s="1087"/>
      <c r="AA20" s="1087"/>
      <c r="AB20" s="1075"/>
      <c r="AC20" s="1075"/>
      <c r="AD20" s="1075"/>
      <c r="AE20" s="1075"/>
      <c r="AF20" s="1075"/>
      <c r="AG20" s="1092"/>
      <c r="AH20" s="1075"/>
      <c r="AI20" s="1075"/>
      <c r="AJ20" s="1089"/>
      <c r="AK20" s="1089"/>
      <c r="AL20" s="440"/>
      <c r="AM20" s="101"/>
      <c r="AN20" s="1076"/>
      <c r="AO20" s="1076"/>
      <c r="AP20" s="101"/>
      <c r="AQ20" s="1077"/>
      <c r="AR20" s="1078"/>
      <c r="AS20" s="1079"/>
      <c r="AT20" s="101"/>
      <c r="AU20" s="1076"/>
      <c r="AV20" s="1076"/>
      <c r="AW20" s="101"/>
      <c r="AX20" s="101"/>
      <c r="AY20" s="1090"/>
      <c r="AZ20" s="101"/>
      <c r="BA20" s="103"/>
      <c r="BB20" s="1080"/>
    </row>
    <row r="21" spans="1:54" s="48" customFormat="1" ht="18" customHeight="1">
      <c r="A21" s="1081"/>
      <c r="B21" s="1081"/>
      <c r="C21" s="1063"/>
      <c r="D21" s="1063"/>
      <c r="E21" s="1082"/>
      <c r="F21" s="1083"/>
      <c r="G21" s="1083"/>
      <c r="H21" s="1084"/>
      <c r="I21" s="1085"/>
      <c r="J21" s="1084"/>
      <c r="K21" s="1084"/>
      <c r="L21" s="1083"/>
      <c r="M21" s="1083"/>
      <c r="N21" s="1083"/>
      <c r="O21" s="1083"/>
      <c r="P21" s="1083"/>
      <c r="Q21" s="1084"/>
      <c r="R21" s="1084"/>
      <c r="S21" s="1083"/>
      <c r="T21" s="1083"/>
      <c r="U21" s="1083"/>
      <c r="V21" s="1086"/>
      <c r="W21" s="1086"/>
      <c r="X21" s="1086"/>
      <c r="Y21" s="1087"/>
      <c r="Z21" s="1087"/>
      <c r="AA21" s="1087"/>
      <c r="AB21" s="1075"/>
      <c r="AC21" s="1075"/>
      <c r="AD21" s="1075"/>
      <c r="AE21" s="1075"/>
      <c r="AF21" s="1075"/>
      <c r="AG21" s="1092"/>
      <c r="AH21" s="1075"/>
      <c r="AI21" s="1075"/>
      <c r="AJ21" s="1089"/>
      <c r="AK21" s="1089"/>
      <c r="AL21" s="440"/>
      <c r="AM21" s="101"/>
      <c r="AN21" s="1076"/>
      <c r="AO21" s="1076"/>
      <c r="AP21" s="101"/>
      <c r="AQ21" s="1077"/>
      <c r="AR21" s="1078"/>
      <c r="AS21" s="1079"/>
      <c r="AT21" s="101"/>
      <c r="AU21" s="1076"/>
      <c r="AV21" s="1076"/>
      <c r="AW21" s="101"/>
      <c r="AX21" s="101"/>
      <c r="AY21" s="1090"/>
      <c r="AZ21" s="101"/>
      <c r="BA21" s="103"/>
      <c r="BB21" s="1080"/>
    </row>
    <row r="22" spans="1:54" s="48" customFormat="1" ht="18" customHeight="1">
      <c r="A22" s="1081"/>
      <c r="B22" s="1081"/>
      <c r="C22" s="1063"/>
      <c r="D22" s="1063"/>
      <c r="E22" s="1082"/>
      <c r="F22" s="1083"/>
      <c r="G22" s="1083"/>
      <c r="H22" s="1084"/>
      <c r="I22" s="1085"/>
      <c r="J22" s="1084"/>
      <c r="K22" s="1084"/>
      <c r="L22" s="1083"/>
      <c r="M22" s="1083"/>
      <c r="N22" s="1083"/>
      <c r="O22" s="1083"/>
      <c r="P22" s="1083"/>
      <c r="Q22" s="1084"/>
      <c r="R22" s="1084"/>
      <c r="S22" s="1083"/>
      <c r="T22" s="1083"/>
      <c r="U22" s="1083"/>
      <c r="V22" s="1086"/>
      <c r="W22" s="1086"/>
      <c r="X22" s="1086"/>
      <c r="Y22" s="1087"/>
      <c r="Z22" s="1087"/>
      <c r="AA22" s="1087"/>
      <c r="AB22" s="1075"/>
      <c r="AC22" s="1075"/>
      <c r="AD22" s="1075"/>
      <c r="AE22" s="1075"/>
      <c r="AF22" s="1075"/>
      <c r="AG22" s="1092"/>
      <c r="AH22" s="1075"/>
      <c r="AI22" s="1075"/>
      <c r="AJ22" s="1089"/>
      <c r="AK22" s="1089"/>
      <c r="AL22" s="440"/>
      <c r="AM22" s="101"/>
      <c r="AN22" s="1076"/>
      <c r="AO22" s="1076"/>
      <c r="AP22" s="101"/>
      <c r="AQ22" s="1077"/>
      <c r="AR22" s="1078"/>
      <c r="AS22" s="1079"/>
      <c r="AT22" s="101"/>
      <c r="AU22" s="1076"/>
      <c r="AV22" s="1076"/>
      <c r="AW22" s="101"/>
      <c r="AX22" s="101"/>
      <c r="AY22" s="1090"/>
      <c r="AZ22" s="101"/>
      <c r="BA22" s="103"/>
      <c r="BB22" s="1091"/>
    </row>
    <row r="23" spans="1:54" s="48" customFormat="1" ht="18" customHeight="1">
      <c r="A23" s="1081"/>
      <c r="B23" s="1081"/>
      <c r="C23" s="1063"/>
      <c r="D23" s="1063"/>
      <c r="E23" s="1082"/>
      <c r="F23" s="1083"/>
      <c r="G23" s="1083"/>
      <c r="H23" s="1084"/>
      <c r="I23" s="1085"/>
      <c r="J23" s="1084"/>
      <c r="K23" s="1084"/>
      <c r="L23" s="1083"/>
      <c r="M23" s="1083"/>
      <c r="N23" s="1083"/>
      <c r="O23" s="1083"/>
      <c r="P23" s="1083"/>
      <c r="Q23" s="1084"/>
      <c r="R23" s="1084"/>
      <c r="S23" s="1083"/>
      <c r="T23" s="1083"/>
      <c r="U23" s="1083"/>
      <c r="V23" s="1086"/>
      <c r="W23" s="1086"/>
      <c r="X23" s="1086"/>
      <c r="Y23" s="1087"/>
      <c r="Z23" s="1087"/>
      <c r="AA23" s="1087"/>
      <c r="AB23" s="1075"/>
      <c r="AC23" s="1075"/>
      <c r="AD23" s="1075"/>
      <c r="AE23" s="1075"/>
      <c r="AF23" s="1075"/>
      <c r="AG23" s="1092"/>
      <c r="AH23" s="1075"/>
      <c r="AI23" s="1075"/>
      <c r="AJ23" s="1089"/>
      <c r="AK23" s="1089"/>
      <c r="AL23" s="440"/>
      <c r="AM23" s="101"/>
      <c r="AN23" s="1076"/>
      <c r="AO23" s="1076"/>
      <c r="AP23" s="101"/>
      <c r="AQ23" s="1077"/>
      <c r="AR23" s="1078"/>
      <c r="AS23" s="1079"/>
      <c r="AT23" s="101"/>
      <c r="AU23" s="1076"/>
      <c r="AV23" s="1076"/>
      <c r="AW23" s="101"/>
      <c r="AX23" s="101"/>
      <c r="AY23" s="1090"/>
      <c r="AZ23" s="101"/>
      <c r="BA23" s="103"/>
      <c r="BB23" s="1080"/>
    </row>
    <row r="24" spans="1:54" s="48" customFormat="1" ht="18" customHeight="1">
      <c r="A24" s="1081"/>
      <c r="B24" s="1081"/>
      <c r="C24" s="1063"/>
      <c r="D24" s="1063"/>
      <c r="E24" s="1082"/>
      <c r="F24" s="1083"/>
      <c r="G24" s="1083"/>
      <c r="H24" s="1084"/>
      <c r="I24" s="1085"/>
      <c r="J24" s="1084"/>
      <c r="K24" s="1084"/>
      <c r="L24" s="1083"/>
      <c r="M24" s="1083"/>
      <c r="N24" s="1083"/>
      <c r="O24" s="1083"/>
      <c r="P24" s="1083"/>
      <c r="Q24" s="1084"/>
      <c r="R24" s="1084"/>
      <c r="S24" s="1083"/>
      <c r="T24" s="1083"/>
      <c r="U24" s="1083"/>
      <c r="V24" s="1086"/>
      <c r="W24" s="1086"/>
      <c r="X24" s="1086"/>
      <c r="Y24" s="1087"/>
      <c r="Z24" s="1087"/>
      <c r="AA24" s="1087"/>
      <c r="AB24" s="1075"/>
      <c r="AC24" s="1075"/>
      <c r="AD24" s="1075"/>
      <c r="AE24" s="1075"/>
      <c r="AF24" s="1075"/>
      <c r="AG24" s="1092"/>
      <c r="AH24" s="1075"/>
      <c r="AI24" s="1075"/>
      <c r="AJ24" s="1089"/>
      <c r="AK24" s="1089"/>
      <c r="AL24" s="440"/>
      <c r="AM24" s="101"/>
      <c r="AN24" s="1076"/>
      <c r="AO24" s="1076"/>
      <c r="AP24" s="101"/>
      <c r="AQ24" s="1077"/>
      <c r="AR24" s="1078"/>
      <c r="AS24" s="1079"/>
      <c r="AT24" s="101"/>
      <c r="AU24" s="1076"/>
      <c r="AV24" s="1076"/>
      <c r="AW24" s="101"/>
      <c r="AX24" s="101"/>
      <c r="AY24" s="1090"/>
      <c r="AZ24" s="101"/>
      <c r="BA24" s="103"/>
      <c r="BB24" s="1080"/>
    </row>
    <row r="25" spans="1:54" s="48" customFormat="1" ht="18" customHeight="1">
      <c r="A25" s="1081"/>
      <c r="B25" s="1081"/>
      <c r="C25" s="1063"/>
      <c r="D25" s="1063"/>
      <c r="E25" s="1082"/>
      <c r="F25" s="1083"/>
      <c r="G25" s="1083"/>
      <c r="H25" s="1084"/>
      <c r="I25" s="1085"/>
      <c r="J25" s="1084"/>
      <c r="K25" s="1084"/>
      <c r="L25" s="1083"/>
      <c r="M25" s="1083"/>
      <c r="N25" s="1083"/>
      <c r="O25" s="1083"/>
      <c r="P25" s="1083"/>
      <c r="Q25" s="1084"/>
      <c r="R25" s="1084"/>
      <c r="S25" s="1083"/>
      <c r="T25" s="1083"/>
      <c r="U25" s="1083"/>
      <c r="V25" s="1086"/>
      <c r="W25" s="1086"/>
      <c r="X25" s="1086"/>
      <c r="Y25" s="1087"/>
      <c r="Z25" s="1087"/>
      <c r="AA25" s="1087"/>
      <c r="AB25" s="1075"/>
      <c r="AC25" s="1075"/>
      <c r="AD25" s="1075"/>
      <c r="AE25" s="1075"/>
      <c r="AF25" s="1075"/>
      <c r="AG25" s="1092"/>
      <c r="AH25" s="1075"/>
      <c r="AI25" s="1075"/>
      <c r="AJ25" s="1089"/>
      <c r="AK25" s="1089"/>
      <c r="AL25" s="440"/>
      <c r="AM25" s="101"/>
      <c r="AN25" s="1076"/>
      <c r="AO25" s="1076"/>
      <c r="AP25" s="101"/>
      <c r="AQ25" s="1077"/>
      <c r="AR25" s="1078"/>
      <c r="AS25" s="1079"/>
      <c r="AT25" s="101"/>
      <c r="AU25" s="1076"/>
      <c r="AV25" s="1076"/>
      <c r="AW25" s="101"/>
      <c r="AX25" s="101"/>
      <c r="AY25" s="1090"/>
      <c r="AZ25" s="101"/>
      <c r="BA25" s="103"/>
      <c r="BB25" s="1080"/>
    </row>
    <row r="26" spans="1:54" s="48" customFormat="1" ht="18" customHeight="1">
      <c r="A26" s="1081"/>
      <c r="B26" s="1081"/>
      <c r="C26" s="1063"/>
      <c r="D26" s="1063"/>
      <c r="E26" s="1082"/>
      <c r="F26" s="1083"/>
      <c r="G26" s="1083"/>
      <c r="H26" s="1084"/>
      <c r="I26" s="1085"/>
      <c r="J26" s="1084"/>
      <c r="K26" s="1084"/>
      <c r="L26" s="1083"/>
      <c r="M26" s="1083"/>
      <c r="N26" s="1083"/>
      <c r="O26" s="1083"/>
      <c r="P26" s="1083"/>
      <c r="Q26" s="1084"/>
      <c r="R26" s="1084"/>
      <c r="S26" s="1083"/>
      <c r="T26" s="1083"/>
      <c r="U26" s="1083"/>
      <c r="V26" s="1086"/>
      <c r="W26" s="1086"/>
      <c r="X26" s="1086"/>
      <c r="Y26" s="1087"/>
      <c r="Z26" s="1087"/>
      <c r="AA26" s="1087"/>
      <c r="AB26" s="1075"/>
      <c r="AC26" s="1075"/>
      <c r="AD26" s="1075"/>
      <c r="AE26" s="1075"/>
      <c r="AF26" s="1075"/>
      <c r="AG26" s="1092"/>
      <c r="AH26" s="1075"/>
      <c r="AI26" s="1075"/>
      <c r="AJ26" s="1089"/>
      <c r="AK26" s="1089"/>
      <c r="AL26" s="440"/>
      <c r="AM26" s="101"/>
      <c r="AN26" s="1076"/>
      <c r="AO26" s="1076"/>
      <c r="AP26" s="101"/>
      <c r="AQ26" s="1077"/>
      <c r="AR26" s="1078"/>
      <c r="AS26" s="1079"/>
      <c r="AT26" s="101"/>
      <c r="AU26" s="1076"/>
      <c r="AV26" s="1076"/>
      <c r="AW26" s="101"/>
      <c r="AX26" s="101"/>
      <c r="AY26" s="1090"/>
      <c r="AZ26" s="101"/>
      <c r="BA26" s="103"/>
      <c r="BB26" s="1080"/>
    </row>
    <row r="27" spans="1:54" s="48" customFormat="1">
      <c r="A27" s="2053" t="s">
        <v>72</v>
      </c>
      <c r="B27" s="2054"/>
      <c r="C27" s="2054"/>
      <c r="D27" s="2055"/>
      <c r="E27" s="1082"/>
      <c r="F27" s="1060"/>
      <c r="G27" s="1060"/>
      <c r="H27" s="1093"/>
      <c r="I27" s="1094"/>
      <c r="J27" s="1082"/>
      <c r="K27" s="1082"/>
      <c r="L27" s="1095"/>
      <c r="M27" s="1095"/>
      <c r="N27" s="1095"/>
      <c r="O27" s="1095"/>
      <c r="P27" s="1095"/>
      <c r="Q27" s="1082"/>
      <c r="R27" s="1082"/>
      <c r="S27" s="1060"/>
      <c r="T27" s="1060"/>
      <c r="U27" s="1060"/>
      <c r="V27" s="1087"/>
      <c r="W27" s="1087"/>
      <c r="X27" s="1087"/>
      <c r="Y27" s="1087"/>
      <c r="Z27" s="1087"/>
      <c r="AA27" s="1087"/>
      <c r="AB27" s="1075"/>
      <c r="AC27" s="1075"/>
      <c r="AD27" s="1075"/>
      <c r="AE27" s="1075"/>
      <c r="AF27" s="1075"/>
      <c r="AG27" s="1091"/>
      <c r="AH27" s="1075"/>
      <c r="AI27" s="1075"/>
      <c r="AJ27" s="1075"/>
      <c r="AK27" s="1075"/>
      <c r="AL27" s="1096"/>
      <c r="AM27" s="423">
        <v>0</v>
      </c>
      <c r="AN27" s="423">
        <v>0</v>
      </c>
      <c r="AO27" s="423">
        <v>0</v>
      </c>
      <c r="AP27" s="423">
        <v>0</v>
      </c>
      <c r="AQ27" s="423">
        <v>0</v>
      </c>
      <c r="AR27" s="423">
        <v>0</v>
      </c>
      <c r="AS27" s="181"/>
      <c r="AT27" s="423">
        <v>0</v>
      </c>
      <c r="AU27" s="423">
        <v>0</v>
      </c>
      <c r="AV27" s="423">
        <v>0</v>
      </c>
      <c r="AW27" s="423">
        <v>0</v>
      </c>
      <c r="AX27" s="423">
        <v>0</v>
      </c>
      <c r="AY27" s="423"/>
      <c r="AZ27" s="423">
        <v>0</v>
      </c>
      <c r="BA27" s="1097"/>
      <c r="BB27" s="1091"/>
    </row>
    <row r="28" spans="1:54">
      <c r="A28" s="1098" t="s">
        <v>7</v>
      </c>
      <c r="B28" s="1098"/>
      <c r="C28" s="1099"/>
      <c r="AM28" s="1100"/>
      <c r="AN28" s="1100"/>
      <c r="AO28" s="1100"/>
      <c r="AP28" s="1100"/>
      <c r="AQ28" s="1100"/>
      <c r="AR28" s="1100"/>
      <c r="AS28" s="1100"/>
      <c r="AT28" s="1100" t="s">
        <v>246</v>
      </c>
      <c r="AU28" s="1100"/>
      <c r="AV28" s="1100"/>
      <c r="AW28" s="1100"/>
      <c r="AX28" s="1100"/>
      <c r="AY28" s="1100"/>
      <c r="AZ28" s="1100"/>
      <c r="BA28" s="1100"/>
    </row>
    <row r="29" spans="1:54">
      <c r="A29" s="1098" t="s">
        <v>245</v>
      </c>
      <c r="B29" s="1098"/>
      <c r="C29" s="50"/>
      <c r="AM29" s="1100"/>
      <c r="AN29" s="1100"/>
      <c r="AO29" s="1100"/>
      <c r="AP29" s="1100"/>
      <c r="AQ29" s="1100"/>
      <c r="AR29" s="1100"/>
      <c r="AS29" s="1100"/>
      <c r="AT29" s="1100"/>
      <c r="AU29" s="1100"/>
      <c r="AV29" s="1100"/>
      <c r="AW29" s="1100"/>
      <c r="AX29" s="1100"/>
      <c r="AY29" s="1100"/>
      <c r="AZ29" s="1100"/>
      <c r="BA29" s="1100"/>
    </row>
    <row r="30" spans="1:54">
      <c r="C30" s="50"/>
      <c r="AM30" s="1100"/>
      <c r="AN30" s="1100"/>
      <c r="AO30" s="1100"/>
      <c r="AP30" s="1100"/>
      <c r="AQ30" s="1100"/>
      <c r="AR30" s="1100"/>
      <c r="AS30" s="1100"/>
      <c r="AT30" s="1100"/>
      <c r="AU30" s="1100"/>
      <c r="AV30" s="1100"/>
      <c r="AW30" s="1100"/>
      <c r="AX30" s="1100"/>
      <c r="AY30" s="1100"/>
      <c r="AZ30" s="1100"/>
      <c r="BA30" s="1100"/>
    </row>
    <row r="31" spans="1:54">
      <c r="C31" s="50"/>
      <c r="AJ31" s="1101"/>
      <c r="AK31" s="1101"/>
      <c r="AM31" s="1100"/>
      <c r="AN31" s="1100"/>
      <c r="AO31" s="1100"/>
      <c r="AP31" s="1100"/>
      <c r="AQ31" s="1100"/>
      <c r="AR31" s="1100"/>
      <c r="AS31" s="1100"/>
      <c r="AT31" s="1102"/>
      <c r="AU31" s="1102"/>
      <c r="AV31" s="1102"/>
      <c r="AW31" s="1100"/>
      <c r="AX31" s="1100"/>
      <c r="AY31" s="1100"/>
      <c r="AZ31" s="1100"/>
      <c r="BA31" s="1100"/>
    </row>
    <row r="32" spans="1:54">
      <c r="C32" s="50"/>
      <c r="AM32" s="1100"/>
      <c r="AN32" s="1100"/>
      <c r="AO32" s="1100"/>
      <c r="AP32" s="1100"/>
      <c r="AQ32" s="1100"/>
      <c r="AR32" s="1100"/>
      <c r="AS32" s="1100"/>
      <c r="AT32" s="1100"/>
      <c r="AU32" s="1100"/>
      <c r="AV32" s="1100"/>
      <c r="AW32" s="1100"/>
      <c r="AX32" s="1100"/>
      <c r="AY32" s="1100"/>
      <c r="AZ32" s="1100"/>
      <c r="BA32" s="1100"/>
    </row>
    <row r="33" spans="3:53">
      <c r="C33" s="50"/>
      <c r="AM33" s="1100"/>
      <c r="AN33" s="1100"/>
      <c r="AO33" s="1100"/>
      <c r="AP33" s="1100"/>
      <c r="AQ33" s="1100"/>
      <c r="AR33" s="1100"/>
      <c r="AS33" s="1100"/>
      <c r="AT33" s="1100"/>
      <c r="AU33" s="1100"/>
      <c r="AV33" s="1100"/>
      <c r="AW33" s="1100"/>
      <c r="AX33" s="1100"/>
      <c r="AY33" s="1100"/>
      <c r="AZ33" s="1100"/>
      <c r="BA33" s="1100"/>
    </row>
    <row r="34" spans="3:53">
      <c r="C34" s="50"/>
      <c r="AM34" s="1100"/>
      <c r="AN34" s="1100"/>
      <c r="AO34" s="1100"/>
      <c r="AP34" s="1100"/>
      <c r="AQ34" s="1100"/>
      <c r="AR34" s="1100"/>
      <c r="AS34" s="1100"/>
      <c r="AT34" s="1100"/>
      <c r="AU34" s="1100"/>
      <c r="AV34" s="1100"/>
      <c r="AW34" s="1100"/>
      <c r="AX34" s="1100"/>
      <c r="AY34" s="1100"/>
      <c r="AZ34" s="1100"/>
      <c r="BA34" s="1100"/>
    </row>
    <row r="35" spans="3:53">
      <c r="C35" s="50"/>
      <c r="AM35" s="1100"/>
      <c r="AN35" s="1100"/>
      <c r="AO35" s="1100"/>
      <c r="AP35" s="1100"/>
      <c r="AQ35" s="1100"/>
      <c r="AR35" s="1100"/>
      <c r="AS35" s="1100"/>
      <c r="AT35" s="1100"/>
      <c r="AU35" s="1100"/>
      <c r="AV35" s="1100"/>
      <c r="AW35" s="1100"/>
      <c r="AX35" s="1100"/>
      <c r="AY35" s="1100"/>
      <c r="AZ35" s="1100"/>
      <c r="BA35" s="1100"/>
    </row>
    <row r="36" spans="3:53">
      <c r="C36" s="50"/>
      <c r="AM36" s="1100"/>
      <c r="AN36" s="1100"/>
      <c r="AO36" s="1100"/>
      <c r="AP36" s="1100"/>
      <c r="AQ36" s="1100"/>
      <c r="AR36" s="1100"/>
      <c r="AS36" s="1100"/>
      <c r="AT36" s="1100"/>
      <c r="AU36" s="1100"/>
      <c r="AV36" s="1100"/>
      <c r="AW36" s="1100"/>
      <c r="AX36" s="1100"/>
      <c r="AY36" s="1100"/>
      <c r="AZ36" s="1100"/>
      <c r="BA36" s="1100"/>
    </row>
    <row r="37" spans="3:53">
      <c r="C37" s="50"/>
      <c r="AM37" s="1100"/>
      <c r="AN37" s="1100"/>
      <c r="AO37" s="1100"/>
      <c r="AP37" s="1100"/>
      <c r="AQ37" s="1100"/>
      <c r="AR37" s="1100"/>
      <c r="AS37" s="1100"/>
      <c r="AT37" s="1100"/>
      <c r="AU37" s="1100"/>
      <c r="AV37" s="1100"/>
      <c r="AW37" s="1100"/>
      <c r="AX37" s="1100"/>
      <c r="AY37" s="1100"/>
      <c r="AZ37" s="1100"/>
      <c r="BA37" s="1100"/>
    </row>
    <row r="38" spans="3:53">
      <c r="C38" s="50"/>
      <c r="AM38" s="1100"/>
      <c r="AN38" s="1100"/>
      <c r="AO38" s="1100"/>
      <c r="AP38" s="1100"/>
      <c r="AQ38" s="1100"/>
      <c r="AR38" s="1100"/>
      <c r="AS38" s="1100"/>
      <c r="AT38" s="1100"/>
      <c r="AU38" s="1100"/>
      <c r="AV38" s="1100"/>
      <c r="AW38" s="1100"/>
      <c r="AX38" s="1100"/>
      <c r="AY38" s="1100"/>
      <c r="AZ38" s="1100"/>
      <c r="BA38" s="1100"/>
    </row>
    <row r="39" spans="3:53">
      <c r="C39" s="50"/>
      <c r="AM39" s="1100"/>
      <c r="AN39" s="1100"/>
      <c r="AO39" s="1100"/>
      <c r="AP39" s="1100"/>
      <c r="AQ39" s="1100"/>
      <c r="AR39" s="1100"/>
      <c r="AS39" s="1100"/>
      <c r="AT39" s="1100"/>
      <c r="AU39" s="1100"/>
      <c r="AV39" s="1100"/>
      <c r="AW39" s="1100"/>
      <c r="AX39" s="1100"/>
      <c r="AY39" s="1100"/>
      <c r="AZ39" s="1100"/>
      <c r="BA39" s="1100"/>
    </row>
    <row r="40" spans="3:53">
      <c r="C40" s="50"/>
      <c r="AM40" s="1100"/>
      <c r="AN40" s="1100"/>
      <c r="AO40" s="1100"/>
      <c r="AP40" s="1100"/>
      <c r="AQ40" s="1100"/>
      <c r="AR40" s="1100"/>
      <c r="AS40" s="1100"/>
      <c r="AT40" s="1100"/>
      <c r="AU40" s="1100"/>
      <c r="AV40" s="1100"/>
      <c r="AW40" s="1100"/>
      <c r="AX40" s="1100"/>
      <c r="AY40" s="1100"/>
      <c r="AZ40" s="1100"/>
      <c r="BA40" s="1100"/>
    </row>
    <row r="41" spans="3:53">
      <c r="C41" s="50"/>
      <c r="AM41" s="1100"/>
      <c r="AN41" s="1100"/>
      <c r="AO41" s="1100"/>
      <c r="AP41" s="1100"/>
      <c r="AQ41" s="1100"/>
      <c r="AR41" s="1100"/>
      <c r="AS41" s="1100"/>
      <c r="AT41" s="1100"/>
      <c r="AU41" s="1100"/>
      <c r="AV41" s="1100"/>
      <c r="AW41" s="1100"/>
      <c r="AX41" s="1100"/>
      <c r="AY41" s="1100"/>
      <c r="AZ41" s="1100"/>
      <c r="BA41" s="1100"/>
    </row>
    <row r="42" spans="3:53">
      <c r="C42" s="50"/>
      <c r="AM42" s="1100"/>
      <c r="AN42" s="1100"/>
      <c r="AO42" s="1100"/>
      <c r="AP42" s="1100"/>
      <c r="AQ42" s="1100"/>
      <c r="AR42" s="1100"/>
      <c r="AS42" s="1100"/>
      <c r="AT42" s="1100"/>
      <c r="AU42" s="1100"/>
      <c r="AV42" s="1100"/>
      <c r="AW42" s="1100"/>
      <c r="AX42" s="1100"/>
      <c r="AY42" s="1100"/>
      <c r="AZ42" s="1100"/>
      <c r="BA42" s="1100"/>
    </row>
    <row r="43" spans="3:53">
      <c r="C43" s="50"/>
      <c r="AM43" s="1100"/>
      <c r="AN43" s="1100"/>
      <c r="AO43" s="1100"/>
      <c r="AP43" s="1100"/>
      <c r="AQ43" s="1100"/>
      <c r="AR43" s="1100"/>
      <c r="AS43" s="1100"/>
      <c r="AT43" s="1100"/>
      <c r="AU43" s="1100"/>
      <c r="AV43" s="1100"/>
      <c r="AW43" s="1100"/>
      <c r="AX43" s="1100"/>
      <c r="AY43" s="1100"/>
      <c r="AZ43" s="1100"/>
      <c r="BA43" s="1100"/>
    </row>
    <row r="44" spans="3:53">
      <c r="C44" s="50"/>
      <c r="AM44" s="1100"/>
      <c r="AN44" s="1100"/>
      <c r="AO44" s="1100"/>
      <c r="AP44" s="1100"/>
      <c r="AQ44" s="1100"/>
      <c r="AR44" s="1100"/>
      <c r="AS44" s="1100"/>
      <c r="AT44" s="1100"/>
      <c r="AU44" s="1100"/>
      <c r="AV44" s="1100"/>
      <c r="AW44" s="1100"/>
      <c r="AX44" s="1100"/>
      <c r="AY44" s="1100"/>
      <c r="AZ44" s="1100"/>
      <c r="BA44" s="1100"/>
    </row>
    <row r="45" spans="3:53">
      <c r="C45" s="50"/>
      <c r="AM45" s="1100"/>
      <c r="AN45" s="1100"/>
      <c r="AO45" s="1100"/>
      <c r="AP45" s="1100"/>
      <c r="AQ45" s="1100"/>
      <c r="AR45" s="1100"/>
      <c r="AS45" s="1100"/>
      <c r="AT45" s="1100"/>
      <c r="AU45" s="1100"/>
      <c r="AV45" s="1100"/>
      <c r="AW45" s="1100"/>
      <c r="AX45" s="1100"/>
      <c r="AY45" s="1100"/>
      <c r="AZ45" s="1100"/>
      <c r="BA45" s="1100"/>
    </row>
    <row r="46" spans="3:53">
      <c r="C46" s="50"/>
      <c r="AM46" s="1100"/>
      <c r="AN46" s="1100"/>
      <c r="AO46" s="1100"/>
      <c r="AP46" s="1100"/>
      <c r="AQ46" s="1100"/>
      <c r="AR46" s="1100"/>
      <c r="AS46" s="1100"/>
      <c r="AT46" s="1100"/>
      <c r="AU46" s="1100"/>
      <c r="AV46" s="1100"/>
      <c r="AW46" s="1100"/>
      <c r="AX46" s="1100"/>
      <c r="AY46" s="1100"/>
      <c r="AZ46" s="1100"/>
      <c r="BA46" s="1100"/>
    </row>
    <row r="47" spans="3:53">
      <c r="C47" s="50"/>
      <c r="AM47" s="1100"/>
      <c r="AN47" s="1100"/>
      <c r="AO47" s="1100"/>
      <c r="AP47" s="1100"/>
      <c r="AQ47" s="1100"/>
      <c r="AR47" s="1100"/>
      <c r="AS47" s="1100"/>
      <c r="AT47" s="1100"/>
      <c r="AU47" s="1100"/>
      <c r="AV47" s="1100"/>
      <c r="AW47" s="1100"/>
      <c r="AX47" s="1100"/>
      <c r="AY47" s="1100"/>
      <c r="AZ47" s="1100"/>
      <c r="BA47" s="1100"/>
    </row>
    <row r="48" spans="3:53">
      <c r="C48" s="50"/>
      <c r="AM48" s="1100"/>
      <c r="AN48" s="1100"/>
      <c r="AO48" s="1100"/>
      <c r="AP48" s="1100"/>
      <c r="AQ48" s="1100"/>
      <c r="AR48" s="1100"/>
      <c r="AS48" s="1100"/>
      <c r="AT48" s="1100"/>
      <c r="AU48" s="1100"/>
      <c r="AV48" s="1100"/>
      <c r="AW48" s="1100"/>
      <c r="AX48" s="1100"/>
      <c r="AY48" s="1100"/>
      <c r="AZ48" s="1100"/>
      <c r="BA48" s="1100"/>
    </row>
    <row r="49" spans="3:53">
      <c r="C49" s="50"/>
      <c r="AM49" s="1100"/>
      <c r="AN49" s="1100"/>
      <c r="AO49" s="1100"/>
      <c r="AP49" s="1100"/>
      <c r="AQ49" s="1100"/>
      <c r="AR49" s="1100"/>
      <c r="AS49" s="1100"/>
      <c r="AT49" s="1100"/>
      <c r="AU49" s="1100"/>
      <c r="AV49" s="1100"/>
      <c r="AW49" s="1100"/>
      <c r="AX49" s="1100"/>
      <c r="AY49" s="1100"/>
      <c r="AZ49" s="1100"/>
      <c r="BA49" s="1100"/>
    </row>
    <row r="50" spans="3:53">
      <c r="C50" s="50"/>
      <c r="AM50" s="1100"/>
      <c r="AN50" s="1100"/>
      <c r="AO50" s="1100"/>
      <c r="AP50" s="1100"/>
      <c r="AQ50" s="1100"/>
      <c r="AR50" s="1100"/>
      <c r="AS50" s="1100"/>
      <c r="AT50" s="1100"/>
      <c r="AU50" s="1100"/>
      <c r="AV50" s="1100"/>
      <c r="AW50" s="1100"/>
      <c r="AX50" s="1100"/>
      <c r="AY50" s="1100"/>
      <c r="AZ50" s="1100"/>
      <c r="BA50" s="1100"/>
    </row>
    <row r="51" spans="3:53">
      <c r="C51" s="50"/>
      <c r="AM51" s="1100"/>
      <c r="AN51" s="1100"/>
      <c r="AO51" s="1100"/>
      <c r="AP51" s="1100"/>
      <c r="AQ51" s="1100"/>
      <c r="AR51" s="1100"/>
      <c r="AS51" s="1100"/>
      <c r="AT51" s="1100"/>
      <c r="AU51" s="1100"/>
      <c r="AV51" s="1100"/>
      <c r="AW51" s="1100"/>
      <c r="AX51" s="1100"/>
      <c r="AY51" s="1100"/>
      <c r="AZ51" s="1100"/>
      <c r="BA51" s="1100"/>
    </row>
    <row r="52" spans="3:53">
      <c r="C52" s="50"/>
      <c r="AM52" s="1100"/>
      <c r="AN52" s="1100"/>
      <c r="AO52" s="1100"/>
      <c r="AP52" s="1100"/>
      <c r="AQ52" s="1100"/>
      <c r="AR52" s="1100"/>
      <c r="AS52" s="1100"/>
      <c r="AT52" s="1100"/>
      <c r="AU52" s="1100"/>
      <c r="AV52" s="1100"/>
      <c r="AW52" s="1100"/>
      <c r="AX52" s="1100"/>
      <c r="AY52" s="1100"/>
      <c r="AZ52" s="1100"/>
      <c r="BA52" s="1100"/>
    </row>
    <row r="53" spans="3:53">
      <c r="C53" s="50"/>
      <c r="AM53" s="1100"/>
      <c r="AN53" s="1100"/>
      <c r="AO53" s="1100"/>
      <c r="AP53" s="1100"/>
      <c r="AQ53" s="1100"/>
      <c r="AR53" s="1100"/>
      <c r="AS53" s="1100"/>
      <c r="AT53" s="1100"/>
      <c r="AU53" s="1100"/>
      <c r="AV53" s="1100"/>
      <c r="AW53" s="1100"/>
      <c r="AX53" s="1100"/>
      <c r="AY53" s="1100"/>
      <c r="AZ53" s="1100"/>
      <c r="BA53" s="1100"/>
    </row>
    <row r="54" spans="3:53">
      <c r="C54" s="50"/>
      <c r="AM54" s="1100"/>
      <c r="AN54" s="1100"/>
      <c r="AO54" s="1100"/>
      <c r="AP54" s="1100"/>
      <c r="AQ54" s="1100"/>
      <c r="AR54" s="1100"/>
      <c r="AS54" s="1100"/>
      <c r="AT54" s="1100"/>
      <c r="AU54" s="1100"/>
      <c r="AV54" s="1100"/>
      <c r="AW54" s="1100"/>
      <c r="AX54" s="1100"/>
      <c r="AY54" s="1100"/>
      <c r="AZ54" s="1100"/>
      <c r="BA54" s="1100"/>
    </row>
    <row r="55" spans="3:53">
      <c r="C55" s="50"/>
      <c r="AM55" s="1100"/>
      <c r="AN55" s="1100"/>
      <c r="AO55" s="1100"/>
      <c r="AP55" s="1100"/>
      <c r="AQ55" s="1100"/>
      <c r="AR55" s="1100"/>
      <c r="AS55" s="1100"/>
      <c r="AT55" s="1100"/>
      <c r="AU55" s="1100"/>
      <c r="AV55" s="1100"/>
      <c r="AW55" s="1100"/>
      <c r="AX55" s="1100"/>
      <c r="AY55" s="1100"/>
      <c r="AZ55" s="1100"/>
      <c r="BA55" s="1100"/>
    </row>
    <row r="56" spans="3:53">
      <c r="C56" s="50"/>
      <c r="AM56" s="1100"/>
      <c r="AN56" s="1100"/>
      <c r="AO56" s="1100"/>
      <c r="AP56" s="1100"/>
      <c r="AQ56" s="1100"/>
      <c r="AR56" s="1100"/>
      <c r="AS56" s="1100"/>
      <c r="AT56" s="1100"/>
      <c r="AU56" s="1100"/>
      <c r="AV56" s="1100"/>
      <c r="AW56" s="1100"/>
      <c r="AX56" s="1100"/>
      <c r="AY56" s="1100"/>
      <c r="AZ56" s="1100"/>
      <c r="BA56" s="1100"/>
    </row>
    <row r="57" spans="3:53">
      <c r="C57" s="50"/>
      <c r="AM57" s="1100"/>
      <c r="AN57" s="1100"/>
      <c r="AO57" s="1100"/>
      <c r="AP57" s="1100"/>
      <c r="AQ57" s="1100"/>
      <c r="AR57" s="1100"/>
      <c r="AS57" s="1100"/>
      <c r="AT57" s="1100"/>
      <c r="AU57" s="1100"/>
      <c r="AV57" s="1100"/>
      <c r="AW57" s="1100"/>
      <c r="AX57" s="1100"/>
      <c r="AY57" s="1100"/>
      <c r="AZ57" s="1100"/>
      <c r="BA57" s="1100"/>
    </row>
    <row r="58" spans="3:53">
      <c r="C58" s="50"/>
      <c r="AM58" s="1100"/>
      <c r="AN58" s="1100"/>
      <c r="AO58" s="1100"/>
      <c r="AP58" s="1100"/>
      <c r="AQ58" s="1100"/>
      <c r="AR58" s="1100"/>
      <c r="AS58" s="1100"/>
      <c r="AT58" s="1100"/>
      <c r="AU58" s="1100"/>
      <c r="AV58" s="1100"/>
      <c r="AW58" s="1100"/>
      <c r="AX58" s="1100"/>
      <c r="AY58" s="1100"/>
      <c r="AZ58" s="1100"/>
      <c r="BA58" s="1100"/>
    </row>
    <row r="59" spans="3:53">
      <c r="C59" s="50"/>
      <c r="AM59" s="1100"/>
      <c r="AN59" s="1100"/>
      <c r="AO59" s="1100"/>
      <c r="AP59" s="1100"/>
      <c r="AQ59" s="1100"/>
      <c r="AR59" s="1100"/>
      <c r="AS59" s="1100"/>
      <c r="AT59" s="1100"/>
      <c r="AU59" s="1100"/>
      <c r="AV59" s="1100"/>
      <c r="AW59" s="1100"/>
      <c r="AX59" s="1100"/>
      <c r="AY59" s="1100"/>
      <c r="AZ59" s="1100"/>
      <c r="BA59" s="1100"/>
    </row>
    <row r="60" spans="3:53">
      <c r="C60" s="50"/>
      <c r="AM60" s="1100"/>
      <c r="AN60" s="1100"/>
      <c r="AO60" s="1100"/>
      <c r="AP60" s="1100"/>
      <c r="AQ60" s="1100"/>
      <c r="AR60" s="1100"/>
      <c r="AS60" s="1100"/>
      <c r="AT60" s="1100"/>
      <c r="AU60" s="1100"/>
      <c r="AV60" s="1100"/>
      <c r="AW60" s="1100"/>
      <c r="AX60" s="1100"/>
      <c r="AY60" s="1100"/>
      <c r="AZ60" s="1100"/>
      <c r="BA60" s="1100"/>
    </row>
    <row r="61" spans="3:53">
      <c r="C61" s="50"/>
      <c r="AM61" s="1100"/>
      <c r="AN61" s="1100"/>
      <c r="AO61" s="1100"/>
      <c r="AP61" s="1100"/>
      <c r="AQ61" s="1100"/>
      <c r="AR61" s="1100"/>
      <c r="AS61" s="1100"/>
      <c r="AT61" s="1100"/>
      <c r="AU61" s="1100"/>
      <c r="AV61" s="1100"/>
      <c r="AW61" s="1100"/>
      <c r="AX61" s="1100"/>
      <c r="AY61" s="1100"/>
      <c r="AZ61" s="1100"/>
      <c r="BA61" s="1100"/>
    </row>
    <row r="62" spans="3:53">
      <c r="C62" s="50"/>
      <c r="AM62" s="1100"/>
      <c r="AN62" s="1100"/>
      <c r="AO62" s="1100"/>
      <c r="AP62" s="1100"/>
      <c r="AQ62" s="1100"/>
      <c r="AR62" s="1100"/>
      <c r="AS62" s="1100"/>
      <c r="AT62" s="1100"/>
      <c r="AU62" s="1100"/>
      <c r="AV62" s="1100"/>
      <c r="AW62" s="1100"/>
      <c r="AX62" s="1100"/>
      <c r="AY62" s="1100"/>
      <c r="AZ62" s="1100"/>
      <c r="BA62" s="1100"/>
    </row>
    <row r="63" spans="3:53">
      <c r="C63" s="50"/>
      <c r="AM63" s="1100"/>
      <c r="AN63" s="1100"/>
      <c r="AO63" s="1100"/>
      <c r="AP63" s="1100"/>
      <c r="AQ63" s="1100"/>
      <c r="AR63" s="1100"/>
      <c r="AS63" s="1100"/>
      <c r="AT63" s="1100"/>
      <c r="AU63" s="1100"/>
      <c r="AV63" s="1100"/>
      <c r="AW63" s="1100"/>
      <c r="AX63" s="1100"/>
      <c r="AY63" s="1100"/>
      <c r="AZ63" s="1100"/>
      <c r="BA63" s="1100"/>
    </row>
    <row r="64" spans="3:53">
      <c r="C64" s="50"/>
      <c r="AM64" s="1100"/>
      <c r="AN64" s="1100"/>
      <c r="AO64" s="1100"/>
      <c r="AP64" s="1100"/>
      <c r="AQ64" s="1100"/>
      <c r="AR64" s="1100"/>
      <c r="AS64" s="1100"/>
      <c r="AT64" s="1100"/>
      <c r="AU64" s="1100"/>
      <c r="AV64" s="1100"/>
      <c r="AW64" s="1100"/>
      <c r="AX64" s="1100"/>
      <c r="AY64" s="1100"/>
      <c r="AZ64" s="1100"/>
      <c r="BA64" s="1100"/>
    </row>
    <row r="65" spans="3:53">
      <c r="C65" s="50"/>
      <c r="AM65" s="1100"/>
      <c r="AN65" s="1100"/>
      <c r="AO65" s="1100"/>
      <c r="AP65" s="1100"/>
      <c r="AQ65" s="1100"/>
      <c r="AR65" s="1100"/>
      <c r="AS65" s="1100"/>
      <c r="AT65" s="1100"/>
      <c r="AU65" s="1100"/>
      <c r="AV65" s="1100"/>
      <c r="AW65" s="1100"/>
      <c r="AX65" s="1100"/>
      <c r="AY65" s="1100"/>
      <c r="AZ65" s="1100"/>
      <c r="BA65" s="1100"/>
    </row>
    <row r="66" spans="3:53">
      <c r="C66" s="50"/>
      <c r="AM66" s="1100"/>
      <c r="AN66" s="1100"/>
      <c r="AO66" s="1100"/>
      <c r="AP66" s="1100"/>
      <c r="AQ66" s="1100"/>
      <c r="AR66" s="1100"/>
      <c r="AS66" s="1100"/>
      <c r="AT66" s="1100"/>
      <c r="AU66" s="1100"/>
      <c r="AV66" s="1100"/>
      <c r="AW66" s="1100"/>
      <c r="AX66" s="1100"/>
      <c r="AY66" s="1100"/>
      <c r="AZ66" s="1100"/>
      <c r="BA66" s="1100"/>
    </row>
    <row r="67" spans="3:53">
      <c r="C67" s="50"/>
      <c r="AM67" s="1100"/>
      <c r="AN67" s="1100"/>
      <c r="AO67" s="1100"/>
      <c r="AP67" s="1100"/>
      <c r="AQ67" s="1100"/>
      <c r="AR67" s="1100"/>
      <c r="AS67" s="1100"/>
      <c r="AT67" s="1100"/>
      <c r="AU67" s="1100"/>
      <c r="AV67" s="1100"/>
      <c r="AW67" s="1100"/>
      <c r="AX67" s="1100"/>
      <c r="AY67" s="1100"/>
      <c r="AZ67" s="1100"/>
      <c r="BA67" s="1100"/>
    </row>
    <row r="68" spans="3:53">
      <c r="C68" s="50"/>
      <c r="AM68" s="1100"/>
      <c r="AN68" s="1100"/>
      <c r="AO68" s="1100"/>
      <c r="AP68" s="1100"/>
      <c r="AQ68" s="1100"/>
      <c r="AR68" s="1100"/>
      <c r="AS68" s="1100"/>
      <c r="AT68" s="1100"/>
      <c r="AU68" s="1100"/>
      <c r="AV68" s="1100"/>
      <c r="AW68" s="1100"/>
      <c r="AX68" s="1100"/>
      <c r="AY68" s="1100"/>
      <c r="AZ68" s="1100"/>
      <c r="BA68" s="1100"/>
    </row>
    <row r="69" spans="3:53">
      <c r="C69" s="50"/>
      <c r="AM69" s="1100"/>
      <c r="AN69" s="1100"/>
      <c r="AO69" s="1100"/>
      <c r="AP69" s="1100"/>
      <c r="AQ69" s="1100"/>
      <c r="AR69" s="1100"/>
      <c r="AS69" s="1100"/>
      <c r="AT69" s="1100"/>
      <c r="AU69" s="1100"/>
      <c r="AV69" s="1100"/>
      <c r="AW69" s="1100"/>
      <c r="AX69" s="1100"/>
      <c r="AY69" s="1100"/>
      <c r="AZ69" s="1100"/>
      <c r="BA69" s="1100"/>
    </row>
    <row r="70" spans="3:53">
      <c r="C70" s="50"/>
      <c r="AM70" s="1100"/>
      <c r="AN70" s="1100"/>
      <c r="AO70" s="1100"/>
      <c r="AP70" s="1100"/>
      <c r="AQ70" s="1100"/>
      <c r="AR70" s="1100"/>
      <c r="AS70" s="1100"/>
      <c r="AT70" s="1100"/>
      <c r="AU70" s="1100"/>
      <c r="AV70" s="1100"/>
      <c r="AW70" s="1100"/>
      <c r="AX70" s="1100"/>
      <c r="AY70" s="1100"/>
      <c r="AZ70" s="1100"/>
      <c r="BA70" s="1100"/>
    </row>
    <row r="71" spans="3:53">
      <c r="C71" s="50"/>
      <c r="AM71" s="1100"/>
      <c r="AN71" s="1100"/>
      <c r="AO71" s="1100"/>
      <c r="AP71" s="1100"/>
      <c r="AQ71" s="1100"/>
      <c r="AR71" s="1100"/>
      <c r="AS71" s="1100"/>
      <c r="AT71" s="1100"/>
      <c r="AU71" s="1100"/>
      <c r="AV71" s="1100"/>
      <c r="AW71" s="1100"/>
      <c r="AX71" s="1100"/>
      <c r="AY71" s="1100"/>
      <c r="AZ71" s="1100"/>
      <c r="BA71" s="1100"/>
    </row>
    <row r="72" spans="3:53">
      <c r="C72" s="50"/>
      <c r="AM72" s="1100"/>
      <c r="AN72" s="1100"/>
      <c r="AO72" s="1100"/>
      <c r="AP72" s="1100"/>
      <c r="AQ72" s="1100"/>
      <c r="AR72" s="1100"/>
      <c r="AS72" s="1100"/>
      <c r="AT72" s="1100"/>
      <c r="AU72" s="1100"/>
      <c r="AV72" s="1100"/>
      <c r="AW72" s="1100"/>
      <c r="AX72" s="1100"/>
      <c r="AY72" s="1100"/>
      <c r="AZ72" s="1100"/>
      <c r="BA72" s="1100"/>
    </row>
    <row r="73" spans="3:53">
      <c r="C73" s="50"/>
      <c r="AM73" s="1100"/>
      <c r="AN73" s="1100"/>
      <c r="AO73" s="1100"/>
      <c r="AP73" s="1100"/>
      <c r="AQ73" s="1100"/>
      <c r="AR73" s="1100"/>
      <c r="AS73" s="1100"/>
      <c r="AT73" s="1100"/>
      <c r="AU73" s="1100"/>
      <c r="AV73" s="1100"/>
      <c r="AW73" s="1100"/>
      <c r="AX73" s="1100"/>
      <c r="AY73" s="1100"/>
      <c r="AZ73" s="1100"/>
      <c r="BA73" s="1100"/>
    </row>
    <row r="74" spans="3:53">
      <c r="C74" s="50"/>
      <c r="AM74" s="1100"/>
      <c r="AN74" s="1100"/>
      <c r="AO74" s="1100"/>
      <c r="AP74" s="1100"/>
      <c r="AQ74" s="1100"/>
      <c r="AR74" s="1100"/>
      <c r="AS74" s="1100"/>
      <c r="AT74" s="1100"/>
      <c r="AU74" s="1100"/>
      <c r="AV74" s="1100"/>
      <c r="AW74" s="1100"/>
      <c r="AX74" s="1100"/>
      <c r="AY74" s="1100"/>
      <c r="AZ74" s="1100"/>
      <c r="BA74" s="1100"/>
    </row>
    <row r="75" spans="3:53">
      <c r="C75" s="50"/>
      <c r="AM75" s="1100"/>
      <c r="AN75" s="1100"/>
      <c r="AO75" s="1100"/>
      <c r="AP75" s="1100"/>
      <c r="AQ75" s="1100"/>
      <c r="AR75" s="1100"/>
      <c r="AS75" s="1100"/>
      <c r="AT75" s="1100"/>
      <c r="AU75" s="1100"/>
      <c r="AV75" s="1100"/>
      <c r="AW75" s="1100"/>
      <c r="AX75" s="1100"/>
      <c r="AY75" s="1100"/>
      <c r="AZ75" s="1100"/>
      <c r="BA75" s="1100"/>
    </row>
    <row r="76" spans="3:53">
      <c r="C76" s="50"/>
      <c r="AM76" s="1100"/>
      <c r="AN76" s="1100"/>
      <c r="AO76" s="1100"/>
      <c r="AP76" s="1100"/>
      <c r="AQ76" s="1100"/>
      <c r="AR76" s="1100"/>
      <c r="AS76" s="1100"/>
      <c r="AT76" s="1100"/>
      <c r="AU76" s="1100"/>
      <c r="AV76" s="1100"/>
      <c r="AW76" s="1100"/>
      <c r="AX76" s="1100"/>
      <c r="AY76" s="1100"/>
      <c r="AZ76" s="1100"/>
      <c r="BA76" s="1100"/>
    </row>
    <row r="77" spans="3:53">
      <c r="C77" s="50"/>
      <c r="AM77" s="1100"/>
      <c r="AN77" s="1100"/>
      <c r="AO77" s="1100"/>
      <c r="AP77" s="1100"/>
      <c r="AQ77" s="1100"/>
      <c r="AR77" s="1100"/>
      <c r="AS77" s="1100"/>
      <c r="AT77" s="1100"/>
      <c r="AU77" s="1100"/>
      <c r="AV77" s="1100"/>
      <c r="AW77" s="1100"/>
      <c r="AX77" s="1100"/>
      <c r="AY77" s="1100"/>
      <c r="AZ77" s="1100"/>
      <c r="BA77" s="1100"/>
    </row>
    <row r="78" spans="3:53">
      <c r="C78" s="50"/>
      <c r="AM78" s="1100"/>
      <c r="AN78" s="1100"/>
      <c r="AO78" s="1100"/>
      <c r="AP78" s="1100"/>
      <c r="AQ78" s="1100"/>
      <c r="AR78" s="1100"/>
      <c r="AS78" s="1100"/>
      <c r="AT78" s="1100"/>
      <c r="AU78" s="1100"/>
      <c r="AV78" s="1100"/>
      <c r="AW78" s="1100"/>
      <c r="AX78" s="1100"/>
      <c r="AY78" s="1100"/>
      <c r="AZ78" s="1100"/>
      <c r="BA78" s="1100"/>
    </row>
    <row r="79" spans="3:53">
      <c r="C79" s="50"/>
      <c r="AM79" s="1100"/>
      <c r="AN79" s="1100"/>
      <c r="AO79" s="1100"/>
      <c r="AP79" s="1100"/>
      <c r="AQ79" s="1100"/>
      <c r="AR79" s="1100"/>
      <c r="AS79" s="1100"/>
      <c r="AT79" s="1100"/>
      <c r="AU79" s="1100"/>
      <c r="AV79" s="1100"/>
      <c r="AW79" s="1100"/>
      <c r="AX79" s="1100"/>
      <c r="AY79" s="1100"/>
      <c r="AZ79" s="1100"/>
      <c r="BA79" s="1100"/>
    </row>
    <row r="80" spans="3:53">
      <c r="C80" s="50"/>
      <c r="AM80" s="1100"/>
      <c r="AN80" s="1100"/>
      <c r="AO80" s="1100"/>
      <c r="AP80" s="1100"/>
      <c r="AQ80" s="1100"/>
      <c r="AR80" s="1100"/>
      <c r="AS80" s="1100"/>
      <c r="AT80" s="1100"/>
      <c r="AU80" s="1100"/>
      <c r="AV80" s="1100"/>
      <c r="AW80" s="1100"/>
      <c r="AX80" s="1100"/>
      <c r="AY80" s="1100"/>
      <c r="AZ80" s="1100"/>
      <c r="BA80" s="1100"/>
    </row>
    <row r="81" spans="3:53">
      <c r="C81" s="50"/>
      <c r="AM81" s="1100"/>
      <c r="AN81" s="1100"/>
      <c r="AO81" s="1100"/>
      <c r="AP81" s="1100"/>
      <c r="AQ81" s="1100"/>
      <c r="AR81" s="1100"/>
      <c r="AS81" s="1100"/>
      <c r="AT81" s="1100"/>
      <c r="AU81" s="1100"/>
      <c r="AV81" s="1100"/>
      <c r="AW81" s="1100"/>
      <c r="AX81" s="1100"/>
      <c r="AY81" s="1100"/>
      <c r="AZ81" s="1100"/>
      <c r="BA81" s="1100"/>
    </row>
    <row r="82" spans="3:53">
      <c r="C82" s="50"/>
      <c r="AM82" s="1100"/>
      <c r="AN82" s="1100"/>
      <c r="AO82" s="1100"/>
      <c r="AP82" s="1100"/>
      <c r="AQ82" s="1100"/>
      <c r="AR82" s="1100"/>
      <c r="AS82" s="1100"/>
      <c r="AT82" s="1100"/>
      <c r="AU82" s="1100"/>
      <c r="AV82" s="1100"/>
      <c r="AW82" s="1100"/>
      <c r="AX82" s="1100"/>
      <c r="AY82" s="1100"/>
      <c r="AZ82" s="1100"/>
      <c r="BA82" s="1100"/>
    </row>
    <row r="83" spans="3:53">
      <c r="C83" s="50"/>
      <c r="AM83" s="1100"/>
      <c r="AN83" s="1100"/>
      <c r="AO83" s="1100"/>
      <c r="AP83" s="1100"/>
      <c r="AQ83" s="1100"/>
      <c r="AR83" s="1100"/>
      <c r="AS83" s="1100"/>
      <c r="AT83" s="1100"/>
      <c r="AU83" s="1100"/>
      <c r="AV83" s="1100"/>
      <c r="AW83" s="1100"/>
      <c r="AX83" s="1100"/>
      <c r="AY83" s="1100"/>
      <c r="AZ83" s="1100"/>
      <c r="BA83" s="1100"/>
    </row>
    <row r="84" spans="3:53">
      <c r="C84" s="50"/>
      <c r="AM84" s="1100"/>
      <c r="AN84" s="1100"/>
      <c r="AO84" s="1100"/>
      <c r="AP84" s="1100"/>
      <c r="AQ84" s="1100"/>
      <c r="AR84" s="1100"/>
      <c r="AS84" s="1100"/>
      <c r="AT84" s="1100"/>
      <c r="AU84" s="1100"/>
      <c r="AV84" s="1100"/>
      <c r="AW84" s="1100"/>
      <c r="AX84" s="1100"/>
      <c r="AY84" s="1100"/>
      <c r="AZ84" s="1100"/>
      <c r="BA84" s="1100"/>
    </row>
    <row r="85" spans="3:53">
      <c r="C85" s="50"/>
      <c r="AM85" s="1100"/>
      <c r="AN85" s="1100"/>
      <c r="AO85" s="1100"/>
      <c r="AP85" s="1100"/>
      <c r="AQ85" s="1100"/>
      <c r="AR85" s="1100"/>
      <c r="AS85" s="1100"/>
      <c r="AT85" s="1100"/>
      <c r="AU85" s="1100"/>
      <c r="AV85" s="1100"/>
      <c r="AW85" s="1100"/>
      <c r="AX85" s="1100"/>
      <c r="AY85" s="1100"/>
      <c r="AZ85" s="1100"/>
      <c r="BA85" s="1100"/>
    </row>
    <row r="86" spans="3:53">
      <c r="C86" s="50"/>
      <c r="AM86" s="1100"/>
      <c r="AN86" s="1100"/>
      <c r="AO86" s="1100"/>
      <c r="AP86" s="1100"/>
      <c r="AQ86" s="1100"/>
      <c r="AR86" s="1100"/>
      <c r="AS86" s="1100"/>
      <c r="AT86" s="1100"/>
      <c r="AU86" s="1100"/>
      <c r="AV86" s="1100"/>
      <c r="AW86" s="1100"/>
      <c r="AX86" s="1100"/>
      <c r="AY86" s="1100"/>
      <c r="AZ86" s="1100"/>
      <c r="BA86" s="1100"/>
    </row>
    <row r="87" spans="3:53">
      <c r="C87" s="50"/>
      <c r="AM87" s="1100"/>
      <c r="AN87" s="1100"/>
      <c r="AO87" s="1100"/>
      <c r="AP87" s="1100"/>
      <c r="AQ87" s="1100"/>
      <c r="AR87" s="1100"/>
      <c r="AS87" s="1100"/>
      <c r="AT87" s="1100"/>
      <c r="AU87" s="1100"/>
      <c r="AV87" s="1100"/>
      <c r="AW87" s="1100"/>
      <c r="AX87" s="1100"/>
      <c r="AY87" s="1100"/>
      <c r="AZ87" s="1100"/>
      <c r="BA87" s="1100"/>
    </row>
    <row r="88" spans="3:53">
      <c r="C88" s="50"/>
      <c r="AM88" s="1100"/>
      <c r="AN88" s="1100"/>
      <c r="AO88" s="1100"/>
      <c r="AP88" s="1100"/>
      <c r="AQ88" s="1100"/>
      <c r="AR88" s="1100"/>
      <c r="AS88" s="1100"/>
      <c r="AT88" s="1100"/>
      <c r="AU88" s="1100"/>
      <c r="AV88" s="1100"/>
      <c r="AW88" s="1100"/>
      <c r="AX88" s="1100"/>
      <c r="AY88" s="1100"/>
      <c r="AZ88" s="1100"/>
      <c r="BA88" s="1100"/>
    </row>
    <row r="89" spans="3:53">
      <c r="C89" s="50"/>
      <c r="AM89" s="1100"/>
      <c r="AN89" s="1100"/>
      <c r="AO89" s="1100"/>
      <c r="AP89" s="1100"/>
      <c r="AQ89" s="1100"/>
      <c r="AR89" s="1100"/>
      <c r="AS89" s="1100"/>
      <c r="AT89" s="1100"/>
      <c r="AU89" s="1100"/>
      <c r="AV89" s="1100"/>
      <c r="AW89" s="1100"/>
      <c r="AX89" s="1100"/>
      <c r="AY89" s="1100"/>
      <c r="AZ89" s="1100"/>
      <c r="BA89" s="1100"/>
    </row>
    <row r="90" spans="3:53">
      <c r="C90" s="50"/>
      <c r="AM90" s="1100"/>
      <c r="AN90" s="1100"/>
      <c r="AO90" s="1100"/>
      <c r="AP90" s="1100"/>
      <c r="AQ90" s="1100"/>
      <c r="AR90" s="1100"/>
      <c r="AS90" s="1100"/>
      <c r="AT90" s="1100"/>
      <c r="AU90" s="1100"/>
      <c r="AV90" s="1100"/>
      <c r="AW90" s="1100"/>
      <c r="AX90" s="1100"/>
      <c r="AY90" s="1100"/>
      <c r="AZ90" s="1100"/>
      <c r="BA90" s="1100"/>
    </row>
    <row r="91" spans="3:53">
      <c r="C91" s="50"/>
      <c r="AM91" s="1100"/>
      <c r="AN91" s="1100"/>
      <c r="AO91" s="1100"/>
      <c r="AP91" s="1100"/>
      <c r="AQ91" s="1100"/>
      <c r="AR91" s="1100"/>
      <c r="AS91" s="1100"/>
      <c r="AT91" s="1100"/>
      <c r="AU91" s="1100"/>
      <c r="AV91" s="1100"/>
      <c r="AW91" s="1100"/>
      <c r="AX91" s="1100"/>
      <c r="AY91" s="1100"/>
      <c r="AZ91" s="1100"/>
      <c r="BA91" s="1100"/>
    </row>
    <row r="92" spans="3:53">
      <c r="C92" s="50"/>
      <c r="AM92" s="1100"/>
      <c r="AN92" s="1100"/>
      <c r="AO92" s="1100"/>
      <c r="AP92" s="1100"/>
      <c r="AQ92" s="1100"/>
      <c r="AR92" s="1100"/>
      <c r="AS92" s="1100"/>
      <c r="AT92" s="1100"/>
      <c r="AU92" s="1100"/>
      <c r="AV92" s="1100"/>
      <c r="AW92" s="1100"/>
      <c r="AX92" s="1100"/>
      <c r="AY92" s="1100"/>
      <c r="AZ92" s="1100"/>
      <c r="BA92" s="1100"/>
    </row>
    <row r="93" spans="3:53">
      <c r="C93" s="50"/>
      <c r="AM93" s="1100"/>
      <c r="AN93" s="1100"/>
      <c r="AO93" s="1100"/>
      <c r="AP93" s="1100"/>
      <c r="AQ93" s="1100"/>
      <c r="AR93" s="1100"/>
      <c r="AS93" s="1100"/>
      <c r="AT93" s="1100"/>
      <c r="AU93" s="1100"/>
      <c r="AV93" s="1100"/>
      <c r="AW93" s="1100"/>
      <c r="AX93" s="1100"/>
      <c r="AY93" s="1100"/>
      <c r="AZ93" s="1100"/>
      <c r="BA93" s="1100"/>
    </row>
    <row r="94" spans="3:53">
      <c r="C94" s="50"/>
      <c r="AM94" s="1100"/>
      <c r="AN94" s="1100"/>
      <c r="AO94" s="1100"/>
      <c r="AP94" s="1100"/>
      <c r="AQ94" s="1100"/>
      <c r="AR94" s="1100"/>
      <c r="AS94" s="1100"/>
      <c r="AT94" s="1100"/>
      <c r="AU94" s="1100"/>
      <c r="AV94" s="1100"/>
      <c r="AW94" s="1100"/>
      <c r="AX94" s="1100"/>
      <c r="AY94" s="1100"/>
      <c r="AZ94" s="1100"/>
      <c r="BA94" s="1100"/>
    </row>
    <row r="95" spans="3:53">
      <c r="C95" s="50"/>
      <c r="AM95" s="1100"/>
      <c r="AN95" s="1100"/>
      <c r="AO95" s="1100"/>
      <c r="AP95" s="1100"/>
      <c r="AQ95" s="1100"/>
      <c r="AR95" s="1100"/>
      <c r="AS95" s="1100"/>
      <c r="AT95" s="1100"/>
      <c r="AU95" s="1100"/>
      <c r="AV95" s="1100"/>
      <c r="AW95" s="1100"/>
      <c r="AX95" s="1100"/>
      <c r="AY95" s="1100"/>
      <c r="AZ95" s="1100"/>
      <c r="BA95" s="1100"/>
    </row>
    <row r="96" spans="3:53">
      <c r="C96" s="50"/>
      <c r="AM96" s="1100"/>
      <c r="AN96" s="1100"/>
      <c r="AO96" s="1100"/>
      <c r="AP96" s="1100"/>
      <c r="AQ96" s="1100"/>
      <c r="AR96" s="1100"/>
      <c r="AS96" s="1100"/>
      <c r="AT96" s="1100"/>
      <c r="AU96" s="1100"/>
      <c r="AV96" s="1100"/>
      <c r="AW96" s="1100"/>
      <c r="AX96" s="1100"/>
      <c r="AY96" s="1100"/>
      <c r="AZ96" s="1100"/>
      <c r="BA96" s="1100"/>
    </row>
    <row r="97" spans="3:53">
      <c r="C97" s="50"/>
      <c r="AM97" s="1100"/>
      <c r="AN97" s="1100"/>
      <c r="AO97" s="1100"/>
      <c r="AP97" s="1100"/>
      <c r="AQ97" s="1100"/>
      <c r="AR97" s="1100"/>
      <c r="AS97" s="1100"/>
      <c r="AT97" s="1100"/>
      <c r="AU97" s="1100"/>
      <c r="AV97" s="1100"/>
      <c r="AW97" s="1100"/>
      <c r="AX97" s="1100"/>
      <c r="AY97" s="1100"/>
      <c r="AZ97" s="1100"/>
      <c r="BA97" s="1100"/>
    </row>
    <row r="98" spans="3:53">
      <c r="C98" s="50"/>
      <c r="AM98" s="1100"/>
      <c r="AN98" s="1100"/>
      <c r="AO98" s="1100"/>
      <c r="AP98" s="1100"/>
      <c r="AQ98" s="1100"/>
      <c r="AR98" s="1100"/>
      <c r="AS98" s="1100"/>
      <c r="AT98" s="1100"/>
      <c r="AU98" s="1100"/>
      <c r="AV98" s="1100"/>
      <c r="AW98" s="1100"/>
      <c r="AX98" s="1100"/>
      <c r="AY98" s="1100"/>
      <c r="AZ98" s="1100"/>
      <c r="BA98" s="1100"/>
    </row>
    <row r="99" spans="3:53">
      <c r="C99" s="50"/>
      <c r="AM99" s="1100"/>
      <c r="AN99" s="1100"/>
      <c r="AO99" s="1100"/>
      <c r="AP99" s="1100"/>
      <c r="AQ99" s="1100"/>
      <c r="AR99" s="1100"/>
      <c r="AS99" s="1100"/>
      <c r="AT99" s="1100"/>
      <c r="AU99" s="1100"/>
      <c r="AV99" s="1100"/>
      <c r="AW99" s="1100"/>
      <c r="AX99" s="1100"/>
      <c r="AY99" s="1100"/>
      <c r="AZ99" s="1100"/>
      <c r="BA99" s="1100"/>
    </row>
    <row r="100" spans="3:53">
      <c r="C100" s="50"/>
      <c r="AM100" s="1100"/>
      <c r="AN100" s="1100"/>
      <c r="AO100" s="1100"/>
      <c r="AP100" s="1100"/>
      <c r="AQ100" s="1100"/>
      <c r="AR100" s="1100"/>
      <c r="AS100" s="1100"/>
      <c r="AT100" s="1100"/>
      <c r="AU100" s="1100"/>
      <c r="AV100" s="1100"/>
      <c r="AW100" s="1100"/>
      <c r="AX100" s="1100"/>
      <c r="AY100" s="1100"/>
      <c r="AZ100" s="1100"/>
      <c r="BA100" s="1100"/>
    </row>
    <row r="101" spans="3:53">
      <c r="C101" s="50"/>
      <c r="AM101" s="1100"/>
      <c r="AN101" s="1100"/>
      <c r="AO101" s="1100"/>
      <c r="AP101" s="1100"/>
      <c r="AQ101" s="1100"/>
      <c r="AR101" s="1100"/>
      <c r="AS101" s="1100"/>
      <c r="AT101" s="1100"/>
      <c r="AU101" s="1100"/>
      <c r="AV101" s="1100"/>
      <c r="AW101" s="1100"/>
      <c r="AX101" s="1100"/>
      <c r="AY101" s="1100"/>
      <c r="AZ101" s="1100"/>
      <c r="BA101" s="1100"/>
    </row>
    <row r="102" spans="3:53">
      <c r="C102" s="50"/>
      <c r="AM102" s="1100"/>
      <c r="AN102" s="1100"/>
      <c r="AO102" s="1100"/>
      <c r="AP102" s="1100"/>
      <c r="AQ102" s="1100"/>
      <c r="AR102" s="1100"/>
      <c r="AS102" s="1100"/>
      <c r="AT102" s="1100"/>
      <c r="AU102" s="1100"/>
      <c r="AV102" s="1100"/>
      <c r="AW102" s="1100"/>
      <c r="AX102" s="1100"/>
      <c r="AY102" s="1100"/>
      <c r="AZ102" s="1100"/>
      <c r="BA102" s="1100"/>
    </row>
    <row r="103" spans="3:53">
      <c r="C103" s="50"/>
      <c r="AM103" s="1100"/>
      <c r="AN103" s="1100"/>
      <c r="AO103" s="1100"/>
      <c r="AP103" s="1100"/>
      <c r="AQ103" s="1100"/>
      <c r="AR103" s="1100"/>
      <c r="AS103" s="1100"/>
      <c r="AT103" s="1100"/>
      <c r="AU103" s="1100"/>
      <c r="AV103" s="1100"/>
      <c r="AW103" s="1100"/>
      <c r="AX103" s="1100"/>
      <c r="AY103" s="1100"/>
      <c r="AZ103" s="1100"/>
      <c r="BA103" s="1100"/>
    </row>
    <row r="104" spans="3:53">
      <c r="C104" s="50"/>
      <c r="AM104" s="1100"/>
      <c r="AN104" s="1100"/>
      <c r="AO104" s="1100"/>
      <c r="AP104" s="1100"/>
      <c r="AQ104" s="1100"/>
      <c r="AR104" s="1100"/>
      <c r="AS104" s="1100"/>
      <c r="AT104" s="1100"/>
      <c r="AU104" s="1100"/>
      <c r="AV104" s="1100"/>
      <c r="AW104" s="1100"/>
      <c r="AX104" s="1100"/>
      <c r="AY104" s="1100"/>
      <c r="AZ104" s="1100"/>
      <c r="BA104" s="1100"/>
    </row>
    <row r="105" spans="3:53">
      <c r="C105" s="50"/>
      <c r="AM105" s="1100"/>
      <c r="AN105" s="1100"/>
      <c r="AO105" s="1100"/>
      <c r="AP105" s="1100"/>
      <c r="AQ105" s="1100"/>
      <c r="AR105" s="1100"/>
      <c r="AS105" s="1100"/>
      <c r="AT105" s="1100"/>
      <c r="AU105" s="1100"/>
      <c r="AV105" s="1100"/>
      <c r="AW105" s="1100"/>
      <c r="AX105" s="1100"/>
      <c r="AY105" s="1100"/>
      <c r="AZ105" s="1100"/>
      <c r="BA105" s="1100"/>
    </row>
    <row r="106" spans="3:53">
      <c r="C106" s="50"/>
      <c r="AM106" s="1100"/>
      <c r="AN106" s="1100"/>
      <c r="AO106" s="1100"/>
      <c r="AP106" s="1100"/>
      <c r="AQ106" s="1100"/>
      <c r="AR106" s="1100"/>
      <c r="AS106" s="1100"/>
      <c r="AT106" s="1100"/>
      <c r="AU106" s="1100"/>
      <c r="AV106" s="1100"/>
      <c r="AW106" s="1100"/>
      <c r="AX106" s="1100"/>
      <c r="AY106" s="1100"/>
      <c r="AZ106" s="1100"/>
      <c r="BA106" s="1100"/>
    </row>
    <row r="107" spans="3:53">
      <c r="C107" s="50"/>
      <c r="AM107" s="1100"/>
      <c r="AN107" s="1100"/>
      <c r="AO107" s="1100"/>
      <c r="AP107" s="1100"/>
      <c r="AQ107" s="1100"/>
      <c r="AR107" s="1100"/>
      <c r="AS107" s="1100"/>
      <c r="AT107" s="1100"/>
      <c r="AU107" s="1100"/>
      <c r="AV107" s="1100"/>
      <c r="AW107" s="1100"/>
      <c r="AX107" s="1100"/>
      <c r="AY107" s="1100"/>
      <c r="AZ107" s="1100"/>
      <c r="BA107" s="1100"/>
    </row>
    <row r="108" spans="3:53">
      <c r="C108" s="50"/>
      <c r="AM108" s="1100"/>
      <c r="AN108" s="1100"/>
      <c r="AO108" s="1100"/>
      <c r="AP108" s="1100"/>
      <c r="AQ108" s="1100"/>
      <c r="AR108" s="1100"/>
      <c r="AS108" s="1100"/>
      <c r="AT108" s="1100"/>
      <c r="AU108" s="1100"/>
      <c r="AV108" s="1100"/>
      <c r="AW108" s="1100"/>
      <c r="AX108" s="1100"/>
      <c r="AY108" s="1100"/>
      <c r="AZ108" s="1100"/>
      <c r="BA108" s="1100"/>
    </row>
  </sheetData>
  <sortState xmlns:xlrd2="http://schemas.microsoft.com/office/spreadsheetml/2017/richdata2" ref="A7:BB26">
    <sortCondition ref="A7"/>
  </sortState>
  <mergeCells count="42">
    <mergeCell ref="A27:D27"/>
    <mergeCell ref="AT5:AW5"/>
    <mergeCell ref="AX5:AZ5"/>
    <mergeCell ref="BA5:BA6"/>
    <mergeCell ref="X5:X6"/>
    <mergeCell ref="Y5:Y6"/>
    <mergeCell ref="Z5:Z6"/>
    <mergeCell ref="AA5:AA6"/>
    <mergeCell ref="AB5:AF5"/>
    <mergeCell ref="AG5:AG6"/>
    <mergeCell ref="U5:U6"/>
    <mergeCell ref="V5:V6"/>
    <mergeCell ref="W5:W6"/>
    <mergeCell ref="O5:O6"/>
    <mergeCell ref="P5:P6"/>
    <mergeCell ref="R5:R6"/>
    <mergeCell ref="S5:S6"/>
    <mergeCell ref="T5:T6"/>
    <mergeCell ref="BB5:BB6"/>
    <mergeCell ref="AH5:AH6"/>
    <mergeCell ref="AI5:AI6"/>
    <mergeCell ref="AJ5:AJ6"/>
    <mergeCell ref="AK5:AK6"/>
    <mergeCell ref="AL5:AL6"/>
    <mergeCell ref="AM5:AP5"/>
    <mergeCell ref="AQ5:AS5"/>
    <mergeCell ref="N5:N6"/>
    <mergeCell ref="A2:BB2"/>
    <mergeCell ref="A5:A6"/>
    <mergeCell ref="B5:B6"/>
    <mergeCell ref="C5:C6"/>
    <mergeCell ref="D5:D6"/>
    <mergeCell ref="E5:E6"/>
    <mergeCell ref="F5:F6"/>
    <mergeCell ref="G5:G6"/>
    <mergeCell ref="H5:H6"/>
    <mergeCell ref="I5:I6"/>
    <mergeCell ref="J5:J6"/>
    <mergeCell ref="K5:K6"/>
    <mergeCell ref="L5:L6"/>
    <mergeCell ref="M5:M6"/>
    <mergeCell ref="Q5:Q6"/>
  </mergeCells>
  <phoneticPr fontId="30" type="noConversion"/>
  <printOptions horizontalCentered="1"/>
  <pageMargins left="0.70866141732283472" right="0.70866141732283472" top="0.98425196850393704" bottom="0.74803149606299213" header="0.39370078740157477" footer="0.31496062992125984"/>
  <pageSetup paperSize="9" scale="26" fitToHeight="0" orientation="landscape" r:id="rId1"/>
  <headerFooter>
    <oddHeader>&amp;R&amp;"宋体,常规"&amp;10共&amp;"Times New Roman,常规"&amp;N&amp;"宋体,常规"页第&amp;"Times New Roman,常规"&amp;P&amp;"宋体,常规"页</oddHeader>
  </headerFooter>
</worksheet>
</file>

<file path=xl/worksheets/sheet8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07E6C0-374F-4999-9652-8D1DD5A80437}">
  <sheetPr codeName="Sheet97">
    <pageSetUpPr fitToPage="1"/>
  </sheetPr>
  <dimension ref="A1:AJ32"/>
  <sheetViews>
    <sheetView zoomScaleNormal="100" zoomScaleSheetLayoutView="100" workbookViewId="0"/>
  </sheetViews>
  <sheetFormatPr defaultColWidth="8.59765625" defaultRowHeight="15.75" customHeight="1" outlineLevelCol="1"/>
  <cols>
    <col min="1" max="1" width="4.5" style="107" customWidth="1"/>
    <col min="2" max="2" width="8.59765625" style="107" customWidth="1"/>
    <col min="3" max="3" width="15.59765625" style="107" customWidth="1"/>
    <col min="4" max="4" width="8.59765625" style="107" customWidth="1"/>
    <col min="5" max="6" width="12.59765625" style="107" hidden="1" customWidth="1" outlineLevel="1"/>
    <col min="7" max="7" width="5.59765625" style="107" customWidth="1" collapsed="1"/>
    <col min="8" max="11" width="5.59765625" style="107" hidden="1" customWidth="1" outlineLevel="1"/>
    <col min="12" max="12" width="5.59765625" style="107" customWidth="1" collapsed="1"/>
    <col min="13" max="18" width="5.59765625" style="107" hidden="1" customWidth="1" outlineLevel="1"/>
    <col min="19" max="19" width="12.59765625" style="107" hidden="1" customWidth="1" outlineLevel="1"/>
    <col min="20" max="20" width="10.09765625" style="111" customWidth="1" collapsed="1"/>
    <col min="21" max="27" width="12.59765625" style="107" hidden="1" customWidth="1"/>
    <col min="28" max="28" width="16.59765625" style="107" customWidth="1"/>
    <col min="29" max="32" width="12.796875" style="107" customWidth="1"/>
    <col min="33" max="33" width="9.3984375" style="107" customWidth="1"/>
    <col min="34" max="34" width="12.796875" style="107" customWidth="1"/>
    <col min="35" max="35" width="8.796875" style="107" customWidth="1"/>
    <col min="36" max="36" width="8.59765625" style="107" customWidth="1"/>
    <col min="37" max="40" width="9" style="107" bestFit="1" customWidth="1"/>
    <col min="41" max="16384" width="8.59765625" style="107"/>
  </cols>
  <sheetData>
    <row r="1" spans="1:36" ht="15.6">
      <c r="A1" s="104"/>
      <c r="B1" s="105"/>
      <c r="D1" s="106"/>
      <c r="E1" s="106"/>
      <c r="F1" s="106"/>
      <c r="G1" s="106"/>
      <c r="H1" s="106"/>
      <c r="I1" s="106"/>
      <c r="J1" s="106"/>
      <c r="K1" s="106"/>
      <c r="L1" s="106"/>
      <c r="M1" s="106"/>
      <c r="N1" s="106"/>
      <c r="O1" s="106"/>
      <c r="P1" s="106"/>
      <c r="Q1" s="106"/>
      <c r="R1" s="106"/>
      <c r="S1" s="106"/>
      <c r="T1" s="1103"/>
      <c r="U1" s="106"/>
      <c r="V1" s="106"/>
      <c r="W1" s="106"/>
      <c r="X1" s="106"/>
      <c r="Y1" s="106"/>
      <c r="Z1" s="106"/>
      <c r="AA1" s="106"/>
      <c r="AB1" s="106"/>
      <c r="AC1" s="106"/>
      <c r="AD1" s="106"/>
      <c r="AE1" s="106"/>
      <c r="AF1" s="106"/>
      <c r="AG1" s="106"/>
      <c r="AH1" s="106"/>
      <c r="AI1" s="106"/>
      <c r="AJ1" s="106"/>
    </row>
    <row r="2" spans="1:36" s="108" customFormat="1" ht="30" customHeight="1">
      <c r="A2" s="2068" t="s">
        <v>2675</v>
      </c>
      <c r="B2" s="2068"/>
      <c r="C2" s="2068"/>
      <c r="D2" s="2068"/>
      <c r="E2" s="2068"/>
      <c r="F2" s="2068"/>
      <c r="G2" s="2068"/>
      <c r="H2" s="2068"/>
      <c r="I2" s="2068"/>
      <c r="J2" s="2068"/>
      <c r="K2" s="2068"/>
      <c r="L2" s="2068"/>
      <c r="M2" s="2068"/>
      <c r="N2" s="2068"/>
      <c r="O2" s="2068"/>
      <c r="P2" s="2068"/>
      <c r="Q2" s="2068"/>
      <c r="R2" s="2068"/>
      <c r="S2" s="2068"/>
      <c r="T2" s="2068"/>
      <c r="U2" s="2068"/>
      <c r="V2" s="2068"/>
      <c r="W2" s="2068"/>
      <c r="X2" s="2068"/>
      <c r="Y2" s="2068"/>
      <c r="Z2" s="2068"/>
      <c r="AA2" s="2068"/>
      <c r="AB2" s="2068"/>
      <c r="AC2" s="2068"/>
      <c r="AD2" s="2068"/>
      <c r="AE2" s="2068"/>
      <c r="AF2" s="2068"/>
      <c r="AG2" s="2068"/>
      <c r="AH2" s="2068"/>
      <c r="AI2" s="2068"/>
      <c r="AJ2" s="2068"/>
    </row>
    <row r="3" spans="1:36" ht="14.1" customHeight="1">
      <c r="A3" s="1104" t="s">
        <v>1968</v>
      </c>
      <c r="B3" s="1104"/>
      <c r="C3" s="1104"/>
      <c r="D3" s="1104"/>
      <c r="E3" s="1104"/>
      <c r="F3" s="1104"/>
      <c r="G3" s="1104"/>
      <c r="H3" s="1104"/>
      <c r="I3" s="1104"/>
      <c r="J3" s="1104"/>
      <c r="K3" s="1104"/>
      <c r="L3" s="1104"/>
      <c r="M3" s="1104"/>
      <c r="N3" s="1104"/>
      <c r="O3" s="1104"/>
      <c r="P3" s="1104"/>
      <c r="Q3" s="1104"/>
      <c r="R3" s="1104"/>
      <c r="S3" s="1104"/>
      <c r="T3" s="107"/>
    </row>
    <row r="4" spans="1:36" ht="15.75" customHeight="1">
      <c r="A4" s="1104" t="s">
        <v>2086</v>
      </c>
      <c r="B4" s="1104"/>
      <c r="K4" s="1105"/>
      <c r="L4" s="1105"/>
      <c r="M4" s="1105"/>
      <c r="N4" s="1105"/>
      <c r="O4" s="1105"/>
      <c r="P4" s="1105"/>
      <c r="Q4" s="1105"/>
      <c r="R4" s="1105"/>
      <c r="S4" s="1105"/>
      <c r="T4" s="1106"/>
      <c r="AJ4" s="1105" t="s">
        <v>1970</v>
      </c>
    </row>
    <row r="5" spans="1:36" s="106" customFormat="1" ht="30" customHeight="1">
      <c r="A5" s="2069" t="s">
        <v>1101</v>
      </c>
      <c r="B5" s="2070" t="s">
        <v>2621</v>
      </c>
      <c r="C5" s="1667" t="s">
        <v>2676</v>
      </c>
      <c r="D5" s="2072" t="s">
        <v>2677</v>
      </c>
      <c r="E5" s="2073" t="s">
        <v>2395</v>
      </c>
      <c r="F5" s="2073" t="s">
        <v>2430</v>
      </c>
      <c r="G5" s="2072" t="s">
        <v>2678</v>
      </c>
      <c r="H5" s="2073" t="s">
        <v>2679</v>
      </c>
      <c r="I5" s="2070" t="s">
        <v>2680</v>
      </c>
      <c r="J5" s="2070" t="s">
        <v>2681</v>
      </c>
      <c r="K5" s="2073" t="s">
        <v>2682</v>
      </c>
      <c r="L5" s="2075" t="s">
        <v>2683</v>
      </c>
      <c r="M5" s="2070" t="s">
        <v>2684</v>
      </c>
      <c r="N5" s="2075" t="s">
        <v>2685</v>
      </c>
      <c r="O5" s="2073" t="s">
        <v>2686</v>
      </c>
      <c r="P5" s="2073" t="s">
        <v>2687</v>
      </c>
      <c r="Q5" s="2073" t="s">
        <v>2688</v>
      </c>
      <c r="R5" s="2073" t="s">
        <v>2689</v>
      </c>
      <c r="S5" s="2073" t="s">
        <v>2690</v>
      </c>
      <c r="T5" s="2078" t="s">
        <v>2397</v>
      </c>
      <c r="U5" s="1916" t="s">
        <v>2088</v>
      </c>
      <c r="V5" s="1687"/>
      <c r="W5" s="1687"/>
      <c r="X5" s="1917"/>
      <c r="Y5" s="2040" t="s">
        <v>2089</v>
      </c>
      <c r="Z5" s="2041"/>
      <c r="AA5" s="1682"/>
      <c r="AB5" s="1916" t="s">
        <v>2262</v>
      </c>
      <c r="AC5" s="1687"/>
      <c r="AD5" s="1687"/>
      <c r="AE5" s="1917"/>
      <c r="AF5" s="1916" t="s">
        <v>2150</v>
      </c>
      <c r="AG5" s="1917"/>
      <c r="AH5" s="1917"/>
      <c r="AI5" s="2077" t="s">
        <v>2091</v>
      </c>
      <c r="AJ5" s="2077" t="s">
        <v>1100</v>
      </c>
    </row>
    <row r="6" spans="1:36" s="109" customFormat="1" ht="29.25" customHeight="1">
      <c r="A6" s="2069"/>
      <c r="B6" s="2071"/>
      <c r="C6" s="2069"/>
      <c r="D6" s="2069"/>
      <c r="E6" s="2074"/>
      <c r="F6" s="2074"/>
      <c r="G6" s="2069"/>
      <c r="H6" s="2074"/>
      <c r="I6" s="2071"/>
      <c r="J6" s="2071"/>
      <c r="K6" s="2071"/>
      <c r="L6" s="2071"/>
      <c r="M6" s="2071"/>
      <c r="N6" s="2071"/>
      <c r="O6" s="2071"/>
      <c r="P6" s="2071"/>
      <c r="Q6" s="2071"/>
      <c r="R6" s="2074"/>
      <c r="S6" s="2074"/>
      <c r="T6" s="2079"/>
      <c r="U6" s="400" t="s">
        <v>1758</v>
      </c>
      <c r="V6" s="470" t="s">
        <v>1779</v>
      </c>
      <c r="W6" s="1046" t="s">
        <v>2426</v>
      </c>
      <c r="X6" s="400" t="s">
        <v>1647</v>
      </c>
      <c r="Y6" s="400" t="s">
        <v>1758</v>
      </c>
      <c r="Z6" s="400" t="s">
        <v>1779</v>
      </c>
      <c r="AA6" s="1046" t="s">
        <v>2426</v>
      </c>
      <c r="AB6" s="400" t="s">
        <v>1758</v>
      </c>
      <c r="AC6" s="470" t="s">
        <v>1779</v>
      </c>
      <c r="AD6" s="1046" t="s">
        <v>2426</v>
      </c>
      <c r="AE6" s="400" t="s">
        <v>1647</v>
      </c>
      <c r="AF6" s="400" t="s">
        <v>2393</v>
      </c>
      <c r="AG6" s="400" t="s">
        <v>2241</v>
      </c>
      <c r="AH6" s="400" t="s">
        <v>2090</v>
      </c>
      <c r="AI6" s="2069"/>
      <c r="AJ6" s="2069"/>
    </row>
    <row r="7" spans="1:36" s="109" customFormat="1" ht="18" customHeight="1">
      <c r="A7" s="448"/>
      <c r="B7" s="1107"/>
      <c r="C7" s="460"/>
      <c r="D7" s="1108"/>
      <c r="E7" s="1109"/>
      <c r="F7" s="1109"/>
      <c r="G7" s="448"/>
      <c r="H7" s="1107"/>
      <c r="I7" s="1107"/>
      <c r="J7" s="1110"/>
      <c r="K7" s="1107"/>
      <c r="L7" s="1107"/>
      <c r="M7" s="1111"/>
      <c r="N7" s="1107"/>
      <c r="O7" s="1107"/>
      <c r="P7" s="1107"/>
      <c r="Q7" s="1109"/>
      <c r="R7" s="1109"/>
      <c r="S7" s="1109"/>
      <c r="T7" s="1112"/>
      <c r="U7" s="1113"/>
      <c r="V7" s="1113"/>
      <c r="W7" s="1113"/>
      <c r="X7" s="1113"/>
      <c r="Y7" s="1113"/>
      <c r="Z7" s="1113"/>
      <c r="AA7" s="1113"/>
      <c r="AB7" s="1113"/>
      <c r="AC7" s="1113"/>
      <c r="AD7" s="1113"/>
      <c r="AE7" s="1113"/>
      <c r="AF7" s="110"/>
      <c r="AG7" s="1113"/>
      <c r="AH7" s="110"/>
      <c r="AI7" s="410"/>
      <c r="AJ7" s="448"/>
    </row>
    <row r="8" spans="1:36" ht="15.75" customHeight="1">
      <c r="A8" s="1114"/>
      <c r="B8" s="448"/>
      <c r="C8" s="466"/>
      <c r="D8" s="1108"/>
      <c r="E8" s="448"/>
      <c r="F8" s="448"/>
      <c r="G8" s="448"/>
      <c r="H8" s="448"/>
      <c r="I8" s="448"/>
      <c r="J8" s="448"/>
      <c r="K8" s="448"/>
      <c r="L8" s="448"/>
      <c r="M8" s="448"/>
      <c r="N8" s="448"/>
      <c r="O8" s="448"/>
      <c r="P8" s="448"/>
      <c r="Q8" s="448"/>
      <c r="R8" s="448"/>
      <c r="S8" s="448"/>
      <c r="T8" s="1112"/>
      <c r="U8" s="1115"/>
      <c r="V8" s="1115"/>
      <c r="W8" s="1115"/>
      <c r="X8" s="1115"/>
      <c r="Y8" s="1115"/>
      <c r="Z8" s="1115"/>
      <c r="AA8" s="1115"/>
      <c r="AB8" s="1115"/>
      <c r="AC8" s="1115"/>
      <c r="AD8" s="1115"/>
      <c r="AE8" s="1115"/>
      <c r="AF8" s="1115"/>
      <c r="AG8" s="448"/>
      <c r="AH8" s="1115"/>
      <c r="AI8" s="410"/>
      <c r="AJ8" s="592"/>
    </row>
    <row r="9" spans="1:36" ht="15.75" customHeight="1">
      <c r="A9" s="1114"/>
      <c r="B9" s="448"/>
      <c r="C9" s="466"/>
      <c r="D9" s="1108"/>
      <c r="E9" s="448"/>
      <c r="F9" s="448"/>
      <c r="G9" s="448"/>
      <c r="H9" s="448"/>
      <c r="I9" s="448"/>
      <c r="J9" s="448"/>
      <c r="K9" s="448"/>
      <c r="L9" s="448"/>
      <c r="M9" s="448"/>
      <c r="N9" s="448"/>
      <c r="O9" s="448"/>
      <c r="P9" s="448"/>
      <c r="Q9" s="448"/>
      <c r="R9" s="448"/>
      <c r="S9" s="448"/>
      <c r="T9" s="1112"/>
      <c r="U9" s="1115"/>
      <c r="V9" s="1115"/>
      <c r="W9" s="1115"/>
      <c r="X9" s="1115"/>
      <c r="Y9" s="1115"/>
      <c r="Z9" s="1115"/>
      <c r="AA9" s="1115"/>
      <c r="AB9" s="1115"/>
      <c r="AC9" s="1115"/>
      <c r="AD9" s="1115"/>
      <c r="AE9" s="1115"/>
      <c r="AF9" s="1115"/>
      <c r="AG9" s="448"/>
      <c r="AH9" s="1115"/>
      <c r="AI9" s="410"/>
      <c r="AJ9" s="592"/>
    </row>
    <row r="10" spans="1:36" ht="15.75" customHeight="1">
      <c r="A10" s="1114"/>
      <c r="B10" s="448"/>
      <c r="C10" s="466"/>
      <c r="D10" s="1108"/>
      <c r="E10" s="448"/>
      <c r="F10" s="448"/>
      <c r="G10" s="448"/>
      <c r="H10" s="448"/>
      <c r="I10" s="448"/>
      <c r="J10" s="448"/>
      <c r="K10" s="448"/>
      <c r="L10" s="448"/>
      <c r="M10" s="448"/>
      <c r="N10" s="448"/>
      <c r="O10" s="448"/>
      <c r="P10" s="448"/>
      <c r="Q10" s="448"/>
      <c r="R10" s="448"/>
      <c r="S10" s="448"/>
      <c r="T10" s="1112"/>
      <c r="U10" s="1115"/>
      <c r="V10" s="1115"/>
      <c r="W10" s="1115"/>
      <c r="X10" s="1115"/>
      <c r="Y10" s="1115"/>
      <c r="Z10" s="1115"/>
      <c r="AA10" s="1115"/>
      <c r="AB10" s="1115"/>
      <c r="AC10" s="1115"/>
      <c r="AD10" s="1115"/>
      <c r="AE10" s="1115"/>
      <c r="AF10" s="1115"/>
      <c r="AG10" s="448"/>
      <c r="AH10" s="1115"/>
      <c r="AI10" s="410"/>
      <c r="AJ10" s="592"/>
    </row>
    <row r="11" spans="1:36" ht="15.75" customHeight="1">
      <c r="A11" s="1114"/>
      <c r="B11" s="448"/>
      <c r="C11" s="466"/>
      <c r="D11" s="1108"/>
      <c r="E11" s="448"/>
      <c r="F11" s="448"/>
      <c r="G11" s="448"/>
      <c r="H11" s="448"/>
      <c r="I11" s="448"/>
      <c r="J11" s="448"/>
      <c r="K11" s="448"/>
      <c r="L11" s="448"/>
      <c r="M11" s="448"/>
      <c r="N11" s="448"/>
      <c r="O11" s="448"/>
      <c r="P11" s="448"/>
      <c r="Q11" s="448"/>
      <c r="R11" s="448"/>
      <c r="S11" s="448"/>
      <c r="T11" s="1112"/>
      <c r="U11" s="1115"/>
      <c r="V11" s="1115"/>
      <c r="W11" s="1115"/>
      <c r="X11" s="1115"/>
      <c r="Y11" s="1115"/>
      <c r="Z11" s="1115"/>
      <c r="AA11" s="1115"/>
      <c r="AB11" s="1115"/>
      <c r="AC11" s="1115"/>
      <c r="AD11" s="1115"/>
      <c r="AE11" s="1115"/>
      <c r="AF11" s="1115"/>
      <c r="AG11" s="448"/>
      <c r="AH11" s="1115"/>
      <c r="AI11" s="410"/>
      <c r="AJ11" s="592"/>
    </row>
    <row r="12" spans="1:36" ht="15.75" customHeight="1">
      <c r="A12" s="1114"/>
      <c r="B12" s="448"/>
      <c r="C12" s="466"/>
      <c r="D12" s="1108"/>
      <c r="E12" s="448"/>
      <c r="F12" s="448"/>
      <c r="G12" s="448"/>
      <c r="H12" s="448"/>
      <c r="I12" s="448"/>
      <c r="J12" s="448"/>
      <c r="K12" s="448"/>
      <c r="L12" s="448"/>
      <c r="M12" s="448"/>
      <c r="N12" s="448"/>
      <c r="O12" s="448"/>
      <c r="P12" s="448"/>
      <c r="Q12" s="448"/>
      <c r="R12" s="448"/>
      <c r="S12" s="448"/>
      <c r="T12" s="1112"/>
      <c r="U12" s="1115"/>
      <c r="V12" s="1115"/>
      <c r="W12" s="1115"/>
      <c r="X12" s="1115"/>
      <c r="Y12" s="1115"/>
      <c r="Z12" s="1115"/>
      <c r="AA12" s="1115"/>
      <c r="AB12" s="1115"/>
      <c r="AC12" s="1115"/>
      <c r="AD12" s="1115"/>
      <c r="AE12" s="1115"/>
      <c r="AF12" s="1115"/>
      <c r="AG12" s="448"/>
      <c r="AH12" s="1115"/>
      <c r="AI12" s="410"/>
      <c r="AJ12" s="592"/>
    </row>
    <row r="13" spans="1:36" ht="15.75" customHeight="1">
      <c r="A13" s="1114"/>
      <c r="B13" s="448"/>
      <c r="C13" s="466"/>
      <c r="D13" s="1108"/>
      <c r="E13" s="448"/>
      <c r="F13" s="448"/>
      <c r="G13" s="448"/>
      <c r="H13" s="448"/>
      <c r="I13" s="448"/>
      <c r="J13" s="448"/>
      <c r="K13" s="448"/>
      <c r="L13" s="448"/>
      <c r="M13" s="448"/>
      <c r="N13" s="448"/>
      <c r="O13" s="448"/>
      <c r="P13" s="448"/>
      <c r="Q13" s="448"/>
      <c r="R13" s="448"/>
      <c r="S13" s="448"/>
      <c r="T13" s="1112"/>
      <c r="U13" s="1115"/>
      <c r="V13" s="1115"/>
      <c r="W13" s="1115"/>
      <c r="X13" s="1115"/>
      <c r="Y13" s="1115"/>
      <c r="Z13" s="1115"/>
      <c r="AA13" s="1115"/>
      <c r="AB13" s="1115"/>
      <c r="AC13" s="1115"/>
      <c r="AD13" s="1115"/>
      <c r="AE13" s="1115"/>
      <c r="AF13" s="1115"/>
      <c r="AG13" s="448"/>
      <c r="AH13" s="1115"/>
      <c r="AI13" s="410"/>
      <c r="AJ13" s="592"/>
    </row>
    <row r="14" spans="1:36" ht="15.75" customHeight="1">
      <c r="A14" s="1114"/>
      <c r="B14" s="448"/>
      <c r="C14" s="466"/>
      <c r="D14" s="1108"/>
      <c r="E14" s="448"/>
      <c r="F14" s="448"/>
      <c r="G14" s="448"/>
      <c r="H14" s="448"/>
      <c r="I14" s="448"/>
      <c r="J14" s="448"/>
      <c r="K14" s="448"/>
      <c r="L14" s="448"/>
      <c r="M14" s="448"/>
      <c r="N14" s="448"/>
      <c r="O14" s="448"/>
      <c r="P14" s="448"/>
      <c r="Q14" s="448"/>
      <c r="R14" s="448"/>
      <c r="S14" s="448"/>
      <c r="T14" s="1112"/>
      <c r="U14" s="1115"/>
      <c r="V14" s="1115"/>
      <c r="W14" s="1115"/>
      <c r="X14" s="1115"/>
      <c r="Y14" s="1115"/>
      <c r="Z14" s="1115"/>
      <c r="AA14" s="1115"/>
      <c r="AB14" s="1115"/>
      <c r="AC14" s="1115"/>
      <c r="AD14" s="1115"/>
      <c r="AE14" s="1115"/>
      <c r="AF14" s="1115"/>
      <c r="AG14" s="448"/>
      <c r="AH14" s="1115"/>
      <c r="AI14" s="410"/>
      <c r="AJ14" s="592"/>
    </row>
    <row r="15" spans="1:36" ht="15.75" customHeight="1">
      <c r="A15" s="1114"/>
      <c r="B15" s="448"/>
      <c r="C15" s="466"/>
      <c r="D15" s="1108"/>
      <c r="E15" s="448"/>
      <c r="F15" s="448"/>
      <c r="G15" s="448"/>
      <c r="H15" s="448"/>
      <c r="I15" s="448"/>
      <c r="J15" s="448"/>
      <c r="K15" s="448"/>
      <c r="L15" s="448"/>
      <c r="M15" s="448"/>
      <c r="N15" s="448"/>
      <c r="O15" s="448"/>
      <c r="P15" s="448"/>
      <c r="Q15" s="448"/>
      <c r="R15" s="448"/>
      <c r="S15" s="448"/>
      <c r="T15" s="1112"/>
      <c r="U15" s="1115"/>
      <c r="V15" s="1115"/>
      <c r="W15" s="1115"/>
      <c r="X15" s="1115"/>
      <c r="Y15" s="1115"/>
      <c r="Z15" s="1115"/>
      <c r="AA15" s="1115"/>
      <c r="AB15" s="1115"/>
      <c r="AC15" s="1115"/>
      <c r="AD15" s="1115"/>
      <c r="AE15" s="1115"/>
      <c r="AF15" s="1115"/>
      <c r="AG15" s="448"/>
      <c r="AH15" s="1115"/>
      <c r="AI15" s="410"/>
      <c r="AJ15" s="592"/>
    </row>
    <row r="16" spans="1:36" ht="15.75" customHeight="1">
      <c r="A16" s="1114"/>
      <c r="B16" s="448"/>
      <c r="C16" s="466"/>
      <c r="D16" s="1108"/>
      <c r="E16" s="448"/>
      <c r="F16" s="448"/>
      <c r="G16" s="448"/>
      <c r="H16" s="448"/>
      <c r="I16" s="448"/>
      <c r="J16" s="448"/>
      <c r="K16" s="448"/>
      <c r="L16" s="448"/>
      <c r="M16" s="448"/>
      <c r="N16" s="448"/>
      <c r="O16" s="448"/>
      <c r="P16" s="448"/>
      <c r="Q16" s="448"/>
      <c r="R16" s="448"/>
      <c r="S16" s="448"/>
      <c r="T16" s="1112"/>
      <c r="U16" s="1115"/>
      <c r="V16" s="1115"/>
      <c r="W16" s="1115"/>
      <c r="X16" s="1115"/>
      <c r="Y16" s="1115"/>
      <c r="Z16" s="1115"/>
      <c r="AA16" s="1115"/>
      <c r="AB16" s="1115"/>
      <c r="AC16" s="1115"/>
      <c r="AD16" s="1115"/>
      <c r="AE16" s="1115"/>
      <c r="AF16" s="1115"/>
      <c r="AG16" s="448"/>
      <c r="AH16" s="1115"/>
      <c r="AI16" s="410"/>
      <c r="AJ16" s="592"/>
    </row>
    <row r="17" spans="1:36" ht="15.75" customHeight="1">
      <c r="A17" s="1114"/>
      <c r="B17" s="448"/>
      <c r="C17" s="466"/>
      <c r="D17" s="1108"/>
      <c r="E17" s="448"/>
      <c r="F17" s="448"/>
      <c r="G17" s="448"/>
      <c r="H17" s="448"/>
      <c r="I17" s="448"/>
      <c r="J17" s="448"/>
      <c r="K17" s="448"/>
      <c r="L17" s="448"/>
      <c r="M17" s="448"/>
      <c r="N17" s="448"/>
      <c r="O17" s="448"/>
      <c r="P17" s="448"/>
      <c r="Q17" s="448"/>
      <c r="R17" s="448"/>
      <c r="S17" s="448"/>
      <c r="T17" s="1112"/>
      <c r="U17" s="1115"/>
      <c r="V17" s="1115"/>
      <c r="W17" s="1115"/>
      <c r="X17" s="1115"/>
      <c r="Y17" s="1115"/>
      <c r="Z17" s="1115"/>
      <c r="AA17" s="1115"/>
      <c r="AB17" s="1115"/>
      <c r="AC17" s="1115"/>
      <c r="AD17" s="1115"/>
      <c r="AE17" s="1115"/>
      <c r="AF17" s="1115"/>
      <c r="AG17" s="448"/>
      <c r="AH17" s="1115"/>
      <c r="AI17" s="410"/>
      <c r="AJ17" s="592"/>
    </row>
    <row r="18" spans="1:36" ht="15.75" customHeight="1">
      <c r="A18" s="1114"/>
      <c r="B18" s="448"/>
      <c r="C18" s="466"/>
      <c r="D18" s="1108"/>
      <c r="E18" s="448"/>
      <c r="F18" s="448"/>
      <c r="G18" s="448"/>
      <c r="H18" s="448"/>
      <c r="I18" s="448"/>
      <c r="J18" s="448"/>
      <c r="K18" s="448"/>
      <c r="L18" s="448"/>
      <c r="M18" s="448"/>
      <c r="N18" s="448"/>
      <c r="O18" s="448"/>
      <c r="P18" s="448"/>
      <c r="Q18" s="448"/>
      <c r="R18" s="448"/>
      <c r="S18" s="448"/>
      <c r="T18" s="1112"/>
      <c r="U18" s="1115"/>
      <c r="V18" s="1115"/>
      <c r="W18" s="1115"/>
      <c r="X18" s="1115"/>
      <c r="Y18" s="1115"/>
      <c r="Z18" s="1115"/>
      <c r="AA18" s="1115"/>
      <c r="AB18" s="1115"/>
      <c r="AC18" s="1115"/>
      <c r="AD18" s="1115"/>
      <c r="AE18" s="1115"/>
      <c r="AF18" s="1115"/>
      <c r="AG18" s="448"/>
      <c r="AH18" s="1115"/>
      <c r="AI18" s="410"/>
      <c r="AJ18" s="592"/>
    </row>
    <row r="19" spans="1:36" ht="15.75" customHeight="1">
      <c r="A19" s="448"/>
      <c r="B19" s="448"/>
      <c r="C19" s="460"/>
      <c r="D19" s="1108"/>
      <c r="E19" s="1108"/>
      <c r="F19" s="1109"/>
      <c r="G19" s="448"/>
      <c r="H19" s="1107"/>
      <c r="I19" s="448"/>
      <c r="J19" s="448"/>
      <c r="K19" s="1107"/>
      <c r="L19" s="448"/>
      <c r="M19" s="1111"/>
      <c r="N19" s="1107"/>
      <c r="O19" s="1107"/>
      <c r="P19" s="1107"/>
      <c r="Q19" s="1109"/>
      <c r="R19" s="448"/>
      <c r="S19" s="1109"/>
      <c r="T19" s="1112"/>
      <c r="U19" s="1115"/>
      <c r="V19" s="1115"/>
      <c r="W19" s="1115"/>
      <c r="X19" s="1115"/>
      <c r="Y19" s="1115"/>
      <c r="Z19" s="1115"/>
      <c r="AA19" s="1115"/>
      <c r="AB19" s="1115"/>
      <c r="AC19" s="1115"/>
      <c r="AD19" s="1115"/>
      <c r="AE19" s="1115"/>
      <c r="AF19" s="1115"/>
      <c r="AG19" s="1113"/>
      <c r="AH19" s="110"/>
      <c r="AI19" s="410"/>
      <c r="AJ19" s="592"/>
    </row>
    <row r="20" spans="1:36" ht="15.75" customHeight="1">
      <c r="A20" s="1114"/>
      <c r="B20" s="448"/>
      <c r="C20" s="466"/>
      <c r="D20" s="1108"/>
      <c r="E20" s="448"/>
      <c r="F20" s="448"/>
      <c r="G20" s="448"/>
      <c r="H20" s="448"/>
      <c r="I20" s="1108"/>
      <c r="J20" s="1108"/>
      <c r="K20" s="448"/>
      <c r="L20" s="448"/>
      <c r="M20" s="448"/>
      <c r="N20" s="448"/>
      <c r="O20" s="448"/>
      <c r="P20" s="448"/>
      <c r="Q20" s="448"/>
      <c r="R20" s="448"/>
      <c r="S20" s="448"/>
      <c r="T20" s="1112"/>
      <c r="U20" s="1115"/>
      <c r="V20" s="1115"/>
      <c r="W20" s="1115"/>
      <c r="X20" s="1115"/>
      <c r="Y20" s="1115"/>
      <c r="Z20" s="1115"/>
      <c r="AA20" s="1115"/>
      <c r="AB20" s="1115"/>
      <c r="AC20" s="1115"/>
      <c r="AD20" s="1115"/>
      <c r="AE20" s="1115"/>
      <c r="AF20" s="1115"/>
      <c r="AG20" s="448"/>
      <c r="AH20" s="1115"/>
      <c r="AI20" s="410"/>
      <c r="AJ20" s="592"/>
    </row>
    <row r="21" spans="1:36" ht="15.75" customHeight="1">
      <c r="A21" s="448"/>
      <c r="B21" s="448"/>
      <c r="C21" s="466"/>
      <c r="D21" s="448"/>
      <c r="E21" s="448"/>
      <c r="F21" s="448"/>
      <c r="G21" s="448"/>
      <c r="H21" s="448"/>
      <c r="I21" s="448"/>
      <c r="J21" s="448"/>
      <c r="K21" s="448"/>
      <c r="L21" s="448"/>
      <c r="M21" s="448"/>
      <c r="N21" s="448"/>
      <c r="O21" s="448"/>
      <c r="P21" s="448"/>
      <c r="Q21" s="448"/>
      <c r="R21" s="448"/>
      <c r="S21" s="448"/>
      <c r="T21" s="1112"/>
      <c r="U21" s="1115"/>
      <c r="V21" s="1115"/>
      <c r="W21" s="1115"/>
      <c r="X21" s="1115"/>
      <c r="Y21" s="1115"/>
      <c r="Z21" s="1115"/>
      <c r="AA21" s="1115"/>
      <c r="AB21" s="1115"/>
      <c r="AC21" s="1115"/>
      <c r="AD21" s="1115"/>
      <c r="AE21" s="1115"/>
      <c r="AF21" s="1115"/>
      <c r="AG21" s="448"/>
      <c r="AH21" s="1115"/>
      <c r="AI21" s="410"/>
      <c r="AJ21" s="592"/>
    </row>
    <row r="22" spans="1:36" ht="15.75" customHeight="1">
      <c r="A22" s="448"/>
      <c r="B22" s="448"/>
      <c r="C22" s="466"/>
      <c r="D22" s="448"/>
      <c r="E22" s="448"/>
      <c r="F22" s="448"/>
      <c r="G22" s="448"/>
      <c r="H22" s="448"/>
      <c r="I22" s="448"/>
      <c r="J22" s="448"/>
      <c r="K22" s="448"/>
      <c r="L22" s="448"/>
      <c r="M22" s="448"/>
      <c r="N22" s="448"/>
      <c r="O22" s="448"/>
      <c r="P22" s="448"/>
      <c r="Q22" s="448"/>
      <c r="R22" s="448"/>
      <c r="S22" s="448"/>
      <c r="T22" s="1112"/>
      <c r="U22" s="1115"/>
      <c r="V22" s="1115"/>
      <c r="W22" s="1115"/>
      <c r="X22" s="1115"/>
      <c r="Y22" s="1115"/>
      <c r="Z22" s="1115"/>
      <c r="AA22" s="1115"/>
      <c r="AB22" s="1115"/>
      <c r="AC22" s="1115"/>
      <c r="AD22" s="1115"/>
      <c r="AE22" s="1115"/>
      <c r="AF22" s="1115"/>
      <c r="AG22" s="448"/>
      <c r="AH22" s="1115"/>
      <c r="AI22" s="410"/>
      <c r="AJ22" s="592"/>
    </row>
    <row r="23" spans="1:36" ht="15.75" customHeight="1">
      <c r="A23" s="448"/>
      <c r="B23" s="448"/>
      <c r="C23" s="466"/>
      <c r="D23" s="448"/>
      <c r="E23" s="448"/>
      <c r="F23" s="448"/>
      <c r="G23" s="448"/>
      <c r="H23" s="448"/>
      <c r="I23" s="448"/>
      <c r="J23" s="448"/>
      <c r="K23" s="448"/>
      <c r="L23" s="448"/>
      <c r="M23" s="448"/>
      <c r="N23" s="448"/>
      <c r="O23" s="448"/>
      <c r="P23" s="448"/>
      <c r="Q23" s="448"/>
      <c r="R23" s="448"/>
      <c r="S23" s="448"/>
      <c r="T23" s="1112"/>
      <c r="U23" s="1115"/>
      <c r="V23" s="1115"/>
      <c r="W23" s="1115"/>
      <c r="X23" s="1115"/>
      <c r="Y23" s="1115"/>
      <c r="Z23" s="1115"/>
      <c r="AA23" s="1115"/>
      <c r="AB23" s="1115"/>
      <c r="AC23" s="1115"/>
      <c r="AD23" s="1115"/>
      <c r="AE23" s="1115"/>
      <c r="AF23" s="1115"/>
      <c r="AG23" s="448"/>
      <c r="AH23" s="1115"/>
      <c r="AI23" s="410"/>
      <c r="AJ23" s="592"/>
    </row>
    <row r="24" spans="1:36" ht="15.75" customHeight="1">
      <c r="A24" s="448"/>
      <c r="B24" s="448"/>
      <c r="C24" s="466"/>
      <c r="D24" s="448"/>
      <c r="E24" s="448"/>
      <c r="F24" s="448"/>
      <c r="G24" s="448"/>
      <c r="H24" s="448"/>
      <c r="I24" s="448"/>
      <c r="J24" s="448"/>
      <c r="K24" s="448"/>
      <c r="L24" s="448"/>
      <c r="M24" s="448"/>
      <c r="N24" s="448"/>
      <c r="O24" s="448"/>
      <c r="P24" s="448"/>
      <c r="Q24" s="448"/>
      <c r="R24" s="448"/>
      <c r="S24" s="448"/>
      <c r="T24" s="1112"/>
      <c r="U24" s="1115"/>
      <c r="V24" s="1115"/>
      <c r="W24" s="1115"/>
      <c r="X24" s="1115"/>
      <c r="Y24" s="1115"/>
      <c r="Z24" s="1115"/>
      <c r="AA24" s="1115"/>
      <c r="AB24" s="1115"/>
      <c r="AC24" s="1115"/>
      <c r="AD24" s="1115"/>
      <c r="AE24" s="1115"/>
      <c r="AF24" s="1115"/>
      <c r="AG24" s="448"/>
      <c r="AH24" s="1115"/>
      <c r="AI24" s="410"/>
      <c r="AJ24" s="592"/>
    </row>
    <row r="25" spans="1:36" ht="15.75" customHeight="1">
      <c r="A25" s="448"/>
      <c r="B25" s="448"/>
      <c r="C25" s="466"/>
      <c r="D25" s="448"/>
      <c r="E25" s="448"/>
      <c r="F25" s="448"/>
      <c r="G25" s="448"/>
      <c r="H25" s="448"/>
      <c r="I25" s="448"/>
      <c r="J25" s="448"/>
      <c r="K25" s="448"/>
      <c r="L25" s="448"/>
      <c r="M25" s="448"/>
      <c r="N25" s="448"/>
      <c r="O25" s="448"/>
      <c r="P25" s="448"/>
      <c r="Q25" s="448"/>
      <c r="R25" s="448"/>
      <c r="S25" s="448"/>
      <c r="T25" s="1112"/>
      <c r="U25" s="1115"/>
      <c r="V25" s="1115"/>
      <c r="W25" s="1115"/>
      <c r="X25" s="1115"/>
      <c r="Y25" s="1115"/>
      <c r="Z25" s="1115"/>
      <c r="AA25" s="1115"/>
      <c r="AB25" s="1115"/>
      <c r="AC25" s="1115"/>
      <c r="AD25" s="1115"/>
      <c r="AE25" s="1115"/>
      <c r="AF25" s="1115"/>
      <c r="AG25" s="448"/>
      <c r="AH25" s="1115"/>
      <c r="AI25" s="410"/>
      <c r="AJ25" s="592"/>
    </row>
    <row r="26" spans="1:36" ht="15.75" customHeight="1">
      <c r="A26" s="448"/>
      <c r="B26" s="448"/>
      <c r="C26" s="466"/>
      <c r="D26" s="448"/>
      <c r="E26" s="448"/>
      <c r="F26" s="448"/>
      <c r="G26" s="448"/>
      <c r="H26" s="448"/>
      <c r="I26" s="448"/>
      <c r="J26" s="448"/>
      <c r="K26" s="448"/>
      <c r="L26" s="448"/>
      <c r="M26" s="448"/>
      <c r="N26" s="448"/>
      <c r="O26" s="448"/>
      <c r="P26" s="448"/>
      <c r="Q26" s="448"/>
      <c r="R26" s="448"/>
      <c r="S26" s="448"/>
      <c r="T26" s="1112"/>
      <c r="U26" s="1115"/>
      <c r="V26" s="1115"/>
      <c r="W26" s="1115"/>
      <c r="X26" s="1115"/>
      <c r="Y26" s="1115"/>
      <c r="Z26" s="1115"/>
      <c r="AA26" s="1115"/>
      <c r="AB26" s="1115"/>
      <c r="AC26" s="1115"/>
      <c r="AD26" s="1115"/>
      <c r="AE26" s="1115"/>
      <c r="AF26" s="1115"/>
      <c r="AG26" s="448"/>
      <c r="AH26" s="1115"/>
      <c r="AI26" s="410"/>
      <c r="AJ26" s="592"/>
    </row>
    <row r="27" spans="1:36" ht="15.75" customHeight="1">
      <c r="A27" s="448"/>
      <c r="B27" s="448"/>
      <c r="C27" s="466"/>
      <c r="D27" s="448"/>
      <c r="E27" s="448"/>
      <c r="F27" s="448"/>
      <c r="G27" s="448"/>
      <c r="H27" s="448"/>
      <c r="I27" s="448"/>
      <c r="J27" s="448"/>
      <c r="K27" s="448"/>
      <c r="L27" s="448"/>
      <c r="M27" s="448"/>
      <c r="N27" s="448"/>
      <c r="O27" s="448"/>
      <c r="P27" s="448"/>
      <c r="Q27" s="448"/>
      <c r="R27" s="448"/>
      <c r="S27" s="448"/>
      <c r="T27" s="1112"/>
      <c r="U27" s="1115"/>
      <c r="V27" s="1115"/>
      <c r="W27" s="1115"/>
      <c r="X27" s="1115"/>
      <c r="Y27" s="1115"/>
      <c r="Z27" s="1115"/>
      <c r="AA27" s="1115"/>
      <c r="AB27" s="1115"/>
      <c r="AC27" s="1115"/>
      <c r="AD27" s="1115"/>
      <c r="AE27" s="1115"/>
      <c r="AF27" s="1115"/>
      <c r="AG27" s="448"/>
      <c r="AH27" s="1115"/>
      <c r="AI27" s="410"/>
      <c r="AJ27" s="592"/>
    </row>
    <row r="28" spans="1:36" ht="15.75" customHeight="1">
      <c r="A28" s="1665" t="s">
        <v>2126</v>
      </c>
      <c r="B28" s="2076"/>
      <c r="C28" s="1786"/>
      <c r="D28" s="448"/>
      <c r="E28" s="448"/>
      <c r="F28" s="448"/>
      <c r="G28" s="448"/>
      <c r="H28" s="448"/>
      <c r="I28" s="448"/>
      <c r="J28" s="448"/>
      <c r="K28" s="448"/>
      <c r="L28" s="448"/>
      <c r="M28" s="448"/>
      <c r="N28" s="448"/>
      <c r="O28" s="448"/>
      <c r="P28" s="448"/>
      <c r="Q28" s="448"/>
      <c r="R28" s="448"/>
      <c r="S28" s="448"/>
      <c r="T28" s="1112"/>
      <c r="U28" s="1115">
        <v>0</v>
      </c>
      <c r="V28" s="1115">
        <v>0</v>
      </c>
      <c r="W28" s="1115">
        <v>0</v>
      </c>
      <c r="X28" s="1115">
        <v>0</v>
      </c>
      <c r="Y28" s="1115">
        <v>0</v>
      </c>
      <c r="Z28" s="1115">
        <v>0</v>
      </c>
      <c r="AA28" s="1115">
        <v>0</v>
      </c>
      <c r="AB28" s="1115">
        <v>0</v>
      </c>
      <c r="AC28" s="1115">
        <v>0</v>
      </c>
      <c r="AD28" s="1115">
        <v>0</v>
      </c>
      <c r="AE28" s="1115">
        <v>0</v>
      </c>
      <c r="AF28" s="1115">
        <v>0</v>
      </c>
      <c r="AG28" s="1115"/>
      <c r="AH28" s="1115">
        <v>0</v>
      </c>
      <c r="AI28" s="410"/>
      <c r="AJ28" s="592"/>
    </row>
    <row r="29" spans="1:36" ht="15.75" customHeight="1">
      <c r="A29" s="1116" t="s">
        <v>2098</v>
      </c>
      <c r="B29" s="1117"/>
      <c r="AB29" s="1118" t="s">
        <v>2619</v>
      </c>
      <c r="AC29" s="1118"/>
      <c r="AD29" s="1118"/>
    </row>
    <row r="30" spans="1:36" ht="15.75" customHeight="1">
      <c r="A30" s="1116" t="s">
        <v>2101</v>
      </c>
      <c r="B30" s="1117"/>
    </row>
    <row r="32" spans="1:36" ht="15.75" customHeight="1">
      <c r="AB32" s="112"/>
      <c r="AC32" s="112"/>
      <c r="AD32" s="112"/>
      <c r="AE32" s="112"/>
    </row>
  </sheetData>
  <sortState xmlns:xlrd2="http://schemas.microsoft.com/office/spreadsheetml/2017/richdata2" ref="A7:AJ27">
    <sortCondition ref="A7"/>
  </sortState>
  <mergeCells count="28">
    <mergeCell ref="A28:C28"/>
    <mergeCell ref="AB5:AE5"/>
    <mergeCell ref="AF5:AH5"/>
    <mergeCell ref="AI5:AI6"/>
    <mergeCell ref="AJ5:AJ6"/>
    <mergeCell ref="O5:O6"/>
    <mergeCell ref="P5:P6"/>
    <mergeCell ref="Q5:Q6"/>
    <mergeCell ref="R5:R6"/>
    <mergeCell ref="S5:S6"/>
    <mergeCell ref="T5:T6"/>
    <mergeCell ref="I5:I6"/>
    <mergeCell ref="J5:J6"/>
    <mergeCell ref="A2:AJ2"/>
    <mergeCell ref="A5:A6"/>
    <mergeCell ref="B5:B6"/>
    <mergeCell ref="C5:C6"/>
    <mergeCell ref="D5:D6"/>
    <mergeCell ref="E5:E6"/>
    <mergeCell ref="F5:F6"/>
    <mergeCell ref="G5:G6"/>
    <mergeCell ref="H5:H6"/>
    <mergeCell ref="K5:K6"/>
    <mergeCell ref="L5:L6"/>
    <mergeCell ref="M5:M6"/>
    <mergeCell ref="N5:N6"/>
    <mergeCell ref="U5:X5"/>
    <mergeCell ref="Y5:AA5"/>
  </mergeCells>
  <phoneticPr fontId="30" type="noConversion"/>
  <printOptions horizontalCentered="1"/>
  <pageMargins left="0.35433070866141736" right="0.35433070866141736" top="0.98425196850393704" bottom="0.78740157480314965" header="0.39370078740157477" footer="0.51181102362204722"/>
  <pageSetup paperSize="9" scale="38" fitToHeight="0" orientation="landscape" horizontalDpi="4294967292" r:id="rId1"/>
  <headerFooter alignWithMargins="0">
    <oddHeader>&amp;R&amp;"宋体,常规"&amp;10共&amp;"Times New Roman,常规"&amp;N&amp;"宋体,常规"页第&amp;"Times New Roman,常规"&amp;P&amp;"宋体,常规"页</oddHeader>
  </headerFooter>
  <legacyDrawing r:id="rId2"/>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A35461-DF79-447F-BCB9-5FD378A65FD6}">
  <sheetPr codeName="Sheet107">
    <pageSetUpPr fitToPage="1"/>
  </sheetPr>
  <dimension ref="A1:BL32"/>
  <sheetViews>
    <sheetView zoomScaleNormal="100" workbookViewId="0"/>
  </sheetViews>
  <sheetFormatPr defaultColWidth="9" defaultRowHeight="13.2" outlineLevelCol="1"/>
  <cols>
    <col min="1" max="1" width="3.59765625" style="41" customWidth="1"/>
    <col min="2" max="2" width="6.59765625" style="41" customWidth="1"/>
    <col min="3" max="5" width="8.09765625" style="41" hidden="1" customWidth="1" outlineLevel="1"/>
    <col min="6" max="6" width="10.09765625" style="41" customWidth="1" collapsed="1"/>
    <col min="7" max="8" width="7.59765625" style="41" hidden="1" customWidth="1" outlineLevel="1"/>
    <col min="9" max="9" width="9.09765625" style="41" hidden="1" customWidth="1" outlineLevel="1"/>
    <col min="10" max="11" width="7.59765625" style="41" hidden="1" customWidth="1" outlineLevel="1"/>
    <col min="12" max="12" width="9.59765625" style="41" hidden="1" customWidth="1" outlineLevel="1"/>
    <col min="13" max="13" width="9.09765625" style="41" hidden="1" customWidth="1" outlineLevel="1"/>
    <col min="14" max="14" width="7.59765625" style="41" hidden="1" customWidth="1" outlineLevel="1"/>
    <col min="15" max="15" width="10.59765625" style="41" hidden="1" customWidth="1" outlineLevel="1"/>
    <col min="16" max="16" width="8.09765625" style="41" hidden="1" customWidth="1" outlineLevel="1"/>
    <col min="17" max="17" width="8.59765625" style="41" hidden="1" customWidth="1" outlineLevel="1"/>
    <col min="18" max="18" width="11.09765625" style="41" hidden="1" customWidth="1" outlineLevel="1"/>
    <col min="19" max="19" width="7" style="41" hidden="1" customWidth="1" outlineLevel="1"/>
    <col min="20" max="20" width="7.09765625" style="41" hidden="1" customWidth="1" outlineLevel="1"/>
    <col min="21" max="21" width="9.09765625" style="41" hidden="1" customWidth="1" outlineLevel="1"/>
    <col min="22" max="22" width="12.59765625" style="41" hidden="1" customWidth="1" outlineLevel="1"/>
    <col min="23" max="23" width="6.59765625" style="41" hidden="1" customWidth="1" outlineLevel="1"/>
    <col min="24" max="24" width="6.5" style="41" hidden="1" customWidth="1" outlineLevel="1"/>
    <col min="25" max="25" width="9.09765625" style="41" hidden="1" customWidth="1" outlineLevel="1"/>
    <col min="26" max="26" width="10.09765625" style="41" hidden="1" customWidth="1" outlineLevel="1"/>
    <col min="27" max="27" width="8.09765625" style="41" hidden="1" customWidth="1" outlineLevel="1"/>
    <col min="28" max="28" width="9.09765625" style="41" hidden="1" customWidth="1" outlineLevel="1"/>
    <col min="29" max="31" width="8.09765625" style="41" hidden="1" customWidth="1" outlineLevel="1"/>
    <col min="32" max="32" width="7" style="41" hidden="1" customWidth="1" outlineLevel="1"/>
    <col min="33" max="33" width="7.09765625" style="41" hidden="1" customWidth="1" outlineLevel="1"/>
    <col min="34" max="34" width="16.09765625" style="41" customWidth="1" collapsed="1"/>
    <col min="35" max="35" width="4" style="41" customWidth="1"/>
    <col min="36" max="37" width="9.09765625" style="41" customWidth="1"/>
    <col min="38" max="38" width="9.59765625" style="41" customWidth="1"/>
    <col min="39" max="39" width="10.09765625" style="41" hidden="1" customWidth="1" outlineLevel="1"/>
    <col min="40" max="41" width="7.09765625" style="41" hidden="1" customWidth="1" outlineLevel="1"/>
    <col min="42" max="42" width="9.09765625" style="41" hidden="1" customWidth="1" outlineLevel="1"/>
    <col min="43" max="43" width="7.09765625" style="41" hidden="1" customWidth="1" outlineLevel="1"/>
    <col min="44" max="44" width="7" style="41" hidden="1" customWidth="1" outlineLevel="1"/>
    <col min="45" max="45" width="11.09765625" style="41" hidden="1" customWidth="1" outlineLevel="1"/>
    <col min="46" max="46" width="7" style="41" hidden="1" customWidth="1" outlineLevel="1"/>
    <col min="47" max="48" width="14" style="41" hidden="1" customWidth="1" outlineLevel="1"/>
    <col min="49" max="49" width="13.59765625" style="41" hidden="1" customWidth="1" collapsed="1"/>
    <col min="50" max="51" width="13.59765625" style="41" hidden="1" customWidth="1"/>
    <col min="52" max="52" width="13.09765625" style="41" hidden="1" customWidth="1"/>
    <col min="53" max="55" width="10.09765625" style="41" hidden="1" customWidth="1"/>
    <col min="56" max="57" width="12.796875" style="41" customWidth="1"/>
    <col min="58" max="58" width="17.59765625" style="41" customWidth="1"/>
    <col min="59" max="60" width="13.296875" style="41" customWidth="1"/>
    <col min="61" max="61" width="9.3984375" style="41" customWidth="1"/>
    <col min="62" max="62" width="12.296875" style="41" customWidth="1"/>
    <col min="63" max="63" width="8.5" style="41" customWidth="1"/>
    <col min="64" max="64" width="15" style="41" customWidth="1"/>
    <col min="65" max="16384" width="9" style="41"/>
  </cols>
  <sheetData>
    <row r="1" spans="1:64" ht="15.6">
      <c r="A1" s="506"/>
      <c r="B1" s="61"/>
      <c r="C1" s="61"/>
      <c r="D1" s="61"/>
      <c r="E1" s="61"/>
      <c r="F1" s="62"/>
      <c r="G1" s="62"/>
      <c r="H1" s="62"/>
      <c r="I1" s="62"/>
      <c r="J1" s="62"/>
      <c r="K1" s="62"/>
      <c r="L1" s="62"/>
      <c r="M1" s="62"/>
      <c r="N1" s="62"/>
      <c r="O1" s="62"/>
      <c r="P1" s="62"/>
      <c r="Q1" s="1119"/>
      <c r="R1" s="62"/>
      <c r="S1" s="62"/>
      <c r="T1" s="62"/>
      <c r="U1" s="62"/>
      <c r="V1" s="62"/>
      <c r="W1" s="62"/>
      <c r="X1" s="62"/>
      <c r="Y1" s="62"/>
      <c r="Z1" s="62"/>
      <c r="AA1" s="62"/>
      <c r="AB1" s="62"/>
      <c r="AC1" s="62"/>
      <c r="AD1" s="62"/>
      <c r="AE1" s="62"/>
      <c r="AF1" s="62"/>
      <c r="AG1" s="62"/>
      <c r="AH1" s="62"/>
      <c r="AI1" s="62"/>
      <c r="AJ1" s="62"/>
      <c r="AK1" s="62"/>
      <c r="AL1" s="62"/>
      <c r="AM1" s="62"/>
      <c r="AN1" s="62"/>
      <c r="AO1" s="62"/>
      <c r="AP1" s="62"/>
      <c r="AQ1" s="62"/>
      <c r="AR1" s="62"/>
      <c r="AS1" s="62"/>
      <c r="AT1" s="62"/>
      <c r="AU1" s="62"/>
      <c r="AV1" s="62"/>
      <c r="AW1" s="838"/>
      <c r="AX1" s="838"/>
      <c r="AY1" s="838"/>
      <c r="AZ1" s="838"/>
      <c r="BA1" s="838"/>
      <c r="BB1" s="838"/>
      <c r="BC1" s="838"/>
      <c r="BD1" s="838"/>
      <c r="BE1" s="838"/>
      <c r="BF1" s="838"/>
      <c r="BG1" s="838"/>
      <c r="BH1" s="838"/>
      <c r="BI1" s="838"/>
      <c r="BJ1" s="838"/>
      <c r="BK1" s="838"/>
      <c r="BL1" s="62"/>
    </row>
    <row r="2" spans="1:64" s="42" customFormat="1" ht="30" customHeight="1">
      <c r="A2" s="1908" t="s">
        <v>2627</v>
      </c>
      <c r="B2" s="1909"/>
      <c r="C2" s="1909"/>
      <c r="D2" s="1909"/>
      <c r="E2" s="1909"/>
      <c r="F2" s="1909"/>
      <c r="G2" s="1909"/>
      <c r="H2" s="1909"/>
      <c r="I2" s="1909"/>
      <c r="J2" s="1909"/>
      <c r="K2" s="1909"/>
      <c r="L2" s="1909"/>
      <c r="M2" s="1909"/>
      <c r="N2" s="1909"/>
      <c r="O2" s="1909"/>
      <c r="P2" s="1909"/>
      <c r="Q2" s="1909"/>
      <c r="R2" s="1909"/>
      <c r="S2" s="1909"/>
      <c r="T2" s="1909"/>
      <c r="U2" s="1909"/>
      <c r="V2" s="1909"/>
      <c r="W2" s="1909"/>
      <c r="X2" s="1909"/>
      <c r="Y2" s="1909"/>
      <c r="Z2" s="1909"/>
      <c r="AA2" s="1909"/>
      <c r="AB2" s="1909"/>
      <c r="AC2" s="1909"/>
      <c r="AD2" s="1909"/>
      <c r="AE2" s="1909"/>
      <c r="AF2" s="1909"/>
      <c r="AG2" s="1909"/>
      <c r="AH2" s="1909"/>
      <c r="AI2" s="1909"/>
      <c r="AJ2" s="1909"/>
      <c r="AK2" s="1909"/>
      <c r="AL2" s="1909"/>
      <c r="AM2" s="1909"/>
      <c r="AN2" s="1909"/>
      <c r="AO2" s="1909"/>
      <c r="AP2" s="1909"/>
      <c r="AQ2" s="1909"/>
      <c r="AR2" s="1909"/>
      <c r="AS2" s="1909"/>
      <c r="AT2" s="1909"/>
      <c r="AU2" s="1909"/>
      <c r="AV2" s="1909"/>
      <c r="AW2" s="1909"/>
      <c r="AX2" s="1909"/>
      <c r="AY2" s="1909"/>
      <c r="AZ2" s="1909"/>
      <c r="BA2" s="1909"/>
      <c r="BB2" s="1909"/>
      <c r="BC2" s="1909"/>
      <c r="BD2" s="1909"/>
      <c r="BE2" s="1909"/>
      <c r="BF2" s="1909"/>
      <c r="BG2" s="1909"/>
      <c r="BH2" s="1909"/>
      <c r="BI2" s="1909"/>
      <c r="BJ2" s="1909"/>
      <c r="BK2" s="1909"/>
      <c r="BL2" s="1909"/>
    </row>
    <row r="3" spans="1:64" ht="14.25" customHeight="1">
      <c r="A3" s="2080" t="s">
        <v>1968</v>
      </c>
      <c r="B3" s="2081"/>
      <c r="C3" s="2081"/>
      <c r="D3" s="2081"/>
      <c r="E3" s="2081"/>
      <c r="F3" s="2081"/>
      <c r="G3" s="2081"/>
      <c r="H3" s="2081"/>
      <c r="I3" s="2081"/>
      <c r="J3" s="2081"/>
      <c r="K3" s="2081"/>
      <c r="L3" s="2081"/>
      <c r="M3" s="2081"/>
      <c r="N3" s="2081"/>
      <c r="O3" s="2081"/>
      <c r="P3" s="2081"/>
      <c r="Q3" s="2081"/>
      <c r="R3" s="2081"/>
      <c r="S3" s="2081"/>
      <c r="T3" s="2081"/>
      <c r="U3" s="2081"/>
      <c r="V3" s="2081"/>
      <c r="W3" s="2081"/>
      <c r="X3" s="2081"/>
      <c r="Y3" s="2081"/>
      <c r="Z3" s="2081"/>
      <c r="AA3" s="2081"/>
      <c r="AB3" s="2081"/>
      <c r="AC3" s="2081"/>
      <c r="AD3" s="2081"/>
      <c r="AE3" s="2081"/>
      <c r="AF3" s="2081"/>
      <c r="AG3" s="2081"/>
      <c r="AH3" s="2081"/>
      <c r="AI3" s="2081"/>
      <c r="AJ3" s="2081"/>
      <c r="AK3" s="2081"/>
      <c r="AL3" s="2081"/>
      <c r="AM3" s="2081"/>
      <c r="AN3" s="2081"/>
      <c r="AO3" s="2081"/>
      <c r="AP3" s="2081"/>
      <c r="AQ3" s="2081"/>
      <c r="AR3" s="2081"/>
      <c r="AS3" s="2081"/>
      <c r="AT3" s="2081"/>
      <c r="AU3" s="2081"/>
      <c r="AV3" s="2081"/>
      <c r="AW3" s="2081"/>
      <c r="AX3" s="2081"/>
      <c r="AY3" s="2081"/>
      <c r="AZ3" s="2081"/>
      <c r="BA3" s="2081"/>
      <c r="BB3" s="2081"/>
      <c r="BC3" s="2081"/>
      <c r="BD3" s="2081"/>
      <c r="BE3" s="2081"/>
      <c r="BF3" s="2081"/>
      <c r="BG3" s="2081"/>
      <c r="BH3" s="2081"/>
      <c r="BI3" s="2081"/>
      <c r="BJ3" s="2081"/>
      <c r="BK3" s="2081"/>
      <c r="BL3" s="2081"/>
    </row>
    <row r="4" spans="1:64" ht="15.75" customHeight="1">
      <c r="A4" s="36" t="s">
        <v>2628</v>
      </c>
      <c r="B4" s="36"/>
      <c r="C4" s="36"/>
      <c r="D4" s="36"/>
      <c r="E4" s="36"/>
      <c r="F4" s="36"/>
      <c r="G4" s="36"/>
      <c r="H4" s="36"/>
      <c r="I4" s="36"/>
      <c r="J4" s="36"/>
      <c r="K4" s="36"/>
      <c r="L4" s="36"/>
      <c r="M4" s="36"/>
      <c r="N4" s="36"/>
      <c r="O4" s="36"/>
      <c r="P4" s="36"/>
      <c r="Q4" s="36"/>
      <c r="R4" s="36"/>
      <c r="S4" s="36"/>
      <c r="T4" s="36"/>
      <c r="U4" s="36"/>
      <c r="V4" s="36"/>
      <c r="W4" s="36"/>
      <c r="X4" s="36"/>
      <c r="Y4" s="36"/>
      <c r="Z4" s="36"/>
      <c r="AA4" s="36"/>
      <c r="AB4" s="36"/>
      <c r="AC4" s="36"/>
      <c r="AD4" s="36"/>
      <c r="AE4" s="36" t="s">
        <v>2629</v>
      </c>
      <c r="AF4" s="36"/>
      <c r="AG4" s="36"/>
      <c r="AH4" s="36"/>
      <c r="AI4" s="36"/>
      <c r="AJ4" s="36"/>
      <c r="AK4" s="36"/>
      <c r="AL4" s="36"/>
      <c r="AM4" s="36"/>
      <c r="AN4" s="36"/>
      <c r="AO4" s="36"/>
      <c r="AP4" s="36"/>
      <c r="AQ4" s="36"/>
      <c r="AR4" s="36"/>
      <c r="AS4" s="36"/>
      <c r="AT4" s="36"/>
      <c r="AU4" s="36"/>
      <c r="AV4" s="36"/>
      <c r="AW4" s="839"/>
      <c r="AX4" s="839"/>
      <c r="AY4" s="839"/>
      <c r="AZ4" s="839"/>
      <c r="BA4" s="839"/>
      <c r="BB4" s="839"/>
      <c r="BC4" s="839"/>
      <c r="BD4" s="839"/>
      <c r="BE4" s="839"/>
      <c r="BF4" s="839"/>
      <c r="BG4" s="839"/>
      <c r="BH4" s="839"/>
      <c r="BI4" s="839"/>
      <c r="BJ4" s="839"/>
      <c r="BK4" s="839"/>
      <c r="BL4" s="767" t="s">
        <v>1970</v>
      </c>
    </row>
    <row r="5" spans="1:64" s="43" customFormat="1" ht="15.75" customHeight="1">
      <c r="A5" s="2082" t="s">
        <v>1101</v>
      </c>
      <c r="B5" s="2084" t="s">
        <v>2630</v>
      </c>
      <c r="C5" s="2084" t="s">
        <v>2631</v>
      </c>
      <c r="D5" s="2084" t="s">
        <v>2632</v>
      </c>
      <c r="E5" s="2084" t="s">
        <v>2633</v>
      </c>
      <c r="F5" s="2084" t="s">
        <v>2634</v>
      </c>
      <c r="G5" s="2086" t="s">
        <v>2635</v>
      </c>
      <c r="H5" s="2086"/>
      <c r="I5" s="2086"/>
      <c r="J5" s="2086"/>
      <c r="K5" s="2086"/>
      <c r="L5" s="2086"/>
      <c r="M5" s="2086"/>
      <c r="N5" s="2086"/>
      <c r="O5" s="2086"/>
      <c r="P5" s="2086"/>
      <c r="Q5" s="2086"/>
      <c r="R5" s="2086"/>
      <c r="S5" s="2086"/>
      <c r="T5" s="2086" t="s">
        <v>2636</v>
      </c>
      <c r="U5" s="2086"/>
      <c r="V5" s="2086"/>
      <c r="W5" s="2086"/>
      <c r="X5" s="2086"/>
      <c r="Y5" s="2086"/>
      <c r="Z5" s="2086"/>
      <c r="AA5" s="2086"/>
      <c r="AB5" s="2086"/>
      <c r="AC5" s="2086"/>
      <c r="AD5" s="2086"/>
      <c r="AE5" s="2086"/>
      <c r="AF5" s="2086"/>
      <c r="AG5" s="2087" t="s">
        <v>2430</v>
      </c>
      <c r="AH5" s="2084" t="s">
        <v>2474</v>
      </c>
      <c r="AI5" s="2084" t="s">
        <v>2234</v>
      </c>
      <c r="AJ5" s="2084" t="s">
        <v>2263</v>
      </c>
      <c r="AK5" s="2084" t="s">
        <v>2477</v>
      </c>
      <c r="AL5" s="2084" t="s">
        <v>2478</v>
      </c>
      <c r="AM5" s="2084" t="s">
        <v>2637</v>
      </c>
      <c r="AN5" s="2084" t="s">
        <v>2638</v>
      </c>
      <c r="AO5" s="2084" t="s">
        <v>2639</v>
      </c>
      <c r="AP5" s="2084" t="s">
        <v>2640</v>
      </c>
      <c r="AQ5" s="2084" t="s">
        <v>2641</v>
      </c>
      <c r="AR5" s="2084" t="s">
        <v>2642</v>
      </c>
      <c r="AS5" s="2089" t="s">
        <v>2643</v>
      </c>
      <c r="AT5" s="2089" t="s">
        <v>2644</v>
      </c>
      <c r="AU5" s="2089" t="s">
        <v>2645</v>
      </c>
      <c r="AV5" s="2089" t="s">
        <v>2646</v>
      </c>
      <c r="AW5" s="1916" t="s">
        <v>2088</v>
      </c>
      <c r="AX5" s="1687"/>
      <c r="AY5" s="1687"/>
      <c r="AZ5" s="1917"/>
      <c r="BA5" s="2040" t="s">
        <v>2089</v>
      </c>
      <c r="BB5" s="2041"/>
      <c r="BC5" s="1682"/>
      <c r="BD5" s="1916" t="s">
        <v>2262</v>
      </c>
      <c r="BE5" s="1687"/>
      <c r="BF5" s="1687"/>
      <c r="BG5" s="1917"/>
      <c r="BH5" s="1916" t="s">
        <v>2150</v>
      </c>
      <c r="BI5" s="1917"/>
      <c r="BJ5" s="1917"/>
      <c r="BK5" s="2091" t="s">
        <v>2091</v>
      </c>
      <c r="BL5" s="2084" t="s">
        <v>1100</v>
      </c>
    </row>
    <row r="6" spans="1:64" s="43" customFormat="1" ht="40.35" customHeight="1">
      <c r="A6" s="2083"/>
      <c r="B6" s="2084"/>
      <c r="C6" s="2084"/>
      <c r="D6" s="2084"/>
      <c r="E6" s="2085"/>
      <c r="F6" s="2083"/>
      <c r="G6" s="1120" t="s">
        <v>2647</v>
      </c>
      <c r="H6" s="1120" t="s">
        <v>2648</v>
      </c>
      <c r="I6" s="1120" t="s">
        <v>2649</v>
      </c>
      <c r="J6" s="1121" t="s">
        <v>2650</v>
      </c>
      <c r="K6" s="1121" t="s">
        <v>2651</v>
      </c>
      <c r="L6" s="1121" t="s">
        <v>2652</v>
      </c>
      <c r="M6" s="1120" t="s">
        <v>2653</v>
      </c>
      <c r="N6" s="1120" t="s">
        <v>2654</v>
      </c>
      <c r="O6" s="1122" t="s">
        <v>2655</v>
      </c>
      <c r="P6" s="1120" t="s">
        <v>2656</v>
      </c>
      <c r="Q6" s="1122" t="s">
        <v>2657</v>
      </c>
      <c r="R6" s="1120" t="s">
        <v>2658</v>
      </c>
      <c r="S6" s="1120" t="s">
        <v>2659</v>
      </c>
      <c r="T6" s="1121" t="s">
        <v>2660</v>
      </c>
      <c r="U6" s="1120" t="s">
        <v>2661</v>
      </c>
      <c r="V6" s="1120" t="s">
        <v>2662</v>
      </c>
      <c r="W6" s="1121" t="s">
        <v>2663</v>
      </c>
      <c r="X6" s="1121" t="s">
        <v>2664</v>
      </c>
      <c r="Y6" s="1121" t="s">
        <v>2665</v>
      </c>
      <c r="Z6" s="1120" t="s">
        <v>2666</v>
      </c>
      <c r="AA6" s="1120" t="s">
        <v>2667</v>
      </c>
      <c r="AB6" s="1120" t="s">
        <v>2668</v>
      </c>
      <c r="AC6" s="1120" t="s">
        <v>2669</v>
      </c>
      <c r="AD6" s="1120" t="s">
        <v>2670</v>
      </c>
      <c r="AE6" s="1120" t="s">
        <v>2671</v>
      </c>
      <c r="AF6" s="1120" t="s">
        <v>2672</v>
      </c>
      <c r="AG6" s="2088"/>
      <c r="AH6" s="2083"/>
      <c r="AI6" s="2083"/>
      <c r="AJ6" s="2083"/>
      <c r="AK6" s="2083"/>
      <c r="AL6" s="2083"/>
      <c r="AM6" s="2083"/>
      <c r="AN6" s="2083"/>
      <c r="AO6" s="2083"/>
      <c r="AP6" s="2083"/>
      <c r="AQ6" s="2083"/>
      <c r="AR6" s="2083"/>
      <c r="AS6" s="2090"/>
      <c r="AT6" s="2090"/>
      <c r="AU6" s="2090"/>
      <c r="AV6" s="2090"/>
      <c r="AW6" s="400" t="s">
        <v>1758</v>
      </c>
      <c r="AX6" s="470" t="s">
        <v>1779</v>
      </c>
      <c r="AY6" s="470" t="s">
        <v>2426</v>
      </c>
      <c r="AZ6" s="400" t="s">
        <v>1647</v>
      </c>
      <c r="BA6" s="400" t="s">
        <v>1758</v>
      </c>
      <c r="BB6" s="400" t="s">
        <v>1779</v>
      </c>
      <c r="BC6" s="470" t="s">
        <v>2426</v>
      </c>
      <c r="BD6" s="400" t="s">
        <v>1758</v>
      </c>
      <c r="BE6" s="470" t="s">
        <v>1779</v>
      </c>
      <c r="BF6" s="470" t="s">
        <v>2426</v>
      </c>
      <c r="BG6" s="400" t="s">
        <v>1647</v>
      </c>
      <c r="BH6" s="400" t="s">
        <v>2393</v>
      </c>
      <c r="BI6" s="400" t="s">
        <v>2241</v>
      </c>
      <c r="BJ6" s="400" t="s">
        <v>2090</v>
      </c>
      <c r="BK6" s="2092"/>
      <c r="BL6" s="2083"/>
    </row>
    <row r="7" spans="1:64" ht="15.75" customHeight="1">
      <c r="A7" s="1123"/>
      <c r="B7" s="1124"/>
      <c r="C7" s="1123"/>
      <c r="D7" s="1123"/>
      <c r="E7" s="1123"/>
      <c r="F7" s="1125"/>
      <c r="G7" s="1126"/>
      <c r="H7" s="1126"/>
      <c r="I7" s="1125"/>
      <c r="J7" s="1127"/>
      <c r="K7" s="1123"/>
      <c r="L7" s="1128"/>
      <c r="M7" s="1129"/>
      <c r="N7" s="1130"/>
      <c r="O7" s="1129"/>
      <c r="P7" s="1131"/>
      <c r="Q7" s="1131"/>
      <c r="R7" s="1130"/>
      <c r="S7" s="1130"/>
      <c r="T7" s="1126"/>
      <c r="U7" s="1126"/>
      <c r="V7" s="1125"/>
      <c r="W7" s="1127"/>
      <c r="X7" s="1123"/>
      <c r="Y7" s="1128"/>
      <c r="Z7" s="1132"/>
      <c r="AA7" s="1133"/>
      <c r="AB7" s="1130"/>
      <c r="AC7" s="1131"/>
      <c r="AD7" s="1134"/>
      <c r="AE7" s="1130"/>
      <c r="AF7" s="1130"/>
      <c r="AG7" s="1125"/>
      <c r="AH7" s="1125"/>
      <c r="AI7" s="1127"/>
      <c r="AJ7" s="1123"/>
      <c r="AK7" s="1135"/>
      <c r="AL7" s="1135"/>
      <c r="AM7" s="1136"/>
      <c r="AN7" s="1136"/>
      <c r="AO7" s="1136"/>
      <c r="AP7" s="1136"/>
      <c r="AQ7" s="1136"/>
      <c r="AR7" s="36"/>
      <c r="AS7" s="1137"/>
      <c r="AT7" s="1138"/>
      <c r="AU7" s="1139"/>
      <c r="AV7" s="1140"/>
      <c r="AW7" s="1141"/>
      <c r="AX7" s="1142"/>
      <c r="AY7" s="1142"/>
      <c r="AZ7" s="1141"/>
      <c r="BA7" s="1143"/>
      <c r="BB7" s="1143"/>
      <c r="BC7" s="950"/>
      <c r="BD7" s="1143"/>
      <c r="BE7" s="950"/>
      <c r="BF7" s="950"/>
      <c r="BG7" s="1143"/>
      <c r="BH7" s="1143"/>
      <c r="BI7" s="1144"/>
      <c r="BJ7" s="1143"/>
      <c r="BK7" s="1143"/>
      <c r="BL7" s="1145"/>
    </row>
    <row r="8" spans="1:64" ht="15.75" customHeight="1">
      <c r="A8" s="1123"/>
      <c r="B8" s="1124"/>
      <c r="C8" s="1123"/>
      <c r="D8" s="1123"/>
      <c r="E8" s="1123"/>
      <c r="F8" s="1125"/>
      <c r="G8" s="1126"/>
      <c r="H8" s="1126"/>
      <c r="I8" s="1125"/>
      <c r="J8" s="1127"/>
      <c r="K8" s="1123"/>
      <c r="L8" s="1128"/>
      <c r="M8" s="1129"/>
      <c r="N8" s="1146"/>
      <c r="O8" s="1129"/>
      <c r="P8" s="1131"/>
      <c r="Q8" s="1131"/>
      <c r="R8" s="1123"/>
      <c r="S8" s="1123"/>
      <c r="T8" s="1126"/>
      <c r="U8" s="1126"/>
      <c r="V8" s="1125"/>
      <c r="W8" s="1127"/>
      <c r="X8" s="1123"/>
      <c r="Y8" s="1147"/>
      <c r="Z8" s="1130"/>
      <c r="AA8" s="1130"/>
      <c r="AB8" s="1130"/>
      <c r="AC8" s="1131"/>
      <c r="AD8" s="1134"/>
      <c r="AE8" s="1130"/>
      <c r="AF8" s="1130"/>
      <c r="AG8" s="1125"/>
      <c r="AH8" s="1125"/>
      <c r="AI8" s="1127"/>
      <c r="AJ8" s="1123"/>
      <c r="AK8" s="1135"/>
      <c r="AL8" s="1135"/>
      <c r="AM8" s="1136"/>
      <c r="AN8" s="1136"/>
      <c r="AO8" s="1136"/>
      <c r="AP8" s="1136"/>
      <c r="AQ8" s="1136"/>
      <c r="AR8" s="1136"/>
      <c r="AS8" s="1137"/>
      <c r="AT8" s="1138"/>
      <c r="AU8" s="1139"/>
      <c r="AV8" s="1140"/>
      <c r="AW8" s="1141"/>
      <c r="AX8" s="1142"/>
      <c r="AY8" s="1142"/>
      <c r="AZ8" s="1141"/>
      <c r="BA8" s="1143"/>
      <c r="BB8" s="1143"/>
      <c r="BC8" s="950"/>
      <c r="BD8" s="1143"/>
      <c r="BE8" s="950"/>
      <c r="BF8" s="950"/>
      <c r="BG8" s="1143"/>
      <c r="BH8" s="1143"/>
      <c r="BI8" s="1144"/>
      <c r="BJ8" s="1143"/>
      <c r="BK8" s="1143"/>
      <c r="BL8" s="1145"/>
    </row>
    <row r="9" spans="1:64" ht="15.75" customHeight="1">
      <c r="A9" s="1123"/>
      <c r="B9" s="1124"/>
      <c r="C9" s="1123"/>
      <c r="D9" s="1123"/>
      <c r="E9" s="1123"/>
      <c r="F9" s="1125"/>
      <c r="G9" s="1126"/>
      <c r="H9" s="1126"/>
      <c r="I9" s="1125"/>
      <c r="J9" s="1127"/>
      <c r="K9" s="1123"/>
      <c r="L9" s="1128"/>
      <c r="M9" s="1129"/>
      <c r="N9" s="1146"/>
      <c r="O9" s="1129"/>
      <c r="P9" s="1131"/>
      <c r="Q9" s="1131"/>
      <c r="R9" s="1123"/>
      <c r="S9" s="1123"/>
      <c r="T9" s="1126"/>
      <c r="U9" s="1126"/>
      <c r="V9" s="1125"/>
      <c r="W9" s="1127"/>
      <c r="X9" s="1123"/>
      <c r="Y9" s="1147"/>
      <c r="Z9" s="1130"/>
      <c r="AA9" s="1130"/>
      <c r="AB9" s="1130"/>
      <c r="AC9" s="1130"/>
      <c r="AD9" s="1130"/>
      <c r="AE9" s="1130"/>
      <c r="AF9" s="1130"/>
      <c r="AG9" s="1125"/>
      <c r="AH9" s="1125"/>
      <c r="AI9" s="1127"/>
      <c r="AJ9" s="1123"/>
      <c r="AK9" s="1135"/>
      <c r="AL9" s="1135"/>
      <c r="AM9" s="1136"/>
      <c r="AN9" s="1136"/>
      <c r="AO9" s="1136"/>
      <c r="AP9" s="1136"/>
      <c r="AQ9" s="1136"/>
      <c r="AR9" s="1136"/>
      <c r="AS9" s="1137"/>
      <c r="AT9" s="1138"/>
      <c r="AU9" s="1139"/>
      <c r="AV9" s="1140"/>
      <c r="AW9" s="1141"/>
      <c r="AX9" s="1142"/>
      <c r="AY9" s="1142"/>
      <c r="AZ9" s="1141"/>
      <c r="BA9" s="1143"/>
      <c r="BB9" s="1143"/>
      <c r="BC9" s="950"/>
      <c r="BD9" s="1143"/>
      <c r="BE9" s="950"/>
      <c r="BF9" s="950"/>
      <c r="BG9" s="1143"/>
      <c r="BH9" s="1143"/>
      <c r="BI9" s="1144"/>
      <c r="BJ9" s="1143"/>
      <c r="BK9" s="1143"/>
      <c r="BL9" s="1145"/>
    </row>
    <row r="10" spans="1:64" ht="15.75" customHeight="1">
      <c r="A10" s="1123"/>
      <c r="B10" s="1124"/>
      <c r="C10" s="1123"/>
      <c r="D10" s="1123"/>
      <c r="E10" s="1123"/>
      <c r="F10" s="1125"/>
      <c r="G10" s="1126"/>
      <c r="H10" s="1126"/>
      <c r="I10" s="1125"/>
      <c r="J10" s="1127"/>
      <c r="K10" s="1123"/>
      <c r="L10" s="1128"/>
      <c r="M10" s="1129"/>
      <c r="N10" s="1147"/>
      <c r="O10" s="1129"/>
      <c r="P10" s="1131"/>
      <c r="Q10" s="1131"/>
      <c r="R10" s="1123"/>
      <c r="S10" s="1123"/>
      <c r="T10" s="1126"/>
      <c r="U10" s="1126"/>
      <c r="V10" s="1125"/>
      <c r="W10" s="1127"/>
      <c r="X10" s="1123"/>
      <c r="Y10" s="1147"/>
      <c r="Z10" s="1123"/>
      <c r="AA10" s="1123"/>
      <c r="AB10" s="1130"/>
      <c r="AC10" s="1131"/>
      <c r="AD10" s="1134"/>
      <c r="AE10" s="1123"/>
      <c r="AF10" s="1123"/>
      <c r="AG10" s="1126"/>
      <c r="AH10" s="1125"/>
      <c r="AI10" s="1127"/>
      <c r="AJ10" s="1123"/>
      <c r="AK10" s="1135"/>
      <c r="AL10" s="1135"/>
      <c r="AM10" s="1123"/>
      <c r="AN10" s="1123"/>
      <c r="AO10" s="1136"/>
      <c r="AP10" s="1136"/>
      <c r="AQ10" s="1136"/>
      <c r="AR10" s="1138"/>
      <c r="AS10" s="1137"/>
      <c r="AT10" s="1138"/>
      <c r="AU10" s="1139"/>
      <c r="AV10" s="1140"/>
      <c r="AW10" s="1141"/>
      <c r="AX10" s="1142"/>
      <c r="AY10" s="1142"/>
      <c r="AZ10" s="1141"/>
      <c r="BA10" s="1143"/>
      <c r="BB10" s="1143"/>
      <c r="BC10" s="950"/>
      <c r="BD10" s="1143"/>
      <c r="BE10" s="950"/>
      <c r="BF10" s="950"/>
      <c r="BG10" s="1143"/>
      <c r="BH10" s="1143"/>
      <c r="BI10" s="1144"/>
      <c r="BJ10" s="1143"/>
      <c r="BK10" s="1143"/>
      <c r="BL10" s="1145"/>
    </row>
    <row r="11" spans="1:64" ht="15.75" customHeight="1">
      <c r="A11" s="1123"/>
      <c r="B11" s="1124"/>
      <c r="C11" s="1123"/>
      <c r="D11" s="1123"/>
      <c r="E11" s="1123"/>
      <c r="F11" s="1125"/>
      <c r="G11" s="1126"/>
      <c r="H11" s="1126"/>
      <c r="I11" s="1125"/>
      <c r="J11" s="1127"/>
      <c r="K11" s="1123"/>
      <c r="L11" s="1128"/>
      <c r="M11" s="1129"/>
      <c r="N11" s="1147"/>
      <c r="O11" s="1129"/>
      <c r="P11" s="1131"/>
      <c r="Q11" s="1131"/>
      <c r="R11" s="1123"/>
      <c r="S11" s="1123"/>
      <c r="T11" s="1126"/>
      <c r="U11" s="1126"/>
      <c r="V11" s="1125"/>
      <c r="W11" s="1127"/>
      <c r="X11" s="1123"/>
      <c r="Y11" s="1147"/>
      <c r="Z11" s="1147"/>
      <c r="AA11" s="1147"/>
      <c r="AB11" s="1129"/>
      <c r="AC11" s="1130"/>
      <c r="AD11" s="1130"/>
      <c r="AE11" s="1123"/>
      <c r="AF11" s="1123"/>
      <c r="AG11" s="1126"/>
      <c r="AH11" s="1125"/>
      <c r="AI11" s="1127"/>
      <c r="AJ11" s="1123"/>
      <c r="AK11" s="1147"/>
      <c r="AL11" s="1147"/>
      <c r="AM11" s="1123"/>
      <c r="AN11" s="1123"/>
      <c r="AO11" s="1136"/>
      <c r="AP11" s="1136"/>
      <c r="AQ11" s="1136"/>
      <c r="AR11" s="1138"/>
      <c r="AS11" s="1137"/>
      <c r="AT11" s="1138"/>
      <c r="AU11" s="1139"/>
      <c r="AV11" s="1140"/>
      <c r="AW11" s="1141"/>
      <c r="AX11" s="1142"/>
      <c r="AY11" s="1142"/>
      <c r="AZ11" s="1141"/>
      <c r="BA11" s="1143"/>
      <c r="BB11" s="1143"/>
      <c r="BC11" s="950"/>
      <c r="BD11" s="1143"/>
      <c r="BE11" s="950"/>
      <c r="BF11" s="950"/>
      <c r="BG11" s="1143"/>
      <c r="BH11" s="1143"/>
      <c r="BI11" s="1144"/>
      <c r="BJ11" s="1143"/>
      <c r="BK11" s="1143"/>
      <c r="BL11" s="1145"/>
    </row>
    <row r="12" spans="1:64" ht="15.75" customHeight="1">
      <c r="A12" s="1123"/>
      <c r="B12" s="1124"/>
      <c r="C12" s="1123"/>
      <c r="D12" s="1123"/>
      <c r="E12" s="1123"/>
      <c r="F12" s="1125"/>
      <c r="G12" s="1126"/>
      <c r="H12" s="1126"/>
      <c r="I12" s="1125"/>
      <c r="J12" s="1127"/>
      <c r="K12" s="1123"/>
      <c r="L12" s="1128"/>
      <c r="M12" s="1129"/>
      <c r="N12" s="1147"/>
      <c r="O12" s="1129"/>
      <c r="P12" s="1131"/>
      <c r="Q12" s="1131"/>
      <c r="R12" s="1123"/>
      <c r="S12" s="1123"/>
      <c r="T12" s="1126"/>
      <c r="U12" s="1126"/>
      <c r="V12" s="1125"/>
      <c r="W12" s="1127"/>
      <c r="X12" s="1123"/>
      <c r="Y12" s="1147"/>
      <c r="Z12" s="1147"/>
      <c r="AA12" s="1147"/>
      <c r="AB12" s="1129"/>
      <c r="AC12" s="1146"/>
      <c r="AD12" s="1146"/>
      <c r="AE12" s="1123"/>
      <c r="AF12" s="1123"/>
      <c r="AG12" s="1126"/>
      <c r="AH12" s="1125"/>
      <c r="AI12" s="1127"/>
      <c r="AJ12" s="1123"/>
      <c r="AK12" s="1147"/>
      <c r="AL12" s="1147"/>
      <c r="AM12" s="1123"/>
      <c r="AN12" s="1123"/>
      <c r="AO12" s="1136"/>
      <c r="AP12" s="1136"/>
      <c r="AQ12" s="1136"/>
      <c r="AR12" s="1138"/>
      <c r="AS12" s="1137"/>
      <c r="AT12" s="1138"/>
      <c r="AU12" s="1139"/>
      <c r="AV12" s="1140"/>
      <c r="AW12" s="1141"/>
      <c r="AX12" s="1142"/>
      <c r="AY12" s="1142"/>
      <c r="AZ12" s="1141"/>
      <c r="BA12" s="1143"/>
      <c r="BB12" s="1143"/>
      <c r="BC12" s="950"/>
      <c r="BD12" s="1143"/>
      <c r="BE12" s="950"/>
      <c r="BF12" s="950"/>
      <c r="BG12" s="1143"/>
      <c r="BH12" s="1143"/>
      <c r="BI12" s="1144"/>
      <c r="BJ12" s="1143"/>
      <c r="BK12" s="1143"/>
      <c r="BL12" s="1145"/>
    </row>
    <row r="13" spans="1:64" ht="15.75" customHeight="1">
      <c r="A13" s="1123"/>
      <c r="B13" s="1124"/>
      <c r="C13" s="1123"/>
      <c r="D13" s="1123"/>
      <c r="E13" s="1123"/>
      <c r="F13" s="1125"/>
      <c r="G13" s="1126"/>
      <c r="H13" s="1126"/>
      <c r="I13" s="1125"/>
      <c r="J13" s="1127"/>
      <c r="K13" s="1123"/>
      <c r="L13" s="1128"/>
      <c r="M13" s="1129"/>
      <c r="N13" s="1147"/>
      <c r="O13" s="1129"/>
      <c r="P13" s="1131"/>
      <c r="Q13" s="1131"/>
      <c r="R13" s="1123"/>
      <c r="S13" s="1123"/>
      <c r="T13" s="1126"/>
      <c r="U13" s="1126"/>
      <c r="V13" s="1125"/>
      <c r="W13" s="1127"/>
      <c r="X13" s="1123"/>
      <c r="Y13" s="1147"/>
      <c r="Z13" s="1147"/>
      <c r="AA13" s="1147"/>
      <c r="AB13" s="1129"/>
      <c r="AC13" s="1130"/>
      <c r="AD13" s="1130"/>
      <c r="AE13" s="1123"/>
      <c r="AF13" s="1123"/>
      <c r="AG13" s="1126"/>
      <c r="AH13" s="1125"/>
      <c r="AI13" s="1127"/>
      <c r="AJ13" s="1123"/>
      <c r="AK13" s="1147"/>
      <c r="AL13" s="1147"/>
      <c r="AM13" s="1123"/>
      <c r="AN13" s="1123"/>
      <c r="AO13" s="1136"/>
      <c r="AP13" s="1136"/>
      <c r="AQ13" s="1136"/>
      <c r="AR13" s="1138"/>
      <c r="AS13" s="1137"/>
      <c r="AT13" s="1138"/>
      <c r="AU13" s="1139"/>
      <c r="AV13" s="1140"/>
      <c r="AW13" s="1141"/>
      <c r="AX13" s="1142"/>
      <c r="AY13" s="1142"/>
      <c r="AZ13" s="1141"/>
      <c r="BA13" s="1143"/>
      <c r="BB13" s="1143"/>
      <c r="BC13" s="950"/>
      <c r="BD13" s="1143"/>
      <c r="BE13" s="950"/>
      <c r="BF13" s="950"/>
      <c r="BG13" s="1143"/>
      <c r="BH13" s="1143"/>
      <c r="BI13" s="1144"/>
      <c r="BJ13" s="1143"/>
      <c r="BK13" s="1143"/>
      <c r="BL13" s="1145"/>
    </row>
    <row r="14" spans="1:64" ht="15.75" customHeight="1">
      <c r="A14" s="1123"/>
      <c r="B14" s="1124"/>
      <c r="C14" s="1123"/>
      <c r="D14" s="1123"/>
      <c r="E14" s="1123"/>
      <c r="F14" s="1125"/>
      <c r="G14" s="1126"/>
      <c r="H14" s="1126"/>
      <c r="I14" s="1125"/>
      <c r="J14" s="1127"/>
      <c r="K14" s="1123"/>
      <c r="L14" s="1128"/>
      <c r="M14" s="1129"/>
      <c r="N14" s="1147"/>
      <c r="O14" s="1129"/>
      <c r="P14" s="1131"/>
      <c r="Q14" s="1131"/>
      <c r="R14" s="1123"/>
      <c r="S14" s="1123"/>
      <c r="T14" s="1126"/>
      <c r="U14" s="1126"/>
      <c r="V14" s="1125"/>
      <c r="W14" s="1127"/>
      <c r="X14" s="1123"/>
      <c r="Y14" s="1147"/>
      <c r="Z14" s="1147"/>
      <c r="AA14" s="1147"/>
      <c r="AB14" s="1129"/>
      <c r="AC14" s="1146"/>
      <c r="AD14" s="1130"/>
      <c r="AE14" s="1123"/>
      <c r="AF14" s="1123"/>
      <c r="AG14" s="1126"/>
      <c r="AH14" s="1125"/>
      <c r="AI14" s="1127"/>
      <c r="AJ14" s="1123"/>
      <c r="AK14" s="1147"/>
      <c r="AL14" s="1147"/>
      <c r="AM14" s="1123"/>
      <c r="AN14" s="1123"/>
      <c r="AO14" s="1136"/>
      <c r="AP14" s="1136"/>
      <c r="AQ14" s="1136"/>
      <c r="AR14" s="1138"/>
      <c r="AS14" s="1137"/>
      <c r="AT14" s="1138"/>
      <c r="AU14" s="1139"/>
      <c r="AV14" s="1140"/>
      <c r="AW14" s="1141"/>
      <c r="AX14" s="1142"/>
      <c r="AY14" s="1142"/>
      <c r="AZ14" s="1141"/>
      <c r="BA14" s="1143"/>
      <c r="BB14" s="1143"/>
      <c r="BC14" s="950"/>
      <c r="BD14" s="1143"/>
      <c r="BE14" s="950"/>
      <c r="BF14" s="950"/>
      <c r="BG14" s="1143"/>
      <c r="BH14" s="1143"/>
      <c r="BI14" s="1144"/>
      <c r="BJ14" s="1143"/>
      <c r="BK14" s="1143"/>
      <c r="BL14" s="1145"/>
    </row>
    <row r="15" spans="1:64" ht="15.75" customHeight="1">
      <c r="A15" s="1123"/>
      <c r="B15" s="1124"/>
      <c r="C15" s="1123"/>
      <c r="D15" s="1123"/>
      <c r="E15" s="1123"/>
      <c r="F15" s="1125"/>
      <c r="G15" s="1126"/>
      <c r="H15" s="1126"/>
      <c r="I15" s="1125"/>
      <c r="J15" s="1127"/>
      <c r="K15" s="1123"/>
      <c r="L15" s="1128"/>
      <c r="M15" s="1129"/>
      <c r="N15" s="1147"/>
      <c r="O15" s="1129"/>
      <c r="P15" s="1131"/>
      <c r="Q15" s="1131"/>
      <c r="R15" s="1123"/>
      <c r="S15" s="1123"/>
      <c r="T15" s="1126"/>
      <c r="U15" s="1126"/>
      <c r="V15" s="1125"/>
      <c r="W15" s="1127"/>
      <c r="X15" s="1123"/>
      <c r="Y15" s="1147"/>
      <c r="Z15" s="1147"/>
      <c r="AA15" s="1147"/>
      <c r="AB15" s="1129"/>
      <c r="AC15" s="1146"/>
      <c r="AD15" s="1130"/>
      <c r="AE15" s="1123"/>
      <c r="AF15" s="1123"/>
      <c r="AG15" s="1126"/>
      <c r="AH15" s="1125"/>
      <c r="AI15" s="1127"/>
      <c r="AJ15" s="1123"/>
      <c r="AK15" s="1147"/>
      <c r="AL15" s="1147"/>
      <c r="AM15" s="1123"/>
      <c r="AN15" s="1123"/>
      <c r="AO15" s="1136"/>
      <c r="AP15" s="1136"/>
      <c r="AQ15" s="1136"/>
      <c r="AR15" s="1138"/>
      <c r="AS15" s="1137"/>
      <c r="AT15" s="1138"/>
      <c r="AU15" s="1139"/>
      <c r="AV15" s="1140"/>
      <c r="AW15" s="1141"/>
      <c r="AX15" s="1142"/>
      <c r="AY15" s="1142"/>
      <c r="AZ15" s="1141"/>
      <c r="BA15" s="1143"/>
      <c r="BB15" s="1143"/>
      <c r="BC15" s="950"/>
      <c r="BD15" s="1143"/>
      <c r="BE15" s="950"/>
      <c r="BF15" s="950"/>
      <c r="BG15" s="1143"/>
      <c r="BH15" s="1143"/>
      <c r="BI15" s="1144"/>
      <c r="BJ15" s="1143"/>
      <c r="BK15" s="1143"/>
      <c r="BL15" s="1145"/>
    </row>
    <row r="16" spans="1:64" ht="15.75" customHeight="1">
      <c r="A16" s="1123"/>
      <c r="B16" s="1124"/>
      <c r="C16" s="1123"/>
      <c r="D16" s="1123"/>
      <c r="E16" s="1123"/>
      <c r="F16" s="1125"/>
      <c r="G16" s="1126"/>
      <c r="H16" s="1126"/>
      <c r="I16" s="1125"/>
      <c r="J16" s="1127"/>
      <c r="K16" s="1123"/>
      <c r="L16" s="1135"/>
      <c r="M16" s="1123"/>
      <c r="N16" s="1123"/>
      <c r="O16" s="1123"/>
      <c r="P16" s="1131"/>
      <c r="Q16" s="1131"/>
      <c r="R16" s="1123"/>
      <c r="S16" s="1123"/>
      <c r="T16" s="1126"/>
      <c r="U16" s="1126"/>
      <c r="V16" s="1125"/>
      <c r="W16" s="1127"/>
      <c r="X16" s="1123"/>
      <c r="Y16" s="1135"/>
      <c r="Z16" s="1123"/>
      <c r="AA16" s="1123"/>
      <c r="AB16" s="1148"/>
      <c r="AC16" s="1131"/>
      <c r="AD16" s="1131"/>
      <c r="AE16" s="1149"/>
      <c r="AF16" s="1123"/>
      <c r="AG16" s="1150"/>
      <c r="AH16" s="1125"/>
      <c r="AI16" s="1127"/>
      <c r="AJ16" s="1123"/>
      <c r="AK16" s="1135"/>
      <c r="AL16" s="1135"/>
      <c r="AM16" s="1123"/>
      <c r="AN16" s="1123"/>
      <c r="AO16" s="1151"/>
      <c r="AP16" s="1136"/>
      <c r="AQ16" s="1151"/>
      <c r="AR16" s="1138"/>
      <c r="AS16" s="1137"/>
      <c r="AT16" s="1152"/>
      <c r="AU16" s="1153"/>
      <c r="AV16" s="1140"/>
      <c r="AW16" s="1141"/>
      <c r="AX16" s="1142"/>
      <c r="AY16" s="1142"/>
      <c r="AZ16" s="1141"/>
      <c r="BA16" s="1143"/>
      <c r="BB16" s="1143"/>
      <c r="BC16" s="950"/>
      <c r="BD16" s="1143"/>
      <c r="BE16" s="950"/>
      <c r="BF16" s="950"/>
      <c r="BG16" s="1143"/>
      <c r="BH16" s="1143"/>
      <c r="BI16" s="1144"/>
      <c r="BJ16" s="1143"/>
      <c r="BK16" s="1143"/>
      <c r="BL16" s="1145"/>
    </row>
    <row r="17" spans="1:64" ht="15.75" customHeight="1">
      <c r="A17" s="1123"/>
      <c r="B17" s="1123"/>
      <c r="C17" s="1123"/>
      <c r="D17" s="1123"/>
      <c r="E17" s="1123"/>
      <c r="F17" s="1126"/>
      <c r="G17" s="1126"/>
      <c r="H17" s="1126"/>
      <c r="I17" s="1126"/>
      <c r="J17" s="1126"/>
      <c r="K17" s="1126"/>
      <c r="L17" s="1126"/>
      <c r="M17" s="1123"/>
      <c r="N17" s="1123"/>
      <c r="O17" s="1123"/>
      <c r="P17" s="1123"/>
      <c r="Q17" s="1123"/>
      <c r="R17" s="1123"/>
      <c r="S17" s="1123"/>
      <c r="T17" s="1126"/>
      <c r="U17" s="1126"/>
      <c r="V17" s="1126"/>
      <c r="W17" s="1126"/>
      <c r="X17" s="1126"/>
      <c r="Y17" s="1126"/>
      <c r="Z17" s="1154"/>
      <c r="AA17" s="1154"/>
      <c r="AB17" s="1154"/>
      <c r="AC17" s="1154"/>
      <c r="AD17" s="1123"/>
      <c r="AE17" s="1149"/>
      <c r="AF17" s="1123"/>
      <c r="AG17" s="1150"/>
      <c r="AH17" s="1126"/>
      <c r="AI17" s="1123"/>
      <c r="AJ17" s="1123"/>
      <c r="AK17" s="1123"/>
      <c r="AL17" s="1123"/>
      <c r="AM17" s="1123"/>
      <c r="AN17" s="1123"/>
      <c r="AO17" s="1123"/>
      <c r="AP17" s="1123"/>
      <c r="AQ17" s="1123"/>
      <c r="AR17" s="1138"/>
      <c r="AS17" s="1138"/>
      <c r="AT17" s="1138"/>
      <c r="AU17" s="1138"/>
      <c r="AV17" s="1138"/>
      <c r="AW17" s="1143"/>
      <c r="AX17" s="950"/>
      <c r="AY17" s="950"/>
      <c r="AZ17" s="1143"/>
      <c r="BA17" s="1143"/>
      <c r="BB17" s="1143"/>
      <c r="BC17" s="950"/>
      <c r="BD17" s="1143"/>
      <c r="BE17" s="950"/>
      <c r="BF17" s="950"/>
      <c r="BG17" s="1143"/>
      <c r="BH17" s="1143"/>
      <c r="BI17" s="1144"/>
      <c r="BJ17" s="1143"/>
      <c r="BK17" s="1143"/>
      <c r="BL17" s="1155"/>
    </row>
    <row r="18" spans="1:64" ht="15.75" customHeight="1">
      <c r="A18" s="2082" t="s">
        <v>2126</v>
      </c>
      <c r="B18" s="2082"/>
      <c r="C18" s="2082"/>
      <c r="D18" s="2082"/>
      <c r="E18" s="2082"/>
      <c r="F18" s="2082"/>
      <c r="G18" s="1127"/>
      <c r="H18" s="1127"/>
      <c r="I18" s="1127"/>
      <c r="J18" s="1127"/>
      <c r="K18" s="1127"/>
      <c r="L18" s="1127"/>
      <c r="M18" s="1127"/>
      <c r="N18" s="1127"/>
      <c r="O18" s="1127"/>
      <c r="P18" s="1127"/>
      <c r="Q18" s="1127"/>
      <c r="R18" s="1127"/>
      <c r="S18" s="1127"/>
      <c r="T18" s="1127"/>
      <c r="U18" s="1127"/>
      <c r="V18" s="1127"/>
      <c r="W18" s="1127"/>
      <c r="X18" s="1127"/>
      <c r="Y18" s="1127"/>
      <c r="Z18" s="1127"/>
      <c r="AA18" s="1127"/>
      <c r="AB18" s="1127"/>
      <c r="AC18" s="1127"/>
      <c r="AD18" s="1127"/>
      <c r="AE18" s="1156"/>
      <c r="AF18" s="1127"/>
      <c r="AG18" s="1150"/>
      <c r="AH18" s="1126"/>
      <c r="AI18" s="1123"/>
      <c r="AJ18" s="1123"/>
      <c r="AK18" s="1123"/>
      <c r="AL18" s="1123"/>
      <c r="AM18" s="1123"/>
      <c r="AN18" s="1123"/>
      <c r="AO18" s="1123"/>
      <c r="AP18" s="1123"/>
      <c r="AQ18" s="1123"/>
      <c r="AR18" s="1123"/>
      <c r="AS18" s="1123"/>
      <c r="AT18" s="1123"/>
      <c r="AU18" s="1123"/>
      <c r="AV18" s="1123"/>
      <c r="AW18" s="1143">
        <v>0</v>
      </c>
      <c r="AX18" s="1143">
        <v>0</v>
      </c>
      <c r="AY18" s="1143">
        <v>0</v>
      </c>
      <c r="AZ18" s="1143">
        <v>0</v>
      </c>
      <c r="BA18" s="1143">
        <v>0</v>
      </c>
      <c r="BB18" s="1143">
        <v>0</v>
      </c>
      <c r="BC18" s="1143">
        <v>0</v>
      </c>
      <c r="BD18" s="1143">
        <v>0</v>
      </c>
      <c r="BE18" s="1143">
        <v>0</v>
      </c>
      <c r="BF18" s="1143">
        <v>0</v>
      </c>
      <c r="BG18" s="1143">
        <v>0</v>
      </c>
      <c r="BH18" s="1143">
        <v>0</v>
      </c>
      <c r="BI18" s="1144"/>
      <c r="BJ18" s="1143">
        <v>0</v>
      </c>
      <c r="BK18" s="1143"/>
      <c r="BL18" s="1155"/>
    </row>
    <row r="19" spans="1:64" ht="15.75" customHeight="1">
      <c r="A19" s="36" t="s">
        <v>2673</v>
      </c>
      <c r="B19" s="36"/>
      <c r="C19" s="36"/>
      <c r="D19" s="36"/>
      <c r="E19" s="36"/>
      <c r="F19" s="36"/>
      <c r="G19" s="36"/>
      <c r="H19" s="36"/>
      <c r="I19" s="36"/>
      <c r="J19" s="36"/>
      <c r="K19" s="36"/>
      <c r="L19" s="36"/>
      <c r="M19" s="36"/>
      <c r="N19" s="36"/>
      <c r="O19" s="36"/>
      <c r="P19" s="36"/>
      <c r="Q19" s="36"/>
      <c r="R19" s="36"/>
      <c r="S19" s="36"/>
      <c r="T19" s="36"/>
      <c r="U19" s="36"/>
      <c r="V19" s="36"/>
      <c r="W19" s="36"/>
      <c r="X19" s="36"/>
      <c r="Y19" s="36"/>
      <c r="Z19" s="36"/>
      <c r="AA19" s="36"/>
      <c r="AB19" s="36"/>
      <c r="AC19" s="36"/>
      <c r="AD19" s="36"/>
      <c r="AE19" s="36"/>
      <c r="AF19" s="36"/>
      <c r="AG19" s="36"/>
      <c r="AH19" s="36"/>
      <c r="AI19" s="36"/>
      <c r="AJ19" s="36"/>
      <c r="AK19" s="36"/>
      <c r="AL19" s="36"/>
      <c r="AM19" s="36"/>
      <c r="AN19" s="36"/>
      <c r="AO19" s="36"/>
      <c r="AP19" s="36"/>
      <c r="AQ19" s="36"/>
      <c r="AR19" s="36"/>
      <c r="AS19" s="36"/>
      <c r="AT19" s="36"/>
      <c r="AU19" s="36"/>
      <c r="AV19" s="36"/>
      <c r="AW19" s="839"/>
      <c r="AX19" s="839"/>
      <c r="AY19" s="839"/>
      <c r="AZ19" s="839"/>
      <c r="BA19" s="839"/>
      <c r="BB19" s="839"/>
      <c r="BC19" s="839"/>
      <c r="BD19" s="839" t="s">
        <v>2099</v>
      </c>
      <c r="BE19" s="839"/>
      <c r="BF19" s="839"/>
      <c r="BG19" s="839"/>
      <c r="BH19" s="839"/>
      <c r="BI19" s="839"/>
      <c r="BJ19" s="839"/>
      <c r="BK19" s="839"/>
      <c r="BL19" s="36"/>
    </row>
    <row r="20" spans="1:64" ht="15.75" customHeight="1">
      <c r="A20" s="36" t="s">
        <v>2674</v>
      </c>
      <c r="B20" s="36"/>
      <c r="C20" s="36"/>
      <c r="D20" s="36"/>
      <c r="E20" s="36"/>
      <c r="F20" s="36"/>
      <c r="G20" s="36"/>
      <c r="H20" s="36"/>
      <c r="I20" s="36"/>
      <c r="J20" s="36"/>
      <c r="K20" s="36"/>
      <c r="L20" s="36"/>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1157"/>
      <c r="AN20" s="36"/>
      <c r="AO20" s="36"/>
      <c r="AP20" s="36"/>
      <c r="AQ20" s="36"/>
      <c r="AR20" s="36"/>
      <c r="AS20" s="36"/>
      <c r="AT20" s="36"/>
      <c r="AU20" s="36"/>
      <c r="AV20" s="36"/>
      <c r="AW20" s="839"/>
      <c r="AX20" s="839"/>
      <c r="AY20" s="839"/>
      <c r="AZ20" s="839"/>
      <c r="BA20" s="839"/>
      <c r="BB20" s="839"/>
      <c r="BC20" s="839"/>
      <c r="BD20" s="839"/>
      <c r="BE20" s="839"/>
      <c r="BF20" s="839"/>
      <c r="BG20" s="839"/>
      <c r="BH20" s="839"/>
      <c r="BI20" s="839"/>
      <c r="BJ20" s="839"/>
      <c r="BK20" s="839"/>
      <c r="BL20" s="36"/>
    </row>
    <row r="21" spans="1:64" ht="15.75" customHeight="1">
      <c r="A21" s="36"/>
      <c r="B21" s="36"/>
      <c r="C21" s="36"/>
      <c r="D21" s="36"/>
      <c r="E21" s="36"/>
      <c r="F21" s="36"/>
      <c r="G21" s="36"/>
      <c r="H21" s="36"/>
      <c r="I21" s="36"/>
      <c r="J21" s="36"/>
      <c r="K21" s="36"/>
      <c r="L21" s="36"/>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1157"/>
      <c r="AN21" s="36"/>
      <c r="AO21" s="36"/>
      <c r="AP21" s="36"/>
      <c r="AQ21" s="36"/>
      <c r="AR21" s="36"/>
      <c r="AS21" s="36"/>
      <c r="AT21" s="36"/>
      <c r="AU21" s="36"/>
      <c r="AV21" s="36"/>
      <c r="AW21" s="839"/>
      <c r="AX21" s="839"/>
      <c r="AY21" s="839"/>
      <c r="AZ21" s="839"/>
      <c r="BA21" s="839"/>
      <c r="BB21" s="839"/>
      <c r="BC21" s="839"/>
      <c r="BD21" s="839"/>
      <c r="BE21" s="839"/>
      <c r="BF21" s="839"/>
      <c r="BG21" s="839"/>
      <c r="BH21" s="839"/>
      <c r="BI21" s="839"/>
      <c r="BJ21" s="839"/>
      <c r="BK21" s="839"/>
      <c r="BL21" s="36"/>
    </row>
    <row r="22" spans="1:64" ht="15.75" customHeight="1">
      <c r="A22" s="36"/>
      <c r="B22" s="36"/>
      <c r="C22" s="36"/>
      <c r="D22" s="36"/>
      <c r="E22" s="36"/>
      <c r="F22" s="36"/>
      <c r="G22" s="36"/>
      <c r="H22" s="36"/>
      <c r="I22" s="36"/>
      <c r="J22" s="36"/>
      <c r="K22" s="36"/>
      <c r="L22" s="36"/>
      <c r="M22" s="36"/>
      <c r="N22" s="36"/>
      <c r="O22" s="36"/>
      <c r="P22" s="36"/>
      <c r="Q22" s="36"/>
      <c r="R22" s="36"/>
      <c r="S22" s="36"/>
      <c r="T22" s="36"/>
      <c r="U22" s="1158"/>
      <c r="V22" s="1158"/>
      <c r="W22" s="36"/>
      <c r="X22" s="36"/>
      <c r="Y22" s="36"/>
      <c r="Z22" s="36"/>
      <c r="AA22" s="36"/>
      <c r="AB22" s="36"/>
      <c r="AC22" s="36"/>
      <c r="AD22" s="36"/>
      <c r="AE22" s="36"/>
      <c r="AF22" s="36"/>
      <c r="AG22" s="36"/>
      <c r="AH22" s="36"/>
      <c r="AI22" s="36"/>
      <c r="AJ22" s="36"/>
      <c r="AK22" s="36"/>
      <c r="AL22" s="36"/>
      <c r="AM22" s="222"/>
      <c r="AN22" s="36"/>
      <c r="AO22" s="36"/>
      <c r="AP22" s="36"/>
      <c r="AQ22" s="36"/>
      <c r="AR22" s="36"/>
      <c r="AS22" s="36"/>
      <c r="AT22" s="36"/>
      <c r="AU22" s="36"/>
      <c r="AV22" s="36"/>
      <c r="AW22" s="839"/>
      <c r="AX22" s="839"/>
      <c r="AY22" s="839"/>
      <c r="AZ22" s="839"/>
      <c r="BA22" s="839"/>
      <c r="BB22" s="839"/>
      <c r="BC22" s="839"/>
      <c r="BD22" s="839"/>
      <c r="BE22" s="839"/>
      <c r="BF22" s="839"/>
      <c r="BG22" s="839"/>
      <c r="BH22" s="839"/>
      <c r="BI22" s="839"/>
      <c r="BJ22" s="839"/>
      <c r="BK22" s="839"/>
      <c r="BL22" s="36"/>
    </row>
    <row r="23" spans="1:64" ht="15.75" customHeight="1">
      <c r="A23" s="36"/>
      <c r="B23" s="36"/>
      <c r="C23" s="36"/>
      <c r="D23" s="36"/>
      <c r="E23" s="36"/>
      <c r="F23" s="36"/>
      <c r="G23" s="36"/>
      <c r="H23" s="36"/>
      <c r="I23" s="36"/>
      <c r="J23" s="36"/>
      <c r="K23" s="36"/>
      <c r="L23" s="36"/>
      <c r="M23" s="36"/>
      <c r="N23" s="36"/>
      <c r="O23" s="36"/>
      <c r="P23" s="36"/>
      <c r="Q23" s="36"/>
      <c r="R23" s="36"/>
      <c r="S23" s="36"/>
      <c r="T23" s="36"/>
      <c r="U23" s="36"/>
      <c r="V23" s="36"/>
      <c r="W23" s="36"/>
      <c r="X23" s="36"/>
      <c r="Y23" s="36"/>
      <c r="Z23" s="36"/>
      <c r="AA23" s="36"/>
      <c r="AB23" s="36"/>
      <c r="AC23" s="36"/>
      <c r="AD23" s="36"/>
      <c r="AE23" s="1158"/>
      <c r="AF23" s="1158"/>
      <c r="AG23" s="1158"/>
      <c r="AH23" s="36"/>
      <c r="AI23" s="36"/>
      <c r="AJ23" s="36"/>
      <c r="AK23" s="36"/>
      <c r="AL23" s="36"/>
      <c r="AM23" s="222"/>
      <c r="AN23" s="36"/>
      <c r="AO23" s="36"/>
      <c r="AP23" s="36"/>
      <c r="AQ23" s="36"/>
      <c r="AR23" s="36"/>
      <c r="AS23" s="36"/>
      <c r="AT23" s="36"/>
      <c r="AU23" s="36"/>
      <c r="AV23" s="36"/>
      <c r="AW23" s="839"/>
      <c r="AX23" s="839"/>
      <c r="AY23" s="839"/>
      <c r="AZ23" s="839"/>
      <c r="BA23" s="839"/>
      <c r="BB23" s="839"/>
      <c r="BC23" s="839"/>
      <c r="BD23" s="839"/>
      <c r="BE23" s="839"/>
      <c r="BF23" s="839"/>
      <c r="BG23" s="839"/>
      <c r="BH23" s="839"/>
      <c r="BI23" s="839"/>
      <c r="BJ23" s="1159"/>
      <c r="BK23" s="839"/>
      <c r="BL23" s="36"/>
    </row>
    <row r="24" spans="1:64" ht="15.75" customHeight="1">
      <c r="A24" s="36"/>
      <c r="B24" s="36"/>
      <c r="C24" s="36"/>
      <c r="D24" s="36"/>
      <c r="E24" s="36"/>
      <c r="F24" s="36"/>
      <c r="G24" s="36"/>
      <c r="H24" s="36"/>
      <c r="I24" s="36"/>
      <c r="J24" s="36"/>
      <c r="K24" s="36"/>
      <c r="L24" s="36"/>
      <c r="M24" s="36"/>
      <c r="N24" s="36"/>
      <c r="O24" s="36"/>
      <c r="P24" s="36"/>
      <c r="Q24" s="36"/>
      <c r="R24" s="1157"/>
      <c r="S24" s="1157"/>
      <c r="T24" s="1160"/>
      <c r="U24" s="1157"/>
      <c r="V24" s="36"/>
      <c r="W24" s="36"/>
      <c r="X24" s="36"/>
      <c r="Y24" s="36"/>
      <c r="Z24" s="36"/>
      <c r="AA24" s="36"/>
      <c r="AB24" s="36"/>
      <c r="AC24" s="36"/>
      <c r="AD24" s="36"/>
      <c r="AE24" s="1158"/>
      <c r="AF24" s="1158"/>
      <c r="AG24" s="1158"/>
      <c r="AH24" s="36"/>
      <c r="AI24" s="36"/>
      <c r="AJ24" s="36"/>
      <c r="AK24" s="36"/>
      <c r="AL24" s="36"/>
      <c r="AM24" s="222"/>
      <c r="AN24" s="36"/>
      <c r="AO24" s="36"/>
      <c r="AP24" s="36"/>
      <c r="AQ24" s="36"/>
      <c r="AR24" s="36"/>
      <c r="AS24" s="36"/>
      <c r="AT24" s="36"/>
      <c r="AU24" s="36"/>
      <c r="AV24" s="36"/>
      <c r="AW24" s="839"/>
      <c r="AX24" s="839"/>
      <c r="AY24" s="839"/>
      <c r="AZ24" s="839"/>
      <c r="BA24" s="839"/>
      <c r="BB24" s="839"/>
      <c r="BC24" s="839"/>
      <c r="BD24" s="839"/>
      <c r="BE24" s="839"/>
      <c r="BF24" s="839"/>
      <c r="BG24" s="839"/>
      <c r="BH24" s="839"/>
      <c r="BI24" s="839"/>
      <c r="BJ24" s="839"/>
      <c r="BK24" s="839"/>
      <c r="BL24" s="36"/>
    </row>
    <row r="25" spans="1:64" ht="15.75" customHeight="1">
      <c r="A25" s="36"/>
      <c r="B25" s="36"/>
      <c r="C25" s="36"/>
      <c r="D25" s="36"/>
      <c r="E25" s="36"/>
      <c r="F25" s="36"/>
      <c r="G25" s="36"/>
      <c r="H25" s="36"/>
      <c r="I25" s="36"/>
      <c r="J25" s="36"/>
      <c r="K25" s="36"/>
      <c r="L25" s="36"/>
      <c r="M25" s="36"/>
      <c r="N25" s="36"/>
      <c r="O25" s="36"/>
      <c r="P25" s="36"/>
      <c r="Q25" s="36"/>
      <c r="R25" s="1157"/>
      <c r="S25" s="1157"/>
      <c r="T25" s="1160"/>
      <c r="U25" s="1157"/>
      <c r="V25" s="36"/>
      <c r="W25" s="36"/>
      <c r="X25" s="36"/>
      <c r="Y25" s="36"/>
      <c r="Z25" s="36"/>
      <c r="AA25" s="36"/>
      <c r="AB25" s="36"/>
      <c r="AC25" s="36"/>
      <c r="AD25" s="36"/>
      <c r="AE25" s="1158"/>
      <c r="AF25" s="1158"/>
      <c r="AG25" s="1158"/>
      <c r="AH25" s="36"/>
      <c r="AI25" s="36"/>
      <c r="AJ25" s="36"/>
      <c r="AK25" s="36"/>
      <c r="AL25" s="36"/>
      <c r="AM25" s="222"/>
      <c r="AN25" s="36"/>
      <c r="AO25" s="36"/>
      <c r="AP25" s="36"/>
      <c r="AQ25" s="36"/>
      <c r="AR25" s="36"/>
      <c r="AS25" s="36"/>
      <c r="AT25" s="36"/>
      <c r="AU25" s="36"/>
      <c r="AV25" s="36"/>
      <c r="AW25" s="839"/>
      <c r="AX25" s="839"/>
      <c r="AY25" s="839"/>
      <c r="AZ25" s="839"/>
      <c r="BA25" s="839"/>
      <c r="BB25" s="839"/>
      <c r="BC25" s="839"/>
      <c r="BD25" s="839"/>
      <c r="BE25" s="839"/>
      <c r="BF25" s="839"/>
      <c r="BG25" s="839"/>
      <c r="BH25" s="839"/>
      <c r="BI25" s="839"/>
      <c r="BJ25" s="839"/>
      <c r="BK25" s="839"/>
      <c r="BL25" s="36"/>
    </row>
    <row r="26" spans="1:64" ht="15.75" customHeight="1">
      <c r="A26" s="36"/>
      <c r="B26" s="36"/>
      <c r="C26" s="36"/>
      <c r="D26" s="36"/>
      <c r="E26" s="36"/>
      <c r="F26" s="36"/>
      <c r="G26" s="36"/>
      <c r="H26" s="36"/>
      <c r="I26" s="36"/>
      <c r="J26" s="36"/>
      <c r="K26" s="36"/>
      <c r="L26" s="36"/>
      <c r="M26" s="36"/>
      <c r="N26" s="36"/>
      <c r="O26" s="36"/>
      <c r="P26" s="36"/>
      <c r="Q26" s="36"/>
      <c r="R26" s="1157"/>
      <c r="S26" s="1157"/>
      <c r="T26" s="1160"/>
      <c r="U26" s="1157"/>
      <c r="V26" s="36"/>
      <c r="W26" s="36"/>
      <c r="X26" s="36"/>
      <c r="Y26" s="36"/>
      <c r="Z26" s="36"/>
      <c r="AA26" s="36"/>
      <c r="AB26" s="36"/>
      <c r="AC26" s="36"/>
      <c r="AD26" s="36"/>
      <c r="AE26" s="36"/>
      <c r="AF26" s="36"/>
      <c r="AG26" s="36"/>
      <c r="AH26" s="36"/>
      <c r="AI26" s="36"/>
      <c r="AJ26" s="36"/>
      <c r="AK26" s="36"/>
      <c r="AL26" s="36"/>
      <c r="AM26" s="36"/>
      <c r="AN26" s="36"/>
      <c r="AO26" s="36"/>
      <c r="AP26" s="36"/>
      <c r="AQ26" s="36"/>
      <c r="AR26" s="36"/>
      <c r="AS26" s="36"/>
      <c r="AT26" s="36"/>
      <c r="AU26" s="36"/>
      <c r="AV26" s="36"/>
      <c r="AW26" s="839"/>
      <c r="AX26" s="839"/>
      <c r="AY26" s="839"/>
      <c r="AZ26" s="839"/>
      <c r="BA26" s="839"/>
      <c r="BB26" s="839"/>
      <c r="BC26" s="839"/>
      <c r="BD26" s="839"/>
      <c r="BE26" s="839"/>
      <c r="BF26" s="839"/>
      <c r="BG26" s="839"/>
      <c r="BH26" s="839"/>
      <c r="BI26" s="839"/>
      <c r="BJ26" s="839"/>
      <c r="BK26" s="839"/>
      <c r="BL26" s="36"/>
    </row>
    <row r="27" spans="1:64">
      <c r="A27" s="36"/>
      <c r="B27" s="36"/>
      <c r="C27" s="36"/>
      <c r="D27" s="36"/>
      <c r="E27" s="36"/>
      <c r="F27" s="36"/>
      <c r="G27" s="36"/>
      <c r="H27" s="36"/>
      <c r="I27" s="36"/>
      <c r="J27" s="36"/>
      <c r="K27" s="36"/>
      <c r="L27" s="36"/>
      <c r="M27" s="36"/>
      <c r="N27" s="36"/>
      <c r="O27" s="36"/>
      <c r="P27" s="36"/>
      <c r="Q27" s="36"/>
      <c r="R27" s="1157"/>
      <c r="S27" s="1157"/>
      <c r="T27" s="1160"/>
      <c r="U27" s="1157"/>
      <c r="V27" s="36"/>
      <c r="W27" s="36"/>
      <c r="X27" s="36"/>
      <c r="Y27" s="36"/>
      <c r="Z27" s="36"/>
      <c r="AA27" s="36"/>
      <c r="AB27" s="36"/>
      <c r="AC27" s="36"/>
      <c r="AD27" s="36"/>
      <c r="AE27" s="36"/>
      <c r="AF27" s="36"/>
      <c r="AG27" s="36"/>
      <c r="AH27" s="36"/>
      <c r="AI27" s="36"/>
      <c r="AJ27" s="36"/>
      <c r="AK27" s="36"/>
      <c r="AL27" s="36"/>
      <c r="AM27" s="36"/>
      <c r="AN27" s="36"/>
      <c r="AO27" s="36"/>
      <c r="AP27" s="36"/>
      <c r="AQ27" s="36"/>
      <c r="AR27" s="36"/>
      <c r="AS27" s="36"/>
      <c r="AT27" s="36"/>
      <c r="AU27" s="36"/>
      <c r="AV27" s="36"/>
      <c r="AW27" s="839"/>
      <c r="AX27" s="839"/>
      <c r="AY27" s="839"/>
      <c r="AZ27" s="839"/>
      <c r="BA27" s="839"/>
      <c r="BB27" s="839"/>
      <c r="BC27" s="839"/>
      <c r="BD27" s="839"/>
      <c r="BE27" s="839"/>
      <c r="BF27" s="839"/>
      <c r="BG27" s="839"/>
      <c r="BH27" s="839"/>
      <c r="BI27" s="839"/>
      <c r="BJ27" s="839"/>
      <c r="BK27" s="839"/>
      <c r="BL27" s="36"/>
    </row>
    <row r="28" spans="1:64">
      <c r="A28" s="36"/>
      <c r="B28" s="36"/>
      <c r="C28" s="36"/>
      <c r="D28" s="36"/>
      <c r="E28" s="36"/>
      <c r="F28" s="36"/>
      <c r="G28" s="36"/>
      <c r="H28" s="36"/>
      <c r="I28" s="36"/>
      <c r="J28" s="36"/>
      <c r="K28" s="36"/>
      <c r="L28" s="36"/>
      <c r="M28" s="36"/>
      <c r="N28" s="36"/>
      <c r="O28" s="36"/>
      <c r="P28" s="36"/>
      <c r="Q28" s="36"/>
      <c r="R28" s="36"/>
      <c r="S28" s="36"/>
      <c r="T28" s="36"/>
      <c r="U28" s="36"/>
      <c r="V28" s="36"/>
      <c r="W28" s="36"/>
      <c r="X28" s="36"/>
      <c r="Y28" s="36"/>
      <c r="Z28" s="36"/>
      <c r="AA28" s="36"/>
      <c r="AB28" s="36"/>
      <c r="AC28" s="36"/>
      <c r="AD28" s="36"/>
      <c r="AE28" s="36"/>
      <c r="AF28" s="36"/>
      <c r="AG28" s="36"/>
      <c r="AH28" s="36"/>
      <c r="AI28" s="36"/>
      <c r="AJ28" s="36"/>
      <c r="AK28" s="36"/>
      <c r="AL28" s="36"/>
      <c r="AM28" s="36"/>
      <c r="AN28" s="36"/>
      <c r="AO28" s="36"/>
      <c r="AP28" s="36"/>
      <c r="AQ28" s="36"/>
      <c r="AR28" s="36"/>
      <c r="AS28" s="36"/>
      <c r="AT28" s="36"/>
      <c r="AU28" s="36"/>
      <c r="AV28" s="36"/>
      <c r="AW28" s="839"/>
      <c r="AX28" s="839"/>
      <c r="AY28" s="839"/>
      <c r="AZ28" s="839"/>
      <c r="BA28" s="839"/>
      <c r="BB28" s="839"/>
      <c r="BC28" s="839"/>
      <c r="BD28" s="839"/>
      <c r="BE28" s="839"/>
      <c r="BF28" s="839"/>
      <c r="BG28" s="839"/>
      <c r="BH28" s="839"/>
      <c r="BI28" s="839"/>
      <c r="BJ28" s="839"/>
      <c r="BK28" s="839"/>
      <c r="BL28" s="36"/>
    </row>
    <row r="29" spans="1:64">
      <c r="A29" s="36"/>
      <c r="B29" s="36"/>
      <c r="C29" s="36"/>
      <c r="D29" s="36"/>
      <c r="E29" s="36"/>
      <c r="F29" s="36"/>
      <c r="G29" s="36"/>
      <c r="H29" s="36"/>
      <c r="I29" s="36"/>
      <c r="J29" s="36"/>
      <c r="K29" s="36"/>
      <c r="L29" s="36"/>
      <c r="M29" s="36"/>
      <c r="N29" s="36"/>
      <c r="O29" s="36"/>
      <c r="P29" s="36"/>
      <c r="Q29" s="36"/>
      <c r="R29" s="36"/>
      <c r="S29" s="36"/>
      <c r="T29" s="36"/>
      <c r="U29" s="36"/>
      <c r="V29" s="36"/>
      <c r="W29" s="36"/>
      <c r="X29" s="36"/>
      <c r="Y29" s="36"/>
      <c r="Z29" s="36"/>
      <c r="AA29" s="36"/>
      <c r="AB29" s="36"/>
      <c r="AC29" s="36"/>
      <c r="AD29" s="36"/>
      <c r="AE29" s="36"/>
      <c r="AF29" s="36"/>
      <c r="AG29" s="36"/>
      <c r="AH29" s="36"/>
      <c r="AI29" s="36"/>
      <c r="AJ29" s="36"/>
      <c r="AK29" s="36"/>
      <c r="AL29" s="36"/>
      <c r="AM29" s="36"/>
      <c r="AN29" s="36"/>
      <c r="AO29" s="36"/>
      <c r="AP29" s="36"/>
      <c r="AQ29" s="36"/>
      <c r="AR29" s="36"/>
      <c r="AS29" s="36"/>
      <c r="AT29" s="36"/>
      <c r="AU29" s="36"/>
      <c r="AV29" s="36"/>
      <c r="AW29" s="839"/>
      <c r="AX29" s="839"/>
      <c r="AY29" s="839"/>
      <c r="AZ29" s="839"/>
      <c r="BA29" s="839"/>
      <c r="BB29" s="839"/>
      <c r="BC29" s="839"/>
      <c r="BD29" s="839"/>
      <c r="BE29" s="839"/>
      <c r="BF29" s="839"/>
      <c r="BG29" s="839"/>
      <c r="BH29" s="839"/>
      <c r="BI29" s="839"/>
      <c r="BJ29" s="839"/>
      <c r="BK29" s="839"/>
      <c r="BL29" s="36"/>
    </row>
    <row r="30" spans="1:64">
      <c r="A30" s="36"/>
      <c r="B30" s="36"/>
      <c r="C30" s="36"/>
      <c r="D30" s="36"/>
      <c r="E30" s="36"/>
      <c r="F30" s="36"/>
      <c r="G30" s="36"/>
      <c r="H30" s="36"/>
      <c r="I30" s="36"/>
      <c r="J30" s="36"/>
      <c r="K30" s="36"/>
      <c r="L30" s="36"/>
      <c r="M30" s="36"/>
      <c r="N30" s="36"/>
      <c r="O30" s="36"/>
      <c r="P30" s="36"/>
      <c r="Q30" s="36"/>
      <c r="R30" s="36"/>
      <c r="S30" s="36"/>
      <c r="T30" s="36"/>
      <c r="U30" s="36"/>
      <c r="V30" s="36"/>
      <c r="W30" s="36"/>
      <c r="X30" s="36"/>
      <c r="Y30" s="36"/>
      <c r="Z30" s="36"/>
      <c r="AA30" s="36"/>
      <c r="AB30" s="36"/>
      <c r="AC30" s="36"/>
      <c r="AD30" s="36"/>
      <c r="AE30" s="36"/>
      <c r="AF30" s="36"/>
      <c r="AG30" s="36"/>
      <c r="AH30" s="36"/>
      <c r="AI30" s="36"/>
      <c r="AJ30" s="36"/>
      <c r="AK30" s="36"/>
      <c r="AL30" s="36"/>
      <c r="AM30" s="36"/>
      <c r="AN30" s="36"/>
      <c r="AO30" s="36"/>
      <c r="AP30" s="36"/>
      <c r="AQ30" s="36"/>
      <c r="AR30" s="36"/>
      <c r="AS30" s="36"/>
      <c r="AT30" s="36"/>
      <c r="AU30" s="36"/>
      <c r="AV30" s="36"/>
      <c r="AW30" s="839"/>
      <c r="AX30" s="839"/>
      <c r="AY30" s="839"/>
      <c r="AZ30" s="839"/>
      <c r="BA30" s="839"/>
      <c r="BB30" s="839"/>
      <c r="BC30" s="839"/>
      <c r="BD30" s="839"/>
      <c r="BE30" s="839"/>
      <c r="BF30" s="839"/>
      <c r="BG30" s="839"/>
      <c r="BH30" s="839"/>
      <c r="BI30" s="839"/>
      <c r="BJ30" s="839"/>
      <c r="BK30" s="839"/>
      <c r="BL30" s="36"/>
    </row>
    <row r="31" spans="1:64">
      <c r="A31" s="36"/>
      <c r="B31" s="36"/>
      <c r="C31" s="36"/>
      <c r="D31" s="36"/>
      <c r="E31" s="36"/>
      <c r="F31" s="36"/>
      <c r="G31" s="36"/>
      <c r="H31" s="36"/>
      <c r="I31" s="36"/>
      <c r="J31" s="36"/>
      <c r="K31" s="36"/>
      <c r="L31" s="36"/>
      <c r="M31" s="36"/>
      <c r="N31" s="36"/>
      <c r="O31" s="36"/>
      <c r="P31" s="36"/>
      <c r="Q31" s="36"/>
      <c r="R31" s="36"/>
      <c r="S31" s="36"/>
      <c r="T31" s="36"/>
      <c r="U31" s="36"/>
      <c r="V31" s="36"/>
      <c r="W31" s="36"/>
      <c r="X31" s="36"/>
      <c r="Y31" s="36"/>
      <c r="Z31" s="36"/>
      <c r="AA31" s="36"/>
      <c r="AB31" s="36"/>
      <c r="AC31" s="36"/>
      <c r="AD31" s="36"/>
      <c r="AE31" s="36"/>
      <c r="AF31" s="36"/>
      <c r="AG31" s="36"/>
      <c r="AH31" s="36"/>
      <c r="AI31" s="36"/>
      <c r="AJ31" s="36"/>
      <c r="AK31" s="36"/>
      <c r="AL31" s="36"/>
      <c r="AM31" s="36"/>
      <c r="AN31" s="36"/>
      <c r="AO31" s="36"/>
      <c r="AP31" s="36"/>
      <c r="AQ31" s="36"/>
      <c r="AR31" s="36"/>
      <c r="AS31" s="36"/>
      <c r="AT31" s="36"/>
      <c r="AU31" s="36"/>
      <c r="AV31" s="36"/>
      <c r="AW31" s="839"/>
      <c r="AX31" s="839"/>
      <c r="AY31" s="839"/>
      <c r="AZ31" s="839"/>
      <c r="BA31" s="839"/>
      <c r="BB31" s="839"/>
      <c r="BC31" s="839"/>
      <c r="BD31" s="839"/>
      <c r="BE31" s="839"/>
      <c r="BF31" s="839"/>
      <c r="BG31" s="839"/>
      <c r="BH31" s="839"/>
      <c r="BI31" s="839"/>
      <c r="BJ31" s="839"/>
      <c r="BK31" s="839"/>
      <c r="BL31" s="36"/>
    </row>
    <row r="32" spans="1:64">
      <c r="A32" s="36"/>
      <c r="B32" s="36"/>
      <c r="C32" s="36"/>
      <c r="D32" s="36"/>
      <c r="E32" s="36"/>
      <c r="F32" s="36"/>
      <c r="G32" s="36"/>
      <c r="H32" s="36"/>
      <c r="I32" s="36"/>
      <c r="J32" s="36"/>
      <c r="K32" s="36"/>
      <c r="L32" s="36"/>
      <c r="M32" s="36"/>
      <c r="N32" s="36"/>
      <c r="O32" s="36"/>
      <c r="P32" s="36"/>
      <c r="Q32" s="36"/>
      <c r="R32" s="36"/>
      <c r="S32" s="36"/>
      <c r="T32" s="36"/>
      <c r="U32" s="36"/>
      <c r="V32" s="36"/>
      <c r="W32" s="36"/>
      <c r="X32" s="36"/>
      <c r="Y32" s="36"/>
      <c r="Z32" s="36"/>
      <c r="AA32" s="36"/>
      <c r="AB32" s="36"/>
      <c r="AC32" s="36"/>
      <c r="AD32" s="36"/>
      <c r="AE32" s="36"/>
      <c r="AF32" s="36"/>
      <c r="AG32" s="36"/>
      <c r="AH32" s="36"/>
      <c r="AI32" s="36"/>
      <c r="AJ32" s="36"/>
      <c r="AK32" s="36"/>
      <c r="AL32" s="36"/>
      <c r="AM32" s="36"/>
      <c r="AN32" s="36"/>
      <c r="AO32" s="36"/>
      <c r="AP32" s="36"/>
      <c r="AQ32" s="36"/>
      <c r="AR32" s="36"/>
      <c r="AS32" s="36"/>
      <c r="AT32" s="36"/>
      <c r="AU32" s="36"/>
      <c r="AV32" s="36"/>
      <c r="AW32" s="839"/>
      <c r="AX32" s="839"/>
      <c r="AY32" s="839"/>
      <c r="AZ32" s="839"/>
      <c r="BA32" s="839"/>
      <c r="BB32" s="839"/>
      <c r="BC32" s="839"/>
      <c r="BD32" s="839"/>
      <c r="BE32" s="839"/>
      <c r="BF32" s="839"/>
      <c r="BG32" s="839"/>
      <c r="BH32" s="839">
        <v>0</v>
      </c>
      <c r="BI32" s="839"/>
      <c r="BJ32" s="839"/>
      <c r="BK32" s="839"/>
      <c r="BL32" s="36"/>
    </row>
  </sheetData>
  <sortState xmlns:xlrd2="http://schemas.microsoft.com/office/spreadsheetml/2017/richdata2" ref="A7:BL17">
    <sortCondition ref="A7"/>
  </sortState>
  <mergeCells count="33">
    <mergeCell ref="BK5:BK6"/>
    <mergeCell ref="AQ5:AQ6"/>
    <mergeCell ref="AR5:AR6"/>
    <mergeCell ref="AS5:AS6"/>
    <mergeCell ref="AT5:AT6"/>
    <mergeCell ref="AU5:AU6"/>
    <mergeCell ref="BA5:BC5"/>
    <mergeCell ref="A18:F18"/>
    <mergeCell ref="BD5:BG5"/>
    <mergeCell ref="AW5:AZ5"/>
    <mergeCell ref="BH5:BJ5"/>
    <mergeCell ref="AL5:AL6"/>
    <mergeCell ref="AP5:AP6"/>
    <mergeCell ref="AI5:AI6"/>
    <mergeCell ref="AJ5:AJ6"/>
    <mergeCell ref="AM5:AM6"/>
    <mergeCell ref="AV5:AV6"/>
    <mergeCell ref="A2:BL2"/>
    <mergeCell ref="A3:BL3"/>
    <mergeCell ref="A5:A6"/>
    <mergeCell ref="B5:B6"/>
    <mergeCell ref="C5:C6"/>
    <mergeCell ref="D5:D6"/>
    <mergeCell ref="E5:E6"/>
    <mergeCell ref="F5:F6"/>
    <mergeCell ref="G5:S5"/>
    <mergeCell ref="T5:AF5"/>
    <mergeCell ref="AG5:AG6"/>
    <mergeCell ref="AH5:AH6"/>
    <mergeCell ref="BL5:BL6"/>
    <mergeCell ref="AN5:AN6"/>
    <mergeCell ref="AK5:AK6"/>
    <mergeCell ref="AO5:AO6"/>
  </mergeCells>
  <phoneticPr fontId="30" type="noConversion"/>
  <printOptions horizontalCentered="1"/>
  <pageMargins left="0.70866141732283472" right="0.70866141732283472" top="0.98425196850393704" bottom="0.74803149606299213" header="0.39370078740157477" footer="0.31496062992125984"/>
  <pageSetup paperSize="9" scale="19" fitToHeight="0" orientation="landscape" r:id="rId1"/>
  <headerFooter>
    <oddHeader>&amp;R&amp;"宋体,常规"&amp;10共&amp;"Times New Roman,常规"&amp;N&amp;"宋体,常规"页第&amp;"Times New Roman,常规"&amp;P&amp;"宋体,常规"页</oddHeader>
  </headerFooter>
</worksheet>
</file>

<file path=xl/worksheets/sheet8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F2FEC9-9257-48A5-BD17-31FD8C06436F}">
  <sheetPr codeName="Sheet114">
    <pageSetUpPr fitToPage="1"/>
  </sheetPr>
  <dimension ref="A1:AP32"/>
  <sheetViews>
    <sheetView zoomScaleNormal="100" workbookViewId="0">
      <pane xSplit="6" ySplit="6" topLeftCell="G7" activePane="bottomRight" state="frozen"/>
      <selection activeCell="B14" sqref="B14:M14"/>
      <selection pane="topRight" activeCell="B14" sqref="B14:M14"/>
      <selection pane="bottomLeft" activeCell="B14" sqref="B14:M14"/>
      <selection pane="bottomRight"/>
    </sheetView>
  </sheetViews>
  <sheetFormatPr defaultColWidth="9" defaultRowHeight="13.2" outlineLevelCol="1"/>
  <cols>
    <col min="1" max="1" width="4.09765625" style="187" customWidth="1"/>
    <col min="2" max="2" width="8.59765625" style="187" hidden="1" customWidth="1" outlineLevel="1"/>
    <col min="3" max="3" width="12" style="187" hidden="1" customWidth="1" outlineLevel="1"/>
    <col min="4" max="4" width="13.59765625" style="189" customWidth="1" collapsed="1"/>
    <col min="5" max="5" width="9" style="187"/>
    <col min="6" max="6" width="8" style="187" hidden="1" customWidth="1" outlineLevel="1"/>
    <col min="7" max="7" width="9" style="187" collapsed="1"/>
    <col min="8" max="10" width="9" style="187"/>
    <col min="11" max="12" width="4.09765625" style="187" customWidth="1"/>
    <col min="13" max="15" width="10.09765625" style="187" customWidth="1"/>
    <col min="16" max="16" width="12.59765625" style="187" hidden="1" customWidth="1"/>
    <col min="17" max="17" width="15.59765625" style="187" hidden="1" customWidth="1"/>
    <col min="18" max="25" width="12.59765625" style="187" hidden="1" customWidth="1"/>
    <col min="26" max="26" width="14.09765625" style="187" hidden="1" customWidth="1"/>
    <col min="27" max="27" width="21.09765625" style="187" hidden="1" customWidth="1"/>
    <col min="28" max="32" width="12.59765625" style="187" hidden="1" customWidth="1"/>
    <col min="33" max="33" width="12.59765625" style="187" hidden="1" customWidth="1" collapsed="1"/>
    <col min="34" max="35" width="12.796875" style="187" customWidth="1"/>
    <col min="36" max="36" width="15.59765625" style="187" customWidth="1"/>
    <col min="37" max="38" width="12.796875" style="187" customWidth="1"/>
    <col min="39" max="39" width="8.796875" style="190" customWidth="1"/>
    <col min="40" max="40" width="12.796875" style="187" customWidth="1"/>
    <col min="41" max="41" width="8.796875" style="187" customWidth="1"/>
    <col min="42" max="42" width="8.59765625" style="187" customWidth="1"/>
    <col min="43" max="16384" width="9" style="187"/>
  </cols>
  <sheetData>
    <row r="1" spans="1:42" ht="15.6">
      <c r="A1" s="1161"/>
      <c r="B1" s="185"/>
      <c r="C1" s="185"/>
      <c r="D1" s="186"/>
      <c r="E1" s="186"/>
      <c r="F1" s="186"/>
      <c r="G1" s="186"/>
      <c r="H1" s="186"/>
      <c r="I1" s="186"/>
      <c r="J1" s="186"/>
      <c r="K1" s="186"/>
      <c r="L1" s="186"/>
      <c r="M1" s="186"/>
      <c r="N1" s="186"/>
      <c r="O1" s="186"/>
      <c r="P1" s="186"/>
      <c r="Q1" s="186"/>
      <c r="R1" s="186"/>
      <c r="S1" s="186"/>
      <c r="T1" s="186"/>
      <c r="U1" s="186"/>
      <c r="V1" s="186"/>
      <c r="W1" s="186"/>
      <c r="X1" s="186"/>
      <c r="Y1" s="186"/>
      <c r="Z1" s="186"/>
      <c r="AA1" s="186"/>
      <c r="AB1" s="186"/>
      <c r="AC1" s="186"/>
      <c r="AD1" s="186"/>
      <c r="AE1" s="186"/>
      <c r="AF1" s="186"/>
      <c r="AG1" s="186"/>
      <c r="AH1" s="186"/>
      <c r="AI1" s="186"/>
      <c r="AJ1" s="186"/>
      <c r="AK1" s="186"/>
      <c r="AL1" s="186"/>
      <c r="AM1" s="1162"/>
      <c r="AN1" s="186"/>
      <c r="AO1" s="186"/>
      <c r="AP1" s="186"/>
    </row>
    <row r="2" spans="1:42" s="188" customFormat="1" ht="22.8">
      <c r="A2" s="2105" t="s">
        <v>2797</v>
      </c>
      <c r="B2" s="2106"/>
      <c r="C2" s="2106"/>
      <c r="D2" s="2106"/>
      <c r="E2" s="2106"/>
      <c r="F2" s="2106"/>
      <c r="G2" s="2106"/>
      <c r="H2" s="2106"/>
      <c r="I2" s="2106"/>
      <c r="J2" s="2106"/>
      <c r="K2" s="2106"/>
      <c r="L2" s="2106"/>
      <c r="M2" s="2106"/>
      <c r="N2" s="2106"/>
      <c r="O2" s="2106"/>
      <c r="P2" s="2106"/>
      <c r="Q2" s="2106"/>
      <c r="R2" s="2106"/>
      <c r="S2" s="2106"/>
      <c r="T2" s="2106"/>
      <c r="U2" s="2106"/>
      <c r="V2" s="2106"/>
      <c r="W2" s="2106"/>
      <c r="X2" s="2106"/>
      <c r="Y2" s="2106"/>
      <c r="Z2" s="2106"/>
      <c r="AA2" s="2106"/>
      <c r="AB2" s="2106"/>
      <c r="AC2" s="2106"/>
      <c r="AD2" s="2106"/>
      <c r="AE2" s="2106"/>
      <c r="AF2" s="2106"/>
      <c r="AG2" s="2106"/>
      <c r="AH2" s="2106"/>
      <c r="AI2" s="2106"/>
      <c r="AJ2" s="2106"/>
      <c r="AK2" s="2106"/>
      <c r="AL2" s="2106"/>
      <c r="AM2" s="2106"/>
      <c r="AN2" s="2106"/>
      <c r="AO2" s="2106"/>
      <c r="AP2" s="2106"/>
    </row>
    <row r="3" spans="1:42" ht="15" customHeight="1">
      <c r="A3" s="135" t="s">
        <v>1968</v>
      </c>
      <c r="B3" s="1163"/>
      <c r="C3" s="1163"/>
      <c r="D3" s="1163"/>
      <c r="E3" s="1163"/>
      <c r="F3" s="1163"/>
      <c r="G3" s="1163"/>
      <c r="H3" s="1163"/>
      <c r="I3" s="1163"/>
      <c r="J3" s="1163"/>
      <c r="K3" s="1163"/>
      <c r="L3" s="1163"/>
      <c r="M3" s="1163"/>
      <c r="AM3" s="187"/>
    </row>
    <row r="4" spans="1:42" ht="15" customHeight="1">
      <c r="A4" s="135" t="s">
        <v>2086</v>
      </c>
      <c r="AM4" s="1164"/>
      <c r="AP4" s="1165" t="s">
        <v>1970</v>
      </c>
    </row>
    <row r="5" spans="1:42" s="186" customFormat="1" ht="12.75" customHeight="1">
      <c r="A5" s="2101" t="s">
        <v>1101</v>
      </c>
      <c r="B5" s="2099" t="s">
        <v>2621</v>
      </c>
      <c r="C5" s="2101" t="s">
        <v>2422</v>
      </c>
      <c r="D5" s="2099" t="s">
        <v>2798</v>
      </c>
      <c r="E5" s="2099" t="s">
        <v>2799</v>
      </c>
      <c r="F5" s="2103" t="s">
        <v>2800</v>
      </c>
      <c r="G5" s="2099" t="s">
        <v>2474</v>
      </c>
      <c r="H5" s="1166" t="s">
        <v>2801</v>
      </c>
      <c r="I5" s="2099" t="s">
        <v>2802</v>
      </c>
      <c r="J5" s="2099" t="s">
        <v>2803</v>
      </c>
      <c r="K5" s="2099" t="s">
        <v>2234</v>
      </c>
      <c r="L5" s="2099" t="s">
        <v>2263</v>
      </c>
      <c r="M5" s="2099" t="s">
        <v>2804</v>
      </c>
      <c r="N5" s="2099" t="s">
        <v>2477</v>
      </c>
      <c r="O5" s="2099" t="s">
        <v>2478</v>
      </c>
      <c r="P5" s="2109" t="s">
        <v>2088</v>
      </c>
      <c r="Q5" s="2110"/>
      <c r="R5" s="2110"/>
      <c r="S5" s="2110"/>
      <c r="T5" s="2110"/>
      <c r="U5" s="2110"/>
      <c r="V5" s="2110"/>
      <c r="W5" s="2110"/>
      <c r="X5" s="2110"/>
      <c r="Y5" s="2110"/>
      <c r="Z5" s="2110"/>
      <c r="AA5" s="2110"/>
      <c r="AB5" s="2110"/>
      <c r="AC5" s="2110"/>
      <c r="AD5" s="2111"/>
      <c r="AE5" s="2096" t="s">
        <v>2089</v>
      </c>
      <c r="AF5" s="2097"/>
      <c r="AG5" s="2098"/>
      <c r="AH5" s="2112" t="s">
        <v>2262</v>
      </c>
      <c r="AI5" s="2113"/>
      <c r="AJ5" s="2113"/>
      <c r="AK5" s="2114"/>
      <c r="AL5" s="2107" t="s">
        <v>2090</v>
      </c>
      <c r="AM5" s="2108"/>
      <c r="AN5" s="2108"/>
      <c r="AO5" s="2099" t="s">
        <v>2091</v>
      </c>
      <c r="AP5" s="2099" t="s">
        <v>1100</v>
      </c>
    </row>
    <row r="6" spans="1:42" s="191" customFormat="1" ht="33.6" customHeight="1">
      <c r="A6" s="2102"/>
      <c r="B6" s="2100"/>
      <c r="C6" s="2102"/>
      <c r="D6" s="2100"/>
      <c r="E6" s="2100"/>
      <c r="F6" s="2104"/>
      <c r="G6" s="2100"/>
      <c r="H6" s="1167" t="s">
        <v>2805</v>
      </c>
      <c r="I6" s="2100"/>
      <c r="J6" s="2100"/>
      <c r="K6" s="2100"/>
      <c r="L6" s="2100"/>
      <c r="M6" s="2100"/>
      <c r="N6" s="2100"/>
      <c r="O6" s="2100"/>
      <c r="P6" s="1168" t="s">
        <v>1758</v>
      </c>
      <c r="Q6" s="1169" t="s">
        <v>2806</v>
      </c>
      <c r="R6" s="1169" t="s">
        <v>2807</v>
      </c>
      <c r="S6" s="1169" t="s">
        <v>2808</v>
      </c>
      <c r="T6" s="1169" t="s">
        <v>1143</v>
      </c>
      <c r="U6" s="1169" t="s">
        <v>2809</v>
      </c>
      <c r="V6" s="1169" t="s">
        <v>2810</v>
      </c>
      <c r="W6" s="1169" t="s">
        <v>2811</v>
      </c>
      <c r="X6" s="1169" t="s">
        <v>2812</v>
      </c>
      <c r="Y6" s="1169" t="s">
        <v>2813</v>
      </c>
      <c r="Z6" s="1169" t="s">
        <v>2814</v>
      </c>
      <c r="AA6" s="1169" t="s">
        <v>2815</v>
      </c>
      <c r="AB6" s="1168" t="s">
        <v>1779</v>
      </c>
      <c r="AC6" s="1169" t="s">
        <v>2426</v>
      </c>
      <c r="AD6" s="1169" t="s">
        <v>1647</v>
      </c>
      <c r="AE6" s="1168" t="s">
        <v>1758</v>
      </c>
      <c r="AF6" s="1168" t="s">
        <v>1779</v>
      </c>
      <c r="AG6" s="1169" t="s">
        <v>2426</v>
      </c>
      <c r="AH6" s="1168" t="s">
        <v>1758</v>
      </c>
      <c r="AI6" s="1168" t="s">
        <v>1779</v>
      </c>
      <c r="AJ6" s="1168" t="s">
        <v>2426</v>
      </c>
      <c r="AK6" s="1168" t="s">
        <v>1647</v>
      </c>
      <c r="AL6" s="1168" t="s">
        <v>1758</v>
      </c>
      <c r="AM6" s="1170" t="s">
        <v>2241</v>
      </c>
      <c r="AN6" s="1168" t="s">
        <v>1779</v>
      </c>
      <c r="AO6" s="2100"/>
      <c r="AP6" s="2100"/>
    </row>
    <row r="7" spans="1:42">
      <c r="A7" s="1171"/>
      <c r="B7" s="1172"/>
      <c r="C7" s="1172"/>
      <c r="D7" s="1173"/>
      <c r="E7" s="1174"/>
      <c r="F7" s="1175"/>
      <c r="G7" s="1176"/>
      <c r="H7" s="1173"/>
      <c r="I7" s="1173"/>
      <c r="J7" s="1173"/>
      <c r="K7" s="1174"/>
      <c r="L7" s="1177"/>
      <c r="M7" s="1178"/>
      <c r="N7" s="1178"/>
      <c r="O7" s="1178"/>
      <c r="P7" s="1179"/>
      <c r="Q7" s="1180"/>
      <c r="R7" s="1180"/>
      <c r="S7" s="1180"/>
      <c r="T7" s="1180"/>
      <c r="U7" s="1180"/>
      <c r="V7" s="1180"/>
      <c r="W7" s="1180"/>
      <c r="X7" s="1180"/>
      <c r="Y7" s="1180"/>
      <c r="Z7" s="1180"/>
      <c r="AA7" s="1180"/>
      <c r="AB7" s="1180"/>
      <c r="AC7" s="1180"/>
      <c r="AD7" s="1180">
        <v>0</v>
      </c>
      <c r="AE7" s="1180"/>
      <c r="AF7" s="1180"/>
      <c r="AG7" s="1180"/>
      <c r="AH7" s="1180">
        <v>0</v>
      </c>
      <c r="AI7" s="1180">
        <v>0</v>
      </c>
      <c r="AJ7" s="1180">
        <v>0</v>
      </c>
      <c r="AK7" s="1180">
        <v>0</v>
      </c>
      <c r="AL7" s="1180"/>
      <c r="AM7" s="192"/>
      <c r="AN7" s="1180">
        <v>0</v>
      </c>
      <c r="AO7" s="1180"/>
      <c r="AP7" s="1181"/>
    </row>
    <row r="8" spans="1:42">
      <c r="A8" s="1182"/>
      <c r="B8" s="1172"/>
      <c r="C8" s="1172"/>
      <c r="D8" s="1176"/>
      <c r="E8" s="1174"/>
      <c r="F8" s="1175"/>
      <c r="G8" s="1176"/>
      <c r="H8" s="1173"/>
      <c r="I8" s="1173"/>
      <c r="J8" s="1173"/>
      <c r="K8" s="1174"/>
      <c r="L8" s="1177"/>
      <c r="M8" s="1178"/>
      <c r="N8" s="1178"/>
      <c r="O8" s="1178"/>
      <c r="P8" s="1180"/>
      <c r="Q8" s="1180"/>
      <c r="R8" s="1180"/>
      <c r="S8" s="1180"/>
      <c r="T8" s="1180"/>
      <c r="U8" s="1180"/>
      <c r="V8" s="1180"/>
      <c r="W8" s="1180"/>
      <c r="X8" s="1180"/>
      <c r="Y8" s="1180"/>
      <c r="Z8" s="1180"/>
      <c r="AA8" s="1180"/>
      <c r="AB8" s="1180"/>
      <c r="AC8" s="1180"/>
      <c r="AD8" s="1180">
        <v>0</v>
      </c>
      <c r="AE8" s="1180"/>
      <c r="AF8" s="1180"/>
      <c r="AG8" s="1180"/>
      <c r="AH8" s="1180">
        <v>0</v>
      </c>
      <c r="AI8" s="1180">
        <v>0</v>
      </c>
      <c r="AJ8" s="1180">
        <v>0</v>
      </c>
      <c r="AK8" s="1180">
        <v>0</v>
      </c>
      <c r="AL8" s="1180"/>
      <c r="AM8" s="192"/>
      <c r="AN8" s="1180">
        <v>0</v>
      </c>
      <c r="AO8" s="1180"/>
      <c r="AP8" s="1181"/>
    </row>
    <row r="9" spans="1:42">
      <c r="A9" s="1182"/>
      <c r="B9" s="1172"/>
      <c r="C9" s="1172"/>
      <c r="D9" s="1176"/>
      <c r="E9" s="1177"/>
      <c r="F9" s="1175"/>
      <c r="G9" s="1173"/>
      <c r="H9" s="1173"/>
      <c r="I9" s="1173"/>
      <c r="J9" s="1173"/>
      <c r="K9" s="1174"/>
      <c r="L9" s="1177"/>
      <c r="M9" s="1178"/>
      <c r="N9" s="1178"/>
      <c r="O9" s="1178"/>
      <c r="P9" s="1180"/>
      <c r="Q9" s="1180"/>
      <c r="R9" s="1180"/>
      <c r="S9" s="1180"/>
      <c r="T9" s="1180"/>
      <c r="U9" s="1180"/>
      <c r="V9" s="1180"/>
      <c r="W9" s="1180"/>
      <c r="X9" s="1180"/>
      <c r="Y9" s="1180"/>
      <c r="Z9" s="1180"/>
      <c r="AA9" s="1180"/>
      <c r="AB9" s="1180"/>
      <c r="AC9" s="1180"/>
      <c r="AD9" s="1180">
        <v>0</v>
      </c>
      <c r="AE9" s="1180"/>
      <c r="AF9" s="1180"/>
      <c r="AG9" s="1180"/>
      <c r="AH9" s="1180">
        <v>0</v>
      </c>
      <c r="AI9" s="1180">
        <v>0</v>
      </c>
      <c r="AJ9" s="1180">
        <v>0</v>
      </c>
      <c r="AK9" s="1180">
        <v>0</v>
      </c>
      <c r="AL9" s="1180"/>
      <c r="AM9" s="192"/>
      <c r="AN9" s="1180">
        <v>0</v>
      </c>
      <c r="AO9" s="1180"/>
      <c r="AP9" s="1181"/>
    </row>
    <row r="10" spans="1:42">
      <c r="A10" s="1182"/>
      <c r="B10" s="1172"/>
      <c r="C10" s="1172"/>
      <c r="D10" s="1176"/>
      <c r="E10" s="1177"/>
      <c r="F10" s="1175"/>
      <c r="G10" s="1173"/>
      <c r="H10" s="1173"/>
      <c r="I10" s="1173"/>
      <c r="J10" s="1173"/>
      <c r="K10" s="1174"/>
      <c r="L10" s="1177"/>
      <c r="M10" s="1178"/>
      <c r="N10" s="1178"/>
      <c r="O10" s="1178"/>
      <c r="P10" s="1180"/>
      <c r="Q10" s="1180"/>
      <c r="R10" s="1180"/>
      <c r="S10" s="1180"/>
      <c r="T10" s="1180"/>
      <c r="U10" s="1180"/>
      <c r="V10" s="1180"/>
      <c r="W10" s="1180"/>
      <c r="X10" s="1180"/>
      <c r="Y10" s="1180"/>
      <c r="Z10" s="1180"/>
      <c r="AA10" s="1180"/>
      <c r="AB10" s="1180"/>
      <c r="AC10" s="1180"/>
      <c r="AD10" s="1180">
        <v>0</v>
      </c>
      <c r="AE10" s="1180"/>
      <c r="AF10" s="1180"/>
      <c r="AG10" s="1180"/>
      <c r="AH10" s="1180">
        <v>0</v>
      </c>
      <c r="AI10" s="1180">
        <v>0</v>
      </c>
      <c r="AJ10" s="1180">
        <v>0</v>
      </c>
      <c r="AK10" s="1180">
        <v>0</v>
      </c>
      <c r="AL10" s="1180"/>
      <c r="AM10" s="192"/>
      <c r="AN10" s="1180">
        <v>0</v>
      </c>
      <c r="AO10" s="1180"/>
      <c r="AP10" s="1181"/>
    </row>
    <row r="11" spans="1:42">
      <c r="A11" s="1182"/>
      <c r="B11" s="1172"/>
      <c r="C11" s="1172"/>
      <c r="D11" s="1176"/>
      <c r="E11" s="1177"/>
      <c r="F11" s="1175"/>
      <c r="G11" s="1173"/>
      <c r="H11" s="1173"/>
      <c r="I11" s="1173"/>
      <c r="J11" s="1173"/>
      <c r="K11" s="1174"/>
      <c r="L11" s="1177"/>
      <c r="M11" s="1178"/>
      <c r="N11" s="1178"/>
      <c r="O11" s="1178"/>
      <c r="P11" s="1180"/>
      <c r="Q11" s="1180"/>
      <c r="R11" s="1180"/>
      <c r="S11" s="1180"/>
      <c r="T11" s="1180"/>
      <c r="U11" s="1180"/>
      <c r="V11" s="1180"/>
      <c r="W11" s="1180"/>
      <c r="X11" s="1180"/>
      <c r="Y11" s="1180"/>
      <c r="Z11" s="1180"/>
      <c r="AA11" s="1180"/>
      <c r="AB11" s="1180"/>
      <c r="AC11" s="1180"/>
      <c r="AD11" s="1180">
        <v>0</v>
      </c>
      <c r="AE11" s="1180"/>
      <c r="AF11" s="1180"/>
      <c r="AG11" s="1180"/>
      <c r="AH11" s="1180">
        <v>0</v>
      </c>
      <c r="AI11" s="1180">
        <v>0</v>
      </c>
      <c r="AJ11" s="1180">
        <v>0</v>
      </c>
      <c r="AK11" s="1180">
        <v>0</v>
      </c>
      <c r="AL11" s="1180"/>
      <c r="AM11" s="192"/>
      <c r="AN11" s="1180">
        <v>0</v>
      </c>
      <c r="AO11" s="1180"/>
      <c r="AP11" s="1181"/>
    </row>
    <row r="12" spans="1:42">
      <c r="A12" s="1182"/>
      <c r="B12" s="1172"/>
      <c r="C12" s="1172"/>
      <c r="D12" s="1176"/>
      <c r="E12" s="1177"/>
      <c r="F12" s="1175"/>
      <c r="G12" s="1173"/>
      <c r="H12" s="1173"/>
      <c r="I12" s="1173"/>
      <c r="J12" s="1173"/>
      <c r="K12" s="1174"/>
      <c r="L12" s="1177"/>
      <c r="M12" s="1178"/>
      <c r="N12" s="1178"/>
      <c r="O12" s="1178"/>
      <c r="P12" s="1180"/>
      <c r="Q12" s="1180"/>
      <c r="R12" s="1180"/>
      <c r="S12" s="1180"/>
      <c r="T12" s="1180"/>
      <c r="U12" s="1180"/>
      <c r="V12" s="1180"/>
      <c r="W12" s="1180"/>
      <c r="X12" s="1180"/>
      <c r="Y12" s="1180"/>
      <c r="Z12" s="1180"/>
      <c r="AA12" s="1180"/>
      <c r="AB12" s="1180"/>
      <c r="AC12" s="1180"/>
      <c r="AD12" s="1180">
        <v>0</v>
      </c>
      <c r="AE12" s="1180"/>
      <c r="AF12" s="1180"/>
      <c r="AG12" s="1180"/>
      <c r="AH12" s="1180">
        <v>0</v>
      </c>
      <c r="AI12" s="1180">
        <v>0</v>
      </c>
      <c r="AJ12" s="1180">
        <v>0</v>
      </c>
      <c r="AK12" s="1180">
        <v>0</v>
      </c>
      <c r="AL12" s="1180"/>
      <c r="AM12" s="192"/>
      <c r="AN12" s="1180">
        <v>0</v>
      </c>
      <c r="AO12" s="1180"/>
      <c r="AP12" s="1181"/>
    </row>
    <row r="13" spans="1:42">
      <c r="A13" s="1182"/>
      <c r="B13" s="1172"/>
      <c r="C13" s="1172"/>
      <c r="D13" s="1176"/>
      <c r="E13" s="1177"/>
      <c r="F13" s="1175"/>
      <c r="G13" s="1173"/>
      <c r="H13" s="1173"/>
      <c r="I13" s="1173"/>
      <c r="J13" s="1173"/>
      <c r="K13" s="1174"/>
      <c r="L13" s="1177"/>
      <c r="M13" s="1178"/>
      <c r="N13" s="1178"/>
      <c r="O13" s="1178"/>
      <c r="P13" s="1180"/>
      <c r="Q13" s="1180"/>
      <c r="R13" s="1180"/>
      <c r="S13" s="1180"/>
      <c r="T13" s="1180"/>
      <c r="U13" s="1180"/>
      <c r="V13" s="1180"/>
      <c r="W13" s="1180"/>
      <c r="X13" s="1180"/>
      <c r="Y13" s="1180"/>
      <c r="Z13" s="1180"/>
      <c r="AA13" s="1180"/>
      <c r="AB13" s="1180"/>
      <c r="AC13" s="1180"/>
      <c r="AD13" s="1180">
        <v>0</v>
      </c>
      <c r="AE13" s="1180"/>
      <c r="AF13" s="1180"/>
      <c r="AG13" s="1180"/>
      <c r="AH13" s="1180">
        <v>0</v>
      </c>
      <c r="AI13" s="1180">
        <v>0</v>
      </c>
      <c r="AJ13" s="1180">
        <v>0</v>
      </c>
      <c r="AK13" s="1180">
        <v>0</v>
      </c>
      <c r="AL13" s="1180"/>
      <c r="AM13" s="192"/>
      <c r="AN13" s="1180">
        <v>0</v>
      </c>
      <c r="AO13" s="1180"/>
      <c r="AP13" s="1181"/>
    </row>
    <row r="14" spans="1:42">
      <c r="A14" s="1182"/>
      <c r="B14" s="1172"/>
      <c r="C14" s="1172"/>
      <c r="D14" s="1176"/>
      <c r="E14" s="1177"/>
      <c r="F14" s="1175"/>
      <c r="G14" s="1173"/>
      <c r="H14" s="1173"/>
      <c r="I14" s="1173"/>
      <c r="J14" s="1173"/>
      <c r="K14" s="1174"/>
      <c r="L14" s="1177"/>
      <c r="M14" s="1178"/>
      <c r="N14" s="1178"/>
      <c r="O14" s="1178"/>
      <c r="P14" s="1180"/>
      <c r="Q14" s="1180"/>
      <c r="R14" s="1180"/>
      <c r="S14" s="1180"/>
      <c r="T14" s="1180"/>
      <c r="U14" s="1180"/>
      <c r="V14" s="1180"/>
      <c r="W14" s="1180"/>
      <c r="X14" s="1180"/>
      <c r="Y14" s="1180"/>
      <c r="Z14" s="1180"/>
      <c r="AA14" s="1180"/>
      <c r="AB14" s="1180"/>
      <c r="AC14" s="1180"/>
      <c r="AD14" s="1180">
        <v>0</v>
      </c>
      <c r="AE14" s="1180"/>
      <c r="AF14" s="1180"/>
      <c r="AG14" s="1180"/>
      <c r="AH14" s="1180">
        <v>0</v>
      </c>
      <c r="AI14" s="1180">
        <v>0</v>
      </c>
      <c r="AJ14" s="1180">
        <v>0</v>
      </c>
      <c r="AK14" s="1180">
        <v>0</v>
      </c>
      <c r="AL14" s="1180"/>
      <c r="AM14" s="192"/>
      <c r="AN14" s="1180">
        <v>0</v>
      </c>
      <c r="AO14" s="1180"/>
      <c r="AP14" s="1181"/>
    </row>
    <row r="15" spans="1:42">
      <c r="A15" s="1182"/>
      <c r="B15" s="1172"/>
      <c r="C15" s="1172"/>
      <c r="D15" s="1176"/>
      <c r="E15" s="1177"/>
      <c r="F15" s="1175"/>
      <c r="G15" s="1173"/>
      <c r="H15" s="1173"/>
      <c r="I15" s="1173"/>
      <c r="J15" s="1173"/>
      <c r="K15" s="1174"/>
      <c r="L15" s="1177"/>
      <c r="M15" s="1178"/>
      <c r="N15" s="1178"/>
      <c r="O15" s="1178"/>
      <c r="P15" s="1180"/>
      <c r="Q15" s="1180"/>
      <c r="R15" s="1180"/>
      <c r="S15" s="1180"/>
      <c r="T15" s="1180"/>
      <c r="U15" s="1180"/>
      <c r="V15" s="1180"/>
      <c r="W15" s="1180"/>
      <c r="X15" s="1180"/>
      <c r="Y15" s="1180"/>
      <c r="Z15" s="1180"/>
      <c r="AA15" s="1180"/>
      <c r="AB15" s="1180"/>
      <c r="AC15" s="1180"/>
      <c r="AD15" s="1180">
        <v>0</v>
      </c>
      <c r="AE15" s="1180"/>
      <c r="AF15" s="1180"/>
      <c r="AG15" s="1180"/>
      <c r="AH15" s="1180">
        <v>0</v>
      </c>
      <c r="AI15" s="1180">
        <v>0</v>
      </c>
      <c r="AJ15" s="1180">
        <v>0</v>
      </c>
      <c r="AK15" s="1180">
        <v>0</v>
      </c>
      <c r="AL15" s="1180"/>
      <c r="AM15" s="192"/>
      <c r="AN15" s="1180">
        <v>0</v>
      </c>
      <c r="AO15" s="1180"/>
      <c r="AP15" s="1181"/>
    </row>
    <row r="16" spans="1:42">
      <c r="A16" s="1182"/>
      <c r="B16" s="1172"/>
      <c r="C16" s="1172"/>
      <c r="D16" s="1176"/>
      <c r="E16" s="1177"/>
      <c r="F16" s="1175"/>
      <c r="G16" s="1173"/>
      <c r="H16" s="1173"/>
      <c r="I16" s="1173"/>
      <c r="J16" s="1173"/>
      <c r="K16" s="1174"/>
      <c r="L16" s="1177"/>
      <c r="M16" s="1178"/>
      <c r="N16" s="1178"/>
      <c r="O16" s="1178"/>
      <c r="P16" s="1180"/>
      <c r="Q16" s="1180"/>
      <c r="R16" s="1180"/>
      <c r="S16" s="1180"/>
      <c r="T16" s="1180"/>
      <c r="U16" s="1180"/>
      <c r="V16" s="1180"/>
      <c r="W16" s="1180"/>
      <c r="X16" s="1180"/>
      <c r="Y16" s="1180"/>
      <c r="Z16" s="1180"/>
      <c r="AA16" s="1180"/>
      <c r="AB16" s="1180"/>
      <c r="AC16" s="1180"/>
      <c r="AD16" s="1180">
        <v>0</v>
      </c>
      <c r="AE16" s="1180"/>
      <c r="AF16" s="1180"/>
      <c r="AG16" s="1180"/>
      <c r="AH16" s="1180">
        <v>0</v>
      </c>
      <c r="AI16" s="1180">
        <v>0</v>
      </c>
      <c r="AJ16" s="1180">
        <v>0</v>
      </c>
      <c r="AK16" s="1180">
        <v>0</v>
      </c>
      <c r="AL16" s="1180"/>
      <c r="AM16" s="192"/>
      <c r="AN16" s="1180">
        <v>0</v>
      </c>
      <c r="AO16" s="1180"/>
      <c r="AP16" s="1181"/>
    </row>
    <row r="17" spans="1:42">
      <c r="A17" s="1182"/>
      <c r="B17" s="1172"/>
      <c r="C17" s="1172"/>
      <c r="D17" s="1176"/>
      <c r="E17" s="1177"/>
      <c r="F17" s="1175"/>
      <c r="G17" s="1173"/>
      <c r="H17" s="1173"/>
      <c r="I17" s="1173"/>
      <c r="J17" s="1173"/>
      <c r="K17" s="1174"/>
      <c r="L17" s="1177"/>
      <c r="M17" s="1178"/>
      <c r="N17" s="1178"/>
      <c r="O17" s="1178"/>
      <c r="P17" s="1180"/>
      <c r="Q17" s="1180"/>
      <c r="R17" s="1180"/>
      <c r="S17" s="1180"/>
      <c r="T17" s="1180"/>
      <c r="U17" s="1180"/>
      <c r="V17" s="1180"/>
      <c r="W17" s="1180"/>
      <c r="X17" s="1180"/>
      <c r="Y17" s="1180"/>
      <c r="Z17" s="1180"/>
      <c r="AA17" s="1180"/>
      <c r="AB17" s="1180"/>
      <c r="AC17" s="1180"/>
      <c r="AD17" s="1180">
        <v>0</v>
      </c>
      <c r="AE17" s="1180"/>
      <c r="AF17" s="1180"/>
      <c r="AG17" s="1180"/>
      <c r="AH17" s="1180">
        <v>0</v>
      </c>
      <c r="AI17" s="1180">
        <v>0</v>
      </c>
      <c r="AJ17" s="1180">
        <v>0</v>
      </c>
      <c r="AK17" s="1180">
        <v>0</v>
      </c>
      <c r="AL17" s="1180"/>
      <c r="AM17" s="192"/>
      <c r="AN17" s="1180">
        <v>0</v>
      </c>
      <c r="AO17" s="1180"/>
      <c r="AP17" s="1181"/>
    </row>
    <row r="18" spans="1:42">
      <c r="A18" s="1182"/>
      <c r="B18" s="1172"/>
      <c r="C18" s="1172"/>
      <c r="D18" s="1176"/>
      <c r="E18" s="1177"/>
      <c r="F18" s="1175"/>
      <c r="G18" s="1173"/>
      <c r="H18" s="1173"/>
      <c r="I18" s="1173"/>
      <c r="J18" s="1173"/>
      <c r="K18" s="1174"/>
      <c r="L18" s="1177"/>
      <c r="M18" s="1178"/>
      <c r="N18" s="1178"/>
      <c r="O18" s="1178"/>
      <c r="P18" s="1180"/>
      <c r="Q18" s="1180"/>
      <c r="R18" s="1180"/>
      <c r="S18" s="1180"/>
      <c r="T18" s="1180"/>
      <c r="U18" s="1180"/>
      <c r="V18" s="1180"/>
      <c r="W18" s="1180"/>
      <c r="X18" s="1180"/>
      <c r="Y18" s="1180"/>
      <c r="Z18" s="1180"/>
      <c r="AA18" s="1180"/>
      <c r="AB18" s="1180"/>
      <c r="AC18" s="1180"/>
      <c r="AD18" s="1180">
        <v>0</v>
      </c>
      <c r="AE18" s="1180"/>
      <c r="AF18" s="1180"/>
      <c r="AG18" s="1180"/>
      <c r="AH18" s="1180">
        <v>0</v>
      </c>
      <c r="AI18" s="1180">
        <v>0</v>
      </c>
      <c r="AJ18" s="1180">
        <v>0</v>
      </c>
      <c r="AK18" s="1180">
        <v>0</v>
      </c>
      <c r="AL18" s="1180"/>
      <c r="AM18" s="192"/>
      <c r="AN18" s="1180">
        <v>0</v>
      </c>
      <c r="AO18" s="1180"/>
      <c r="AP18" s="1181"/>
    </row>
    <row r="19" spans="1:42">
      <c r="A19" s="1182"/>
      <c r="B19" s="1172"/>
      <c r="C19" s="1172"/>
      <c r="D19" s="1176"/>
      <c r="E19" s="1177"/>
      <c r="F19" s="1175"/>
      <c r="G19" s="1173"/>
      <c r="H19" s="1173"/>
      <c r="I19" s="1173"/>
      <c r="J19" s="1173"/>
      <c r="K19" s="1174"/>
      <c r="L19" s="1177"/>
      <c r="M19" s="1178"/>
      <c r="N19" s="1178"/>
      <c r="O19" s="1178"/>
      <c r="P19" s="1180"/>
      <c r="Q19" s="1180"/>
      <c r="R19" s="1180"/>
      <c r="S19" s="1180"/>
      <c r="T19" s="1180"/>
      <c r="U19" s="1180"/>
      <c r="V19" s="1180"/>
      <c r="W19" s="1180"/>
      <c r="X19" s="1180"/>
      <c r="Y19" s="1180"/>
      <c r="Z19" s="1180"/>
      <c r="AA19" s="1180"/>
      <c r="AB19" s="1180"/>
      <c r="AC19" s="1180"/>
      <c r="AD19" s="1180">
        <v>0</v>
      </c>
      <c r="AE19" s="1180"/>
      <c r="AF19" s="1180"/>
      <c r="AG19" s="1180"/>
      <c r="AH19" s="1180">
        <v>0</v>
      </c>
      <c r="AI19" s="1180">
        <v>0</v>
      </c>
      <c r="AJ19" s="1180">
        <v>0</v>
      </c>
      <c r="AK19" s="1180">
        <v>0</v>
      </c>
      <c r="AL19" s="1180"/>
      <c r="AM19" s="192"/>
      <c r="AN19" s="1180">
        <v>0</v>
      </c>
      <c r="AO19" s="1180"/>
      <c r="AP19" s="1181"/>
    </row>
    <row r="20" spans="1:42">
      <c r="A20" s="1182"/>
      <c r="B20" s="1172"/>
      <c r="C20" s="1172"/>
      <c r="D20" s="1176"/>
      <c r="E20" s="1177"/>
      <c r="F20" s="1175"/>
      <c r="G20" s="1173"/>
      <c r="H20" s="1173"/>
      <c r="I20" s="1173"/>
      <c r="J20" s="1173"/>
      <c r="K20" s="1174"/>
      <c r="L20" s="1177"/>
      <c r="M20" s="1178"/>
      <c r="N20" s="1178"/>
      <c r="O20" s="1178"/>
      <c r="P20" s="1180"/>
      <c r="Q20" s="1180"/>
      <c r="R20" s="1180"/>
      <c r="S20" s="1180"/>
      <c r="T20" s="1180"/>
      <c r="U20" s="1180"/>
      <c r="V20" s="1180"/>
      <c r="W20" s="1180"/>
      <c r="X20" s="1180"/>
      <c r="Y20" s="1180"/>
      <c r="Z20" s="1180"/>
      <c r="AA20" s="1180"/>
      <c r="AB20" s="1180"/>
      <c r="AC20" s="1180"/>
      <c r="AD20" s="1180">
        <v>0</v>
      </c>
      <c r="AE20" s="1180"/>
      <c r="AF20" s="1180"/>
      <c r="AG20" s="1180"/>
      <c r="AH20" s="1180">
        <v>0</v>
      </c>
      <c r="AI20" s="1180">
        <v>0</v>
      </c>
      <c r="AJ20" s="1180">
        <v>0</v>
      </c>
      <c r="AK20" s="1180">
        <v>0</v>
      </c>
      <c r="AL20" s="1180"/>
      <c r="AM20" s="192"/>
      <c r="AN20" s="1180">
        <v>0</v>
      </c>
      <c r="AO20" s="1180"/>
      <c r="AP20" s="1181"/>
    </row>
    <row r="21" spans="1:42">
      <c r="A21" s="1182"/>
      <c r="B21" s="1172"/>
      <c r="C21" s="1172"/>
      <c r="D21" s="1176"/>
      <c r="E21" s="1177"/>
      <c r="F21" s="1175"/>
      <c r="G21" s="1173"/>
      <c r="H21" s="1173"/>
      <c r="I21" s="1173"/>
      <c r="J21" s="1173"/>
      <c r="K21" s="1174"/>
      <c r="L21" s="1177"/>
      <c r="M21" s="1178"/>
      <c r="N21" s="1178"/>
      <c r="O21" s="1178"/>
      <c r="P21" s="1180"/>
      <c r="Q21" s="1180"/>
      <c r="R21" s="1180"/>
      <c r="S21" s="1180"/>
      <c r="T21" s="1180"/>
      <c r="U21" s="1180"/>
      <c r="V21" s="1180"/>
      <c r="W21" s="1180"/>
      <c r="X21" s="1180"/>
      <c r="Y21" s="1180"/>
      <c r="Z21" s="1180"/>
      <c r="AA21" s="1180"/>
      <c r="AB21" s="1180"/>
      <c r="AC21" s="1180"/>
      <c r="AD21" s="1180">
        <v>0</v>
      </c>
      <c r="AE21" s="1180"/>
      <c r="AF21" s="1180"/>
      <c r="AG21" s="1180"/>
      <c r="AH21" s="1180">
        <v>0</v>
      </c>
      <c r="AI21" s="1180">
        <v>0</v>
      </c>
      <c r="AJ21" s="1180">
        <v>0</v>
      </c>
      <c r="AK21" s="1180">
        <v>0</v>
      </c>
      <c r="AL21" s="1180"/>
      <c r="AM21" s="192"/>
      <c r="AN21" s="1180">
        <v>0</v>
      </c>
      <c r="AO21" s="1180"/>
      <c r="AP21" s="1181"/>
    </row>
    <row r="22" spans="1:42">
      <c r="A22" s="1182"/>
      <c r="B22" s="1172"/>
      <c r="C22" s="1172"/>
      <c r="D22" s="1176"/>
      <c r="E22" s="1177"/>
      <c r="F22" s="1175"/>
      <c r="G22" s="1173"/>
      <c r="H22" s="1173"/>
      <c r="I22" s="1173"/>
      <c r="J22" s="1173"/>
      <c r="K22" s="1174"/>
      <c r="L22" s="1177"/>
      <c r="M22" s="1178"/>
      <c r="N22" s="1178"/>
      <c r="O22" s="1178"/>
      <c r="P22" s="1180"/>
      <c r="Q22" s="1180"/>
      <c r="R22" s="1180"/>
      <c r="S22" s="1180"/>
      <c r="T22" s="1180"/>
      <c r="U22" s="1180"/>
      <c r="V22" s="1180"/>
      <c r="W22" s="1180"/>
      <c r="X22" s="1180"/>
      <c r="Y22" s="1180"/>
      <c r="Z22" s="1180"/>
      <c r="AA22" s="1180"/>
      <c r="AB22" s="1180"/>
      <c r="AC22" s="1180"/>
      <c r="AD22" s="1180">
        <v>0</v>
      </c>
      <c r="AE22" s="1180"/>
      <c r="AF22" s="1180"/>
      <c r="AG22" s="1180"/>
      <c r="AH22" s="1180">
        <v>0</v>
      </c>
      <c r="AI22" s="1180">
        <v>0</v>
      </c>
      <c r="AJ22" s="1180">
        <v>0</v>
      </c>
      <c r="AK22" s="1180">
        <v>0</v>
      </c>
      <c r="AL22" s="1180"/>
      <c r="AM22" s="192"/>
      <c r="AN22" s="1180">
        <v>0</v>
      </c>
      <c r="AO22" s="1180"/>
      <c r="AP22" s="1181"/>
    </row>
    <row r="23" spans="1:42">
      <c r="A23" s="1182"/>
      <c r="B23" s="1172"/>
      <c r="C23" s="1172"/>
      <c r="D23" s="1176"/>
      <c r="E23" s="1177"/>
      <c r="F23" s="1175"/>
      <c r="G23" s="1173"/>
      <c r="H23" s="1173"/>
      <c r="I23" s="1173"/>
      <c r="J23" s="1173"/>
      <c r="K23" s="1174"/>
      <c r="L23" s="1177"/>
      <c r="M23" s="1178"/>
      <c r="N23" s="1178"/>
      <c r="O23" s="1178"/>
      <c r="P23" s="1180"/>
      <c r="Q23" s="1180"/>
      <c r="R23" s="1180"/>
      <c r="S23" s="1180"/>
      <c r="T23" s="1180"/>
      <c r="U23" s="1180"/>
      <c r="V23" s="1180"/>
      <c r="W23" s="1180"/>
      <c r="X23" s="1180"/>
      <c r="Y23" s="1180"/>
      <c r="Z23" s="1180"/>
      <c r="AA23" s="1180"/>
      <c r="AB23" s="1180"/>
      <c r="AC23" s="1180"/>
      <c r="AD23" s="1180">
        <v>0</v>
      </c>
      <c r="AE23" s="1180"/>
      <c r="AF23" s="1180"/>
      <c r="AG23" s="1180"/>
      <c r="AH23" s="1180">
        <v>0</v>
      </c>
      <c r="AI23" s="1180">
        <v>0</v>
      </c>
      <c r="AJ23" s="1180">
        <v>0</v>
      </c>
      <c r="AK23" s="1180">
        <v>0</v>
      </c>
      <c r="AL23" s="1180"/>
      <c r="AM23" s="192"/>
      <c r="AN23" s="1180">
        <v>0</v>
      </c>
      <c r="AO23" s="1180"/>
      <c r="AP23" s="1181"/>
    </row>
    <row r="24" spans="1:42">
      <c r="A24" s="1182"/>
      <c r="B24" s="1172"/>
      <c r="C24" s="1172"/>
      <c r="D24" s="1173"/>
      <c r="E24" s="1182"/>
      <c r="F24" s="1172"/>
      <c r="G24" s="1172"/>
      <c r="H24" s="1172"/>
      <c r="I24" s="1172"/>
      <c r="J24" s="1172"/>
      <c r="K24" s="1182"/>
      <c r="L24" s="1182"/>
      <c r="M24" s="1182"/>
      <c r="N24" s="1183"/>
      <c r="O24" s="1183"/>
      <c r="P24" s="1180"/>
      <c r="Q24" s="1180"/>
      <c r="R24" s="1180"/>
      <c r="S24" s="1180"/>
      <c r="T24" s="1180"/>
      <c r="U24" s="1180"/>
      <c r="V24" s="1180"/>
      <c r="W24" s="1180"/>
      <c r="X24" s="1180"/>
      <c r="Y24" s="1180"/>
      <c r="Z24" s="1180"/>
      <c r="AA24" s="1180"/>
      <c r="AB24" s="1180"/>
      <c r="AC24" s="1180"/>
      <c r="AD24" s="1180">
        <v>0</v>
      </c>
      <c r="AE24" s="1180"/>
      <c r="AF24" s="1180"/>
      <c r="AG24" s="1180"/>
      <c r="AH24" s="1180">
        <v>0</v>
      </c>
      <c r="AI24" s="1180">
        <v>0</v>
      </c>
      <c r="AJ24" s="1180">
        <v>0</v>
      </c>
      <c r="AK24" s="1180">
        <v>0</v>
      </c>
      <c r="AL24" s="1180"/>
      <c r="AM24" s="193"/>
      <c r="AN24" s="1180">
        <v>0</v>
      </c>
      <c r="AO24" s="1180"/>
      <c r="AP24" s="1181"/>
    </row>
    <row r="25" spans="1:42">
      <c r="A25" s="1182"/>
      <c r="B25" s="1172"/>
      <c r="C25" s="1172"/>
      <c r="D25" s="1173"/>
      <c r="E25" s="1182"/>
      <c r="F25" s="1172"/>
      <c r="G25" s="1172"/>
      <c r="H25" s="1172"/>
      <c r="I25" s="1172"/>
      <c r="J25" s="1172"/>
      <c r="K25" s="1182"/>
      <c r="L25" s="1182"/>
      <c r="M25" s="1182"/>
      <c r="N25" s="1183"/>
      <c r="O25" s="1183"/>
      <c r="P25" s="1180"/>
      <c r="Q25" s="1180"/>
      <c r="R25" s="1180"/>
      <c r="S25" s="1180"/>
      <c r="T25" s="1180"/>
      <c r="U25" s="1180"/>
      <c r="V25" s="1180"/>
      <c r="W25" s="1180"/>
      <c r="X25" s="1180"/>
      <c r="Y25" s="1180"/>
      <c r="Z25" s="1180"/>
      <c r="AA25" s="1180"/>
      <c r="AB25" s="1180"/>
      <c r="AC25" s="1180"/>
      <c r="AD25" s="1180">
        <v>0</v>
      </c>
      <c r="AE25" s="1180"/>
      <c r="AF25" s="1180"/>
      <c r="AG25" s="1180"/>
      <c r="AH25" s="1180">
        <v>0</v>
      </c>
      <c r="AI25" s="1180">
        <v>0</v>
      </c>
      <c r="AJ25" s="1180">
        <v>0</v>
      </c>
      <c r="AK25" s="1180">
        <v>0</v>
      </c>
      <c r="AL25" s="1180"/>
      <c r="AM25" s="193"/>
      <c r="AN25" s="1180">
        <v>0</v>
      </c>
      <c r="AO25" s="1180"/>
      <c r="AP25" s="1181"/>
    </row>
    <row r="26" spans="1:42">
      <c r="A26" s="1182"/>
      <c r="B26" s="1172"/>
      <c r="C26" s="1172"/>
      <c r="D26" s="1173"/>
      <c r="E26" s="1182"/>
      <c r="F26" s="1172"/>
      <c r="G26" s="1172"/>
      <c r="H26" s="1172"/>
      <c r="I26" s="1172"/>
      <c r="J26" s="1172"/>
      <c r="K26" s="1182"/>
      <c r="L26" s="1182"/>
      <c r="M26" s="1182"/>
      <c r="N26" s="1183"/>
      <c r="O26" s="1183"/>
      <c r="P26" s="1180"/>
      <c r="Q26" s="1180"/>
      <c r="R26" s="1180"/>
      <c r="S26" s="1180"/>
      <c r="T26" s="1180"/>
      <c r="U26" s="1180"/>
      <c r="V26" s="1180"/>
      <c r="W26" s="1180"/>
      <c r="X26" s="1180"/>
      <c r="Y26" s="1180"/>
      <c r="Z26" s="1180"/>
      <c r="AA26" s="1180"/>
      <c r="AB26" s="1180"/>
      <c r="AC26" s="1180"/>
      <c r="AD26" s="1180">
        <v>0</v>
      </c>
      <c r="AE26" s="1180"/>
      <c r="AF26" s="1180"/>
      <c r="AG26" s="1180"/>
      <c r="AH26" s="1180">
        <v>0</v>
      </c>
      <c r="AI26" s="1180">
        <v>0</v>
      </c>
      <c r="AJ26" s="1180">
        <v>0</v>
      </c>
      <c r="AK26" s="1180">
        <v>0</v>
      </c>
      <c r="AL26" s="1180"/>
      <c r="AM26" s="193"/>
      <c r="AN26" s="1180">
        <v>0</v>
      </c>
      <c r="AO26" s="1180"/>
      <c r="AP26" s="1181"/>
    </row>
    <row r="27" spans="1:42">
      <c r="A27" s="1182"/>
      <c r="B27" s="1172"/>
      <c r="C27" s="1172"/>
      <c r="D27" s="1173"/>
      <c r="E27" s="1182"/>
      <c r="F27" s="1172"/>
      <c r="G27" s="1172"/>
      <c r="H27" s="1172"/>
      <c r="I27" s="1172"/>
      <c r="J27" s="1172"/>
      <c r="K27" s="1182"/>
      <c r="L27" s="1182"/>
      <c r="M27" s="1182"/>
      <c r="N27" s="1183"/>
      <c r="O27" s="1183"/>
      <c r="P27" s="1180"/>
      <c r="Q27" s="1180"/>
      <c r="R27" s="1180"/>
      <c r="S27" s="1180"/>
      <c r="T27" s="1180"/>
      <c r="U27" s="1180"/>
      <c r="V27" s="1180"/>
      <c r="W27" s="1180"/>
      <c r="X27" s="1180"/>
      <c r="Y27" s="1180"/>
      <c r="Z27" s="1180"/>
      <c r="AA27" s="1180"/>
      <c r="AB27" s="1180"/>
      <c r="AC27" s="1180"/>
      <c r="AD27" s="1180">
        <v>0</v>
      </c>
      <c r="AE27" s="1180"/>
      <c r="AF27" s="1180"/>
      <c r="AG27" s="1180"/>
      <c r="AH27" s="1180">
        <v>0</v>
      </c>
      <c r="AI27" s="1180">
        <v>0</v>
      </c>
      <c r="AJ27" s="1180">
        <v>0</v>
      </c>
      <c r="AK27" s="1180">
        <v>0</v>
      </c>
      <c r="AL27" s="1180"/>
      <c r="AM27" s="193"/>
      <c r="AN27" s="1180">
        <v>0</v>
      </c>
      <c r="AO27" s="1180"/>
      <c r="AP27" s="1181"/>
    </row>
    <row r="28" spans="1:42">
      <c r="A28" s="2093" t="s">
        <v>1185</v>
      </c>
      <c r="B28" s="2094"/>
      <c r="C28" s="2094"/>
      <c r="D28" s="2094"/>
      <c r="E28" s="2094"/>
      <c r="F28" s="2095"/>
      <c r="G28" s="1172"/>
      <c r="H28" s="1172"/>
      <c r="I28" s="1172"/>
      <c r="J28" s="1172"/>
      <c r="K28" s="1182"/>
      <c r="L28" s="1182"/>
      <c r="M28" s="1182"/>
      <c r="N28" s="1183"/>
      <c r="O28" s="1183"/>
      <c r="P28" s="1180">
        <v>0</v>
      </c>
      <c r="Q28" s="1180">
        <v>0</v>
      </c>
      <c r="R28" s="1180">
        <v>0</v>
      </c>
      <c r="S28" s="1180">
        <v>0</v>
      </c>
      <c r="T28" s="1180">
        <v>0</v>
      </c>
      <c r="U28" s="1180">
        <v>0</v>
      </c>
      <c r="V28" s="1180">
        <v>0</v>
      </c>
      <c r="W28" s="1180">
        <v>0</v>
      </c>
      <c r="X28" s="1180">
        <v>0</v>
      </c>
      <c r="Y28" s="1180">
        <v>0</v>
      </c>
      <c r="Z28" s="1180"/>
      <c r="AA28" s="1180"/>
      <c r="AB28" s="1180">
        <v>0</v>
      </c>
      <c r="AC28" s="1180">
        <v>0</v>
      </c>
      <c r="AD28" s="1180">
        <v>0</v>
      </c>
      <c r="AE28" s="1180">
        <v>0</v>
      </c>
      <c r="AF28" s="1180">
        <v>0</v>
      </c>
      <c r="AG28" s="1180">
        <v>0</v>
      </c>
      <c r="AH28" s="1180">
        <v>0</v>
      </c>
      <c r="AI28" s="1180">
        <v>0</v>
      </c>
      <c r="AJ28" s="1180">
        <v>0</v>
      </c>
      <c r="AK28" s="1180">
        <v>0</v>
      </c>
      <c r="AL28" s="1180">
        <v>0</v>
      </c>
      <c r="AM28" s="1184"/>
      <c r="AN28" s="1180">
        <v>0</v>
      </c>
      <c r="AO28" s="1180"/>
      <c r="AP28" s="1181"/>
    </row>
    <row r="29" spans="1:42">
      <c r="A29" s="1185" t="s">
        <v>2098</v>
      </c>
      <c r="AH29" s="1186" t="s">
        <v>2099</v>
      </c>
      <c r="AI29" s="1186"/>
      <c r="AM29" s="1164"/>
    </row>
    <row r="30" spans="1:42">
      <c r="A30" s="1187" t="s">
        <v>2101</v>
      </c>
      <c r="AM30" s="187"/>
    </row>
    <row r="31" spans="1:42">
      <c r="AM31" s="1164"/>
    </row>
    <row r="32" spans="1:42">
      <c r="AM32" s="1164"/>
      <c r="AN32" s="1164"/>
      <c r="AO32" s="1164"/>
    </row>
  </sheetData>
  <sortState xmlns:xlrd2="http://schemas.microsoft.com/office/spreadsheetml/2017/richdata2" ref="A7:AP27">
    <sortCondition ref="A7"/>
  </sortState>
  <mergeCells count="22">
    <mergeCell ref="A2:AP2"/>
    <mergeCell ref="AL5:AN5"/>
    <mergeCell ref="AO5:AO6"/>
    <mergeCell ref="AP5:AP6"/>
    <mergeCell ref="E5:E6"/>
    <mergeCell ref="P5:AD5"/>
    <mergeCell ref="AH5:AK5"/>
    <mergeCell ref="A28:F28"/>
    <mergeCell ref="AE5:AG5"/>
    <mergeCell ref="K5:K6"/>
    <mergeCell ref="L5:L6"/>
    <mergeCell ref="M5:M6"/>
    <mergeCell ref="N5:N6"/>
    <mergeCell ref="O5:O6"/>
    <mergeCell ref="A5:A6"/>
    <mergeCell ref="B5:B6"/>
    <mergeCell ref="C5:C6"/>
    <mergeCell ref="D5:D6"/>
    <mergeCell ref="F5:F6"/>
    <mergeCell ref="G5:G6"/>
    <mergeCell ref="I5:I6"/>
    <mergeCell ref="J5:J6"/>
  </mergeCells>
  <phoneticPr fontId="30" type="noConversion"/>
  <printOptions horizontalCentered="1"/>
  <pageMargins left="0.35433070866141703" right="0.35433070866141703" top="0.98425196850393704" bottom="0.78740157480314998" header="0.39370078740157477" footer="0.511811023622047"/>
  <pageSetup paperSize="9" scale="28" fitToHeight="0" orientation="landscape" r:id="rId1"/>
  <headerFooter alignWithMargins="0">
    <oddHeader>&amp;R&amp;"宋体,常规"&amp;10共&amp;"Times New Roman,常规"&amp;N&amp;"宋体,常规"页第&amp;"Times New Roman,常规"&amp;P&amp;"宋体,常规"页</oddHeader>
  </headerFooter>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004525-0A59-45DF-B0CA-F329649F7860}">
  <sheetPr codeName="Sheet8">
    <pageSetUpPr fitToPage="1"/>
  </sheetPr>
  <dimension ref="A1:C62"/>
  <sheetViews>
    <sheetView zoomScaleNormal="100" workbookViewId="0">
      <selection activeCell="H19" sqref="H19"/>
    </sheetView>
  </sheetViews>
  <sheetFormatPr defaultColWidth="9" defaultRowHeight="15.6"/>
  <cols>
    <col min="1" max="1" width="5.09765625" style="4" customWidth="1"/>
    <col min="2" max="2" width="26" style="4" customWidth="1"/>
    <col min="3" max="3" width="17.296875" style="93" customWidth="1"/>
  </cols>
  <sheetData>
    <row r="1" spans="1:3">
      <c r="A1" s="378" t="s">
        <v>1101</v>
      </c>
      <c r="B1" s="379" t="s">
        <v>1646</v>
      </c>
      <c r="C1" s="380" t="s">
        <v>2006</v>
      </c>
    </row>
    <row r="2" spans="1:3">
      <c r="A2" s="381">
        <v>1</v>
      </c>
      <c r="B2" s="382" t="s">
        <v>1648</v>
      </c>
      <c r="C2" s="383">
        <v>0</v>
      </c>
    </row>
    <row r="3" spans="1:3">
      <c r="A3" s="381">
        <v>2</v>
      </c>
      <c r="B3" s="335" t="s">
        <v>1650</v>
      </c>
      <c r="C3" s="384"/>
    </row>
    <row r="4" spans="1:3">
      <c r="A4" s="381">
        <v>3</v>
      </c>
      <c r="B4" s="335" t="s">
        <v>1652</v>
      </c>
      <c r="C4" s="384"/>
    </row>
    <row r="5" spans="1:3">
      <c r="A5" s="381">
        <v>4</v>
      </c>
      <c r="B5" s="338" t="s">
        <v>1273</v>
      </c>
      <c r="C5" s="384"/>
    </row>
    <row r="6" spans="1:3">
      <c r="A6" s="381">
        <v>5</v>
      </c>
      <c r="B6" s="335" t="s">
        <v>1655</v>
      </c>
      <c r="C6" s="384"/>
    </row>
    <row r="7" spans="1:3">
      <c r="A7" s="381">
        <v>6</v>
      </c>
      <c r="B7" s="335" t="s">
        <v>1657</v>
      </c>
      <c r="C7" s="384"/>
    </row>
    <row r="8" spans="1:3">
      <c r="A8" s="381">
        <v>7</v>
      </c>
      <c r="B8" s="338" t="s">
        <v>1659</v>
      </c>
      <c r="C8" s="384"/>
    </row>
    <row r="9" spans="1:3">
      <c r="A9" s="381">
        <v>8</v>
      </c>
      <c r="B9" s="335" t="s">
        <v>1661</v>
      </c>
      <c r="C9" s="384"/>
    </row>
    <row r="10" spans="1:3">
      <c r="A10" s="381">
        <v>9</v>
      </c>
      <c r="B10" s="335" t="s">
        <v>1663</v>
      </c>
      <c r="C10" s="384"/>
    </row>
    <row r="11" spans="1:3">
      <c r="A11" s="381">
        <v>10</v>
      </c>
      <c r="B11" s="335" t="s">
        <v>1665</v>
      </c>
      <c r="C11" s="384"/>
    </row>
    <row r="12" spans="1:3">
      <c r="A12" s="381">
        <v>11</v>
      </c>
      <c r="B12" s="338" t="s">
        <v>1401</v>
      </c>
      <c r="C12" s="384"/>
    </row>
    <row r="13" spans="1:3">
      <c r="A13" s="381">
        <v>12</v>
      </c>
      <c r="B13" s="338" t="s">
        <v>1404</v>
      </c>
      <c r="C13" s="384"/>
    </row>
    <row r="14" spans="1:3">
      <c r="A14" s="381">
        <v>13</v>
      </c>
      <c r="B14" s="335" t="s">
        <v>1669</v>
      </c>
      <c r="C14" s="384"/>
    </row>
    <row r="15" spans="1:3">
      <c r="A15" s="381">
        <v>14</v>
      </c>
      <c r="B15" s="335" t="s">
        <v>1671</v>
      </c>
      <c r="C15" s="384"/>
    </row>
    <row r="16" spans="1:3">
      <c r="A16" s="381">
        <v>15</v>
      </c>
      <c r="B16" s="382" t="s">
        <v>1673</v>
      </c>
      <c r="C16" s="383">
        <v>0</v>
      </c>
    </row>
    <row r="17" spans="1:3">
      <c r="A17" s="381">
        <v>16</v>
      </c>
      <c r="B17" s="335" t="s">
        <v>1675</v>
      </c>
      <c r="C17" s="384"/>
    </row>
    <row r="18" spans="1:3">
      <c r="A18" s="381">
        <v>17</v>
      </c>
      <c r="B18" s="335" t="s">
        <v>1676</v>
      </c>
      <c r="C18" s="384"/>
    </row>
    <row r="19" spans="1:3">
      <c r="A19" s="381">
        <v>18</v>
      </c>
      <c r="B19" s="335" t="s">
        <v>1435</v>
      </c>
      <c r="C19" s="384"/>
    </row>
    <row r="20" spans="1:3">
      <c r="A20" s="381">
        <v>19</v>
      </c>
      <c r="B20" s="335" t="s">
        <v>1438</v>
      </c>
      <c r="C20" s="384"/>
    </row>
    <row r="21" spans="1:3">
      <c r="A21" s="381">
        <v>20</v>
      </c>
      <c r="B21" s="335" t="s">
        <v>1680</v>
      </c>
      <c r="C21" s="384"/>
    </row>
    <row r="22" spans="1:3">
      <c r="A22" s="381">
        <v>21</v>
      </c>
      <c r="B22" s="335" t="s">
        <v>1682</v>
      </c>
      <c r="C22" s="384"/>
    </row>
    <row r="23" spans="1:3">
      <c r="A23" s="381">
        <v>22</v>
      </c>
      <c r="B23" s="335" t="s">
        <v>1684</v>
      </c>
      <c r="C23" s="384"/>
    </row>
    <row r="24" spans="1:3">
      <c r="A24" s="381">
        <v>23</v>
      </c>
      <c r="B24" s="335" t="s">
        <v>1686</v>
      </c>
      <c r="C24" s="384"/>
    </row>
    <row r="25" spans="1:3">
      <c r="A25" s="381">
        <v>24</v>
      </c>
      <c r="B25" s="335" t="s">
        <v>1688</v>
      </c>
      <c r="C25" s="384"/>
    </row>
    <row r="26" spans="1:3">
      <c r="A26" s="381">
        <v>25</v>
      </c>
      <c r="B26" s="335" t="s">
        <v>1690</v>
      </c>
      <c r="C26" s="384"/>
    </row>
    <row r="27" spans="1:3">
      <c r="A27" s="381">
        <v>26</v>
      </c>
      <c r="B27" s="335" t="s">
        <v>1692</v>
      </c>
      <c r="C27" s="384"/>
    </row>
    <row r="28" spans="1:3">
      <c r="A28" s="381">
        <v>27</v>
      </c>
      <c r="B28" s="335" t="s">
        <v>1694</v>
      </c>
      <c r="C28" s="384"/>
    </row>
    <row r="29" spans="1:3">
      <c r="A29" s="381">
        <v>28</v>
      </c>
      <c r="B29" s="335" t="s">
        <v>1696</v>
      </c>
      <c r="C29" s="384"/>
    </row>
    <row r="30" spans="1:3">
      <c r="A30" s="381">
        <v>29</v>
      </c>
      <c r="B30" s="335" t="s">
        <v>1516</v>
      </c>
      <c r="C30" s="384"/>
    </row>
    <row r="31" spans="1:3">
      <c r="A31" s="381">
        <v>30</v>
      </c>
      <c r="B31" s="335" t="s">
        <v>1699</v>
      </c>
      <c r="C31" s="384"/>
    </row>
    <row r="32" spans="1:3">
      <c r="A32" s="381">
        <v>31</v>
      </c>
      <c r="B32" s="335" t="s">
        <v>1701</v>
      </c>
      <c r="C32" s="384"/>
    </row>
    <row r="33" spans="1:3">
      <c r="A33" s="381">
        <v>32</v>
      </c>
      <c r="B33" s="335" t="s">
        <v>1703</v>
      </c>
      <c r="C33" s="384"/>
    </row>
    <row r="34" spans="1:3">
      <c r="A34" s="381">
        <v>33</v>
      </c>
      <c r="B34" s="335" t="s">
        <v>1704</v>
      </c>
      <c r="C34" s="384"/>
    </row>
    <row r="35" spans="1:3">
      <c r="A35" s="381">
        <v>34</v>
      </c>
      <c r="B35" s="335" t="s">
        <v>1706</v>
      </c>
      <c r="C35" s="384"/>
    </row>
    <row r="36" spans="1:3">
      <c r="A36" s="381">
        <v>35</v>
      </c>
      <c r="B36" s="335" t="s">
        <v>1708</v>
      </c>
      <c r="C36" s="384"/>
    </row>
    <row r="37" spans="1:3">
      <c r="A37" s="381">
        <v>36</v>
      </c>
      <c r="B37" s="385" t="s">
        <v>1710</v>
      </c>
      <c r="C37" s="383">
        <v>0</v>
      </c>
    </row>
    <row r="38" spans="1:3">
      <c r="A38" s="381">
        <v>37</v>
      </c>
      <c r="B38" s="385" t="s">
        <v>1712</v>
      </c>
      <c r="C38" s="383">
        <v>0</v>
      </c>
    </row>
    <row r="39" spans="1:3">
      <c r="A39" s="381">
        <v>38</v>
      </c>
      <c r="B39" s="335" t="s">
        <v>1714</v>
      </c>
      <c r="C39" s="384"/>
    </row>
    <row r="40" spans="1:3">
      <c r="A40" s="381">
        <v>39</v>
      </c>
      <c r="B40" s="335" t="s">
        <v>1716</v>
      </c>
      <c r="C40" s="384"/>
    </row>
    <row r="41" spans="1:3">
      <c r="A41" s="381">
        <v>40</v>
      </c>
      <c r="B41" s="338" t="s">
        <v>1568</v>
      </c>
      <c r="C41" s="384"/>
    </row>
    <row r="42" spans="1:3">
      <c r="A42" s="381">
        <v>41</v>
      </c>
      <c r="B42" s="335" t="s">
        <v>1719</v>
      </c>
      <c r="C42" s="384"/>
    </row>
    <row r="43" spans="1:3">
      <c r="A43" s="381">
        <v>42</v>
      </c>
      <c r="B43" s="335" t="s">
        <v>1721</v>
      </c>
      <c r="C43" s="384"/>
    </row>
    <row r="44" spans="1:3">
      <c r="A44" s="381">
        <v>43</v>
      </c>
      <c r="B44" s="335" t="s">
        <v>1723</v>
      </c>
      <c r="C44" s="384"/>
    </row>
    <row r="45" spans="1:3">
      <c r="A45" s="381">
        <v>44</v>
      </c>
      <c r="B45" s="338" t="s">
        <v>1580</v>
      </c>
      <c r="C45" s="384"/>
    </row>
    <row r="46" spans="1:3">
      <c r="A46" s="381">
        <v>45</v>
      </c>
      <c r="B46" s="335" t="s">
        <v>1726</v>
      </c>
      <c r="C46" s="384"/>
    </row>
    <row r="47" spans="1:3">
      <c r="A47" s="381">
        <v>46</v>
      </c>
      <c r="B47" s="335" t="s">
        <v>1728</v>
      </c>
      <c r="C47" s="384"/>
    </row>
    <row r="48" spans="1:3">
      <c r="A48" s="381">
        <v>47</v>
      </c>
      <c r="B48" s="335" t="s">
        <v>1730</v>
      </c>
      <c r="C48" s="384"/>
    </row>
    <row r="49" spans="1:3">
      <c r="A49" s="381">
        <v>48</v>
      </c>
      <c r="B49" s="338" t="s">
        <v>1598</v>
      </c>
      <c r="C49" s="384"/>
    </row>
    <row r="50" spans="1:3">
      <c r="A50" s="381">
        <v>49</v>
      </c>
      <c r="B50" s="335" t="s">
        <v>1733</v>
      </c>
      <c r="C50" s="384"/>
    </row>
    <row r="51" spans="1:3">
      <c r="A51" s="381">
        <v>50</v>
      </c>
      <c r="B51" s="335" t="s">
        <v>1735</v>
      </c>
      <c r="C51" s="384"/>
    </row>
    <row r="52" spans="1:3">
      <c r="A52" s="381">
        <v>51</v>
      </c>
      <c r="B52" s="385" t="s">
        <v>1736</v>
      </c>
      <c r="C52" s="383">
        <v>0</v>
      </c>
    </row>
    <row r="53" spans="1:3">
      <c r="A53" s="381">
        <v>52</v>
      </c>
      <c r="B53" s="338" t="s">
        <v>1738</v>
      </c>
      <c r="C53" s="384"/>
    </row>
    <row r="54" spans="1:3">
      <c r="A54" s="381">
        <v>53</v>
      </c>
      <c r="B54" s="338" t="s">
        <v>1740</v>
      </c>
      <c r="C54" s="384"/>
    </row>
    <row r="55" spans="1:3">
      <c r="A55" s="381">
        <v>54</v>
      </c>
      <c r="B55" s="338" t="s">
        <v>1616</v>
      </c>
      <c r="C55" s="384"/>
    </row>
    <row r="56" spans="1:3">
      <c r="A56" s="381">
        <v>55</v>
      </c>
      <c r="B56" s="338" t="s">
        <v>1743</v>
      </c>
      <c r="C56" s="384"/>
    </row>
    <row r="57" spans="1:3">
      <c r="A57" s="381">
        <v>56</v>
      </c>
      <c r="B57" s="338" t="s">
        <v>1747</v>
      </c>
      <c r="C57" s="384"/>
    </row>
    <row r="58" spans="1:3">
      <c r="A58" s="381">
        <v>57</v>
      </c>
      <c r="B58" s="338" t="s">
        <v>1628</v>
      </c>
      <c r="C58" s="384"/>
    </row>
    <row r="59" spans="1:3">
      <c r="A59" s="381">
        <v>58</v>
      </c>
      <c r="B59" s="338" t="s">
        <v>1750</v>
      </c>
      <c r="C59" s="384"/>
    </row>
    <row r="60" spans="1:3">
      <c r="A60" s="381">
        <v>59</v>
      </c>
      <c r="B60" s="338" t="s">
        <v>1752</v>
      </c>
      <c r="C60" s="384"/>
    </row>
    <row r="61" spans="1:3">
      <c r="A61" s="381">
        <v>60</v>
      </c>
      <c r="B61" s="385" t="s">
        <v>1754</v>
      </c>
      <c r="C61" s="383">
        <v>0</v>
      </c>
    </row>
    <row r="62" spans="1:3">
      <c r="A62" s="381">
        <v>61</v>
      </c>
      <c r="B62" s="385" t="s">
        <v>1756</v>
      </c>
      <c r="C62" s="383">
        <v>0</v>
      </c>
    </row>
  </sheetData>
  <phoneticPr fontId="30" type="noConversion"/>
  <hyperlinks>
    <hyperlink ref="B2" location="流动汇总!B1" display="一、流动资产合计" xr:uid="{40AE0EE0-6735-40EC-B455-7A40AF566F34}"/>
    <hyperlink ref="B3" location="流动汇总!B6" display="货币资金" xr:uid="{7E0C02AC-E840-4175-B13D-93A45DA71FE6}"/>
    <hyperlink ref="B6" location="流动汇总!B8" display="应收票据" xr:uid="{C94FD46D-EDFA-4EE3-8AFD-18367F387CCF}"/>
    <hyperlink ref="B7" location="流动汇总!B9" display="应收账款" xr:uid="{476F9C21-5187-4FFC-B9F7-83BAAEA62440}"/>
    <hyperlink ref="B9" location="流动汇总!B10" display="预付款项" xr:uid="{DE197741-D2D2-4250-9214-329F014E0AAB}"/>
    <hyperlink ref="B10" location="流动汇总!B13" display="其他应收款" xr:uid="{D096E502-97E2-4582-AC35-5695629E107C}"/>
    <hyperlink ref="B11" location="流动汇总!B14" display="存货" xr:uid="{B9E8D17F-1807-4FC3-9BAD-4A447B83D508}"/>
    <hyperlink ref="B14" location="流动汇总!B15" display="一年内到期的非流动资产" xr:uid="{E5F2E6A0-FF1F-4CA5-9D9B-CF3444327BDA}"/>
    <hyperlink ref="B15" location="流动汇总!B16" display="其他流动资产" xr:uid="{EAA21757-D338-434E-B476-D79CB45156F7}"/>
    <hyperlink ref="B38" location="流动负债汇总!B1" display="四、流动负债合计" xr:uid="{F1EEAD15-EEC4-4772-85B4-55D9CA69C2A8}"/>
    <hyperlink ref="B39" location="流动负债汇总!B6" display="短期借款" xr:uid="{C823B73D-8D05-4653-990D-9B611ED20F7C}"/>
    <hyperlink ref="B42" location="流动负债汇总!B8" display="应付票据" xr:uid="{17FF2CE5-3EA3-4A1B-B9F0-16F8B5C0D167}"/>
    <hyperlink ref="B43" location="流动负债汇总!B9" display="应付账款" xr:uid="{01201CBB-B399-42AD-AC53-FD5735098DDF}"/>
    <hyperlink ref="B44" location="流动负债汇总!B10" display="预收款项" xr:uid="{9B240A92-977B-41E9-B6B4-ECD37D5AC17C}"/>
    <hyperlink ref="B48" location="流动负债汇总!B15" display="其他应付款" xr:uid="{AB768BCB-B926-4E74-B67D-2AADCD658C6A}"/>
    <hyperlink ref="B47" location="流动负债汇总!B12" display="应交税费" xr:uid="{1187AD40-898B-415D-845F-4C098527D217}"/>
    <hyperlink ref="B50" location="流动负债汇总!B16" display="一年内到期的非流动负债" xr:uid="{A15DBBE5-A278-46BB-AC72-D0A5CD655F4E}"/>
    <hyperlink ref="B51" location="流动负债汇总!B17" display="其他流动负债" xr:uid="{FBBA5788-ABC9-4EBA-8101-BB4F43E00EFD}"/>
    <hyperlink ref="B52" location="'非流动负债汇总 '!B1" display="五、非流动负债合计" xr:uid="{51A34270-4931-4CB6-9105-30CB43B04E87}"/>
    <hyperlink ref="B4" location="流动汇总!B7" display="交易性金融资产" xr:uid="{0F51412B-6C26-46F3-A4B0-5CE5FE066F6B}"/>
    <hyperlink ref="B17" location="非流动资产汇总!B6" display="可供出售金融资产" xr:uid="{6D58E1BB-257C-4E88-9CEB-3D6BEF5AFB19}"/>
    <hyperlink ref="B40" location="流动负债汇总!B7" display="交易性金融负债" xr:uid="{109215A8-AFAE-47AC-A3F8-BE00120B3C8F}"/>
    <hyperlink ref="B46" location="流动负债汇总!B11" display="应付职工薪酬" xr:uid="{CAD5A829-967A-4219-B1E0-1E2588C17410}"/>
    <hyperlink ref="B18:B36" location="非流动资产汇总!B6" display="可供出售金融资产" xr:uid="{3C3B696B-A4D3-4876-9629-03B54BCFF409}"/>
    <hyperlink ref="B53" location="长期借款!B1" display="长期借款" xr:uid="{64620D09-1A4D-4583-98CE-AF206DB1CA84}"/>
    <hyperlink ref="B54" location="应付债券!B1" display="应付债券" xr:uid="{D65D6E89-6BAE-4902-886D-9E47FB37B254}"/>
    <hyperlink ref="B56" location="长期应付款!B1" display="长期应付款" xr:uid="{05FD8972-177B-4983-8719-9BDBE5BE239C}"/>
    <hyperlink ref="B57" location="预计负债!B1" display="预计负债" xr:uid="{CC8CCD27-B22D-41B0-8A2A-1914011DA05E}"/>
    <hyperlink ref="B59" location="递延所得税负债!B1" display="递延所得税负债" xr:uid="{22D4E2C4-339E-4F88-B34C-1253489D14BE}"/>
    <hyperlink ref="B60" location="其他非流动负债!B1" display="其他非流动负债" xr:uid="{D2614380-62D7-41E6-B4DF-0E79461335CD}"/>
  </hyperlinks>
  <printOptions horizontalCentered="1"/>
  <pageMargins left="0.75" right="0.75" top="0.98425196850393704" bottom="1" header="0.39370078740157477" footer="0.5"/>
  <pageSetup paperSize="9" fitToHeight="0" orientation="landscape" horizontalDpi="1200" verticalDpi="1200" r:id="rId1"/>
  <headerFooter alignWithMargins="0">
    <oddHeader>&amp;R&amp;"宋体,常规"&amp;10共&amp;"Times New Roman,常规"&amp;N&amp;"宋体,常规"页第&amp;"Times New Roman,常规"&amp;P&amp;"宋体,常规"页</oddHeader>
  </headerFooter>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EC0B92-8794-4665-B673-3B065EE7D33A}">
  <sheetPr codeName="Sheet115">
    <pageSetUpPr fitToPage="1"/>
  </sheetPr>
  <dimension ref="A1:AG77"/>
  <sheetViews>
    <sheetView tabSelected="1" zoomScaleNormal="100" zoomScaleSheetLayoutView="50" workbookViewId="0">
      <pane ySplit="3" topLeftCell="A4" activePane="bottomLeft" state="frozen"/>
      <selection activeCell="B14" sqref="B14:M14"/>
      <selection pane="bottomLeft" activeCell="F54" sqref="F54"/>
    </sheetView>
  </sheetViews>
  <sheetFormatPr defaultColWidth="9" defaultRowHeight="15.75" customHeight="1" outlineLevelCol="1"/>
  <cols>
    <col min="1" max="1" width="5.59765625" style="135" customWidth="1"/>
    <col min="2" max="2" width="14.3984375" style="133" hidden="1" customWidth="1" outlineLevel="1"/>
    <col min="3" max="3" width="39.5" style="133" hidden="1" customWidth="1" outlineLevel="1"/>
    <col min="4" max="4" width="10.59765625" style="133" hidden="1" customWidth="1" outlineLevel="1"/>
    <col min="5" max="5" width="28.3984375" style="133" bestFit="1" customWidth="1" collapsed="1"/>
    <col min="6" max="6" width="25.19921875" style="141" customWidth="1"/>
    <col min="7" max="7" width="30.3984375" style="133" customWidth="1"/>
    <col min="8" max="8" width="5.09765625" style="133" customWidth="1"/>
    <col min="9" max="9" width="5.59765625" style="135" customWidth="1"/>
    <col min="10" max="10" width="13.59765625" style="135" hidden="1" customWidth="1" outlineLevel="1"/>
    <col min="11" max="11" width="8.09765625" style="135" customWidth="1" collapsed="1"/>
    <col min="12" max="12" width="9.59765625" style="137" customWidth="1"/>
    <col min="13" max="13" width="9.59765625" style="137" hidden="1" customWidth="1" outlineLevel="1"/>
    <col min="14" max="14" width="6.5" style="226" hidden="1" customWidth="1" collapsed="1"/>
    <col min="15" max="18" width="12.59765625" style="133" hidden="1" customWidth="1"/>
    <col min="19" max="19" width="7.59765625" style="133" hidden="1" customWidth="1"/>
    <col min="20" max="22" width="12.59765625" style="133" hidden="1" customWidth="1"/>
    <col min="23" max="31" width="9.19921875" style="133" customWidth="1"/>
    <col min="32" max="32" width="0" style="133" hidden="1" customWidth="1" outlineLevel="1"/>
    <col min="33" max="33" width="9.19921875" style="133" customWidth="1" collapsed="1"/>
    <col min="34" max="45" width="9.19921875" style="133" customWidth="1"/>
    <col min="46" max="16384" width="9" style="133"/>
  </cols>
  <sheetData>
    <row r="1" spans="1:22" ht="26.4" customHeight="1">
      <c r="A1" s="2251" t="s">
        <v>2877</v>
      </c>
      <c r="B1" s="2252"/>
      <c r="C1" s="2252"/>
      <c r="D1" s="2252"/>
      <c r="E1" s="2252"/>
      <c r="F1" s="2252"/>
      <c r="G1" s="2252"/>
      <c r="H1" s="2252"/>
      <c r="I1" s="2252"/>
      <c r="J1" s="2252"/>
      <c r="K1" s="2252"/>
      <c r="L1" s="2252"/>
    </row>
    <row r="2" spans="1:22" s="140" customFormat="1" ht="13.2">
      <c r="A2" s="2250" t="s">
        <v>421</v>
      </c>
      <c r="B2" s="2121" t="s">
        <v>2471</v>
      </c>
      <c r="C2" s="2121" t="s">
        <v>2430</v>
      </c>
      <c r="D2" s="2125" t="s">
        <v>2472</v>
      </c>
      <c r="E2" s="2121" t="s">
        <v>2473</v>
      </c>
      <c r="F2" s="2116" t="s">
        <v>2258</v>
      </c>
      <c r="G2" s="2116" t="s">
        <v>2474</v>
      </c>
      <c r="H2" s="2116" t="s">
        <v>2234</v>
      </c>
      <c r="I2" s="2116" t="s">
        <v>2263</v>
      </c>
      <c r="J2" s="2116" t="s">
        <v>2475</v>
      </c>
      <c r="K2" s="2116" t="s">
        <v>2476</v>
      </c>
      <c r="L2" s="2116" t="s">
        <v>2477</v>
      </c>
      <c r="M2" s="2116" t="s">
        <v>2478</v>
      </c>
      <c r="N2" s="2128" t="s">
        <v>2479</v>
      </c>
      <c r="O2" s="2130" t="s">
        <v>1758</v>
      </c>
      <c r="P2" s="2132" t="s">
        <v>1779</v>
      </c>
      <c r="Q2" s="2124" t="s">
        <v>1780</v>
      </c>
      <c r="R2" s="2115" t="s">
        <v>1647</v>
      </c>
      <c r="S2" s="2124"/>
      <c r="T2" s="2126" t="s">
        <v>1758</v>
      </c>
      <c r="U2" s="2134" t="s">
        <v>1779</v>
      </c>
      <c r="V2" s="2135" t="s">
        <v>2426</v>
      </c>
    </row>
    <row r="3" spans="1:22" s="140" customFormat="1" ht="37.35" customHeight="1">
      <c r="A3" s="2122"/>
      <c r="B3" s="2122"/>
      <c r="C3" s="2122"/>
      <c r="D3" s="2117"/>
      <c r="E3" s="2122"/>
      <c r="F3" s="2117"/>
      <c r="G3" s="2117"/>
      <c r="H3" s="2117"/>
      <c r="I3" s="2117"/>
      <c r="J3" s="2117"/>
      <c r="K3" s="2117"/>
      <c r="L3" s="2117"/>
      <c r="M3" s="2117"/>
      <c r="N3" s="2129"/>
      <c r="O3" s="2131"/>
      <c r="P3" s="2133"/>
      <c r="Q3" s="2118"/>
      <c r="R3" s="2120"/>
      <c r="S3" s="2118"/>
      <c r="T3" s="2127"/>
      <c r="U3" s="2134"/>
      <c r="V3" s="2136"/>
    </row>
    <row r="4" spans="1:22" ht="15.75" customHeight="1">
      <c r="A4" s="664">
        <v>1</v>
      </c>
      <c r="B4" s="1195" t="s">
        <v>2481</v>
      </c>
      <c r="C4" s="1196" t="s">
        <v>2482</v>
      </c>
      <c r="D4" s="1196"/>
      <c r="E4" s="1197" t="s">
        <v>2483</v>
      </c>
      <c r="F4" s="1197" t="s">
        <v>2484</v>
      </c>
      <c r="G4" s="1196" t="s">
        <v>2485</v>
      </c>
      <c r="H4" s="1198" t="s">
        <v>2876</v>
      </c>
      <c r="I4" s="1516">
        <v>1</v>
      </c>
      <c r="J4" s="1199"/>
      <c r="K4" s="1199" t="s">
        <v>2487</v>
      </c>
      <c r="L4" s="1200">
        <v>39114</v>
      </c>
      <c r="M4" s="1200">
        <v>39114</v>
      </c>
      <c r="N4" s="664"/>
      <c r="O4" s="1201">
        <v>1304141.58</v>
      </c>
      <c r="P4" s="1201">
        <v>545231.54</v>
      </c>
      <c r="Q4" s="1201">
        <v>506107.29</v>
      </c>
      <c r="R4" s="1201">
        <v>39124.25</v>
      </c>
      <c r="S4" s="1202"/>
      <c r="T4" s="1201"/>
      <c r="U4" s="1201"/>
      <c r="V4" s="1201"/>
    </row>
    <row r="5" spans="1:22" ht="15.75" customHeight="1">
      <c r="A5" s="1204" t="s">
        <v>2489</v>
      </c>
      <c r="B5" s="1195"/>
      <c r="C5" s="1196" t="s">
        <v>2482</v>
      </c>
      <c r="D5" s="1196"/>
      <c r="E5" s="1205" t="s">
        <v>2490</v>
      </c>
      <c r="F5" s="1206" t="s">
        <v>2491</v>
      </c>
      <c r="G5" s="1196" t="s">
        <v>2485</v>
      </c>
      <c r="H5" s="1198" t="s">
        <v>2486</v>
      </c>
      <c r="I5" s="1517">
        <v>1</v>
      </c>
      <c r="J5" s="1199"/>
      <c r="K5" s="1199" t="s">
        <v>2487</v>
      </c>
      <c r="L5" s="1200">
        <v>39114</v>
      </c>
      <c r="M5" s="1200">
        <v>39114</v>
      </c>
      <c r="N5" s="664"/>
      <c r="O5" s="1201"/>
      <c r="P5" s="1201"/>
      <c r="Q5" s="1201"/>
      <c r="R5" s="1201"/>
      <c r="S5" s="1202"/>
      <c r="T5" s="1201"/>
      <c r="U5" s="1201"/>
      <c r="V5" s="1201"/>
    </row>
    <row r="6" spans="1:22" ht="15.75" customHeight="1">
      <c r="A6" s="1204" t="s">
        <v>2492</v>
      </c>
      <c r="B6" s="1195"/>
      <c r="C6" s="1196" t="s">
        <v>2482</v>
      </c>
      <c r="D6" s="1196"/>
      <c r="E6" s="1205" t="s">
        <v>2493</v>
      </c>
      <c r="F6" s="1206" t="s">
        <v>2494</v>
      </c>
      <c r="G6" s="1196" t="s">
        <v>2485</v>
      </c>
      <c r="H6" s="1198" t="s">
        <v>2486</v>
      </c>
      <c r="I6" s="1517">
        <v>2</v>
      </c>
      <c r="J6" s="1199"/>
      <c r="K6" s="1199" t="s">
        <v>2487</v>
      </c>
      <c r="L6" s="1200">
        <v>39114</v>
      </c>
      <c r="M6" s="1200">
        <v>39114</v>
      </c>
      <c r="N6" s="664"/>
      <c r="O6" s="1201"/>
      <c r="P6" s="1201"/>
      <c r="Q6" s="1201"/>
      <c r="R6" s="1201"/>
      <c r="S6" s="1202"/>
      <c r="T6" s="1201"/>
      <c r="U6" s="1201"/>
      <c r="V6" s="1201"/>
    </row>
    <row r="7" spans="1:22" ht="15.75" customHeight="1">
      <c r="A7" s="1204" t="s">
        <v>2495</v>
      </c>
      <c r="B7" s="1195"/>
      <c r="C7" s="1196" t="s">
        <v>2482</v>
      </c>
      <c r="D7" s="1196"/>
      <c r="E7" s="1205" t="s">
        <v>2496</v>
      </c>
      <c r="F7" s="1206" t="s">
        <v>2497</v>
      </c>
      <c r="G7" s="1196" t="s">
        <v>2485</v>
      </c>
      <c r="H7" s="1198" t="s">
        <v>2486</v>
      </c>
      <c r="I7" s="1517">
        <v>1</v>
      </c>
      <c r="J7" s="1199"/>
      <c r="K7" s="1199" t="s">
        <v>2487</v>
      </c>
      <c r="L7" s="1200">
        <v>39114</v>
      </c>
      <c r="M7" s="1200">
        <v>39114</v>
      </c>
      <c r="N7" s="664"/>
      <c r="O7" s="1201"/>
      <c r="P7" s="1201"/>
      <c r="Q7" s="1201"/>
      <c r="R7" s="1201"/>
      <c r="S7" s="1202"/>
      <c r="T7" s="1201"/>
      <c r="U7" s="1201"/>
      <c r="V7" s="1201"/>
    </row>
    <row r="8" spans="1:22" ht="15.75" customHeight="1">
      <c r="A8" s="1204" t="s">
        <v>2498</v>
      </c>
      <c r="B8" s="1195"/>
      <c r="C8" s="1196" t="s">
        <v>2482</v>
      </c>
      <c r="D8" s="1196"/>
      <c r="E8" s="1205" t="s">
        <v>2499</v>
      </c>
      <c r="F8" s="1206" t="s">
        <v>2500</v>
      </c>
      <c r="G8" s="1196" t="s">
        <v>2485</v>
      </c>
      <c r="H8" s="1198" t="s">
        <v>2486</v>
      </c>
      <c r="I8" s="1517">
        <v>1</v>
      </c>
      <c r="J8" s="1199"/>
      <c r="K8" s="1199" t="s">
        <v>2487</v>
      </c>
      <c r="L8" s="1200">
        <v>39114</v>
      </c>
      <c r="M8" s="1200">
        <v>39114</v>
      </c>
      <c r="N8" s="664"/>
      <c r="O8" s="1201"/>
      <c r="P8" s="1201"/>
      <c r="Q8" s="1201"/>
      <c r="R8" s="1201"/>
      <c r="S8" s="1202"/>
      <c r="T8" s="1201"/>
      <c r="U8" s="1201"/>
      <c r="V8" s="1201"/>
    </row>
    <row r="9" spans="1:22" ht="15.75" customHeight="1">
      <c r="A9" s="1204" t="s">
        <v>2501</v>
      </c>
      <c r="B9" s="1195"/>
      <c r="C9" s="1196" t="s">
        <v>2482</v>
      </c>
      <c r="D9" s="1196"/>
      <c r="E9" s="1205" t="s">
        <v>2502</v>
      </c>
      <c r="F9" s="1206" t="s">
        <v>2503</v>
      </c>
      <c r="G9" s="1196" t="s">
        <v>2485</v>
      </c>
      <c r="H9" s="1198" t="s">
        <v>2486</v>
      </c>
      <c r="I9" s="1517">
        <v>1</v>
      </c>
      <c r="J9" s="1199"/>
      <c r="K9" s="1199" t="s">
        <v>2487</v>
      </c>
      <c r="L9" s="1200">
        <v>39114</v>
      </c>
      <c r="M9" s="1200">
        <v>39114</v>
      </c>
      <c r="N9" s="664"/>
      <c r="O9" s="1201"/>
      <c r="P9" s="1201"/>
      <c r="Q9" s="1201"/>
      <c r="R9" s="1201"/>
      <c r="S9" s="1202"/>
      <c r="T9" s="1201"/>
      <c r="U9" s="1201"/>
      <c r="V9" s="1201"/>
    </row>
    <row r="10" spans="1:22" ht="15.75" customHeight="1">
      <c r="A10" s="664">
        <v>2</v>
      </c>
      <c r="B10" s="1195" t="s">
        <v>2504</v>
      </c>
      <c r="C10" s="1196" t="s">
        <v>2482</v>
      </c>
      <c r="D10" s="1196"/>
      <c r="E10" s="1207" t="s">
        <v>2505</v>
      </c>
      <c r="F10" s="1197" t="s">
        <v>2506</v>
      </c>
      <c r="G10" s="1196" t="s">
        <v>2507</v>
      </c>
      <c r="H10" s="1198" t="s">
        <v>2486</v>
      </c>
      <c r="I10" s="1199">
        <v>1</v>
      </c>
      <c r="J10" s="1199"/>
      <c r="K10" s="1199" t="s">
        <v>2487</v>
      </c>
      <c r="L10" s="1200">
        <v>39203</v>
      </c>
      <c r="M10" s="1200">
        <v>39203</v>
      </c>
      <c r="N10" s="664"/>
      <c r="O10" s="1201">
        <v>1125929.01</v>
      </c>
      <c r="P10" s="1201">
        <v>639576.84</v>
      </c>
      <c r="Q10" s="1201">
        <v>605798.97</v>
      </c>
      <c r="R10" s="1201">
        <v>33777.870000000003</v>
      </c>
      <c r="S10" s="1202"/>
      <c r="T10" s="1201"/>
      <c r="U10" s="1201"/>
      <c r="V10" s="1201"/>
    </row>
    <row r="11" spans="1:22" ht="15.75" customHeight="1">
      <c r="A11" s="664">
        <v>3</v>
      </c>
      <c r="B11" s="1195" t="s">
        <v>2508</v>
      </c>
      <c r="C11" s="1196" t="s">
        <v>2482</v>
      </c>
      <c r="D11" s="1196"/>
      <c r="E11" s="1197" t="s">
        <v>2509</v>
      </c>
      <c r="F11" s="1197" t="s">
        <v>2506</v>
      </c>
      <c r="G11" s="1196" t="s">
        <v>2507</v>
      </c>
      <c r="H11" s="1198" t="s">
        <v>2486</v>
      </c>
      <c r="I11" s="1199">
        <v>1</v>
      </c>
      <c r="J11" s="1199"/>
      <c r="K11" s="1199" t="s">
        <v>2487</v>
      </c>
      <c r="L11" s="1200">
        <v>39203</v>
      </c>
      <c r="M11" s="1200">
        <v>39203</v>
      </c>
      <c r="N11" s="664"/>
      <c r="O11" s="1201">
        <v>1125929.01</v>
      </c>
      <c r="P11" s="1201">
        <v>639576.84</v>
      </c>
      <c r="Q11" s="1201">
        <v>605798.97</v>
      </c>
      <c r="R11" s="1201">
        <v>33777.870000000003</v>
      </c>
      <c r="S11" s="1202"/>
      <c r="T11" s="1201"/>
      <c r="U11" s="1201"/>
      <c r="V11" s="1201"/>
    </row>
    <row r="12" spans="1:22" ht="15.75" customHeight="1">
      <c r="A12" s="664">
        <v>4</v>
      </c>
      <c r="B12" s="1195" t="s">
        <v>2510</v>
      </c>
      <c r="C12" s="1196" t="s">
        <v>2482</v>
      </c>
      <c r="D12" s="1196"/>
      <c r="E12" s="1208" t="s">
        <v>2511</v>
      </c>
      <c r="F12" s="1197" t="s">
        <v>2512</v>
      </c>
      <c r="G12" s="1209" t="s">
        <v>2513</v>
      </c>
      <c r="H12" s="1198" t="s">
        <v>2486</v>
      </c>
      <c r="I12" s="1199">
        <v>1</v>
      </c>
      <c r="J12" s="1199"/>
      <c r="K12" s="1199" t="s">
        <v>2487</v>
      </c>
      <c r="L12" s="1200">
        <v>38838</v>
      </c>
      <c r="M12" s="1200">
        <v>38838</v>
      </c>
      <c r="N12" s="664"/>
      <c r="O12" s="1201">
        <v>4583383.93</v>
      </c>
      <c r="P12" s="1201">
        <v>2537332.2000000002</v>
      </c>
      <c r="Q12" s="1201">
        <v>2346290.34</v>
      </c>
      <c r="R12" s="1201">
        <v>191041.86</v>
      </c>
      <c r="S12" s="1202"/>
      <c r="T12" s="1201"/>
      <c r="U12" s="1201"/>
      <c r="V12" s="1201"/>
    </row>
    <row r="13" spans="1:22" ht="15.75" customHeight="1">
      <c r="A13" s="664">
        <v>5</v>
      </c>
      <c r="B13" s="1195" t="s">
        <v>2514</v>
      </c>
      <c r="C13" s="1196" t="s">
        <v>2482</v>
      </c>
      <c r="D13" s="1196"/>
      <c r="E13" s="1197" t="s">
        <v>2515</v>
      </c>
      <c r="F13" s="1197" t="s">
        <v>2516</v>
      </c>
      <c r="G13" s="1209" t="s">
        <v>2517</v>
      </c>
      <c r="H13" s="1198" t="s">
        <v>2486</v>
      </c>
      <c r="I13" s="1199">
        <v>1</v>
      </c>
      <c r="J13" s="1199"/>
      <c r="K13" s="1199" t="s">
        <v>2487</v>
      </c>
      <c r="L13" s="1200">
        <v>39203</v>
      </c>
      <c r="M13" s="1200">
        <v>39203</v>
      </c>
      <c r="N13" s="664"/>
      <c r="O13" s="1201">
        <v>204678.15</v>
      </c>
      <c r="P13" s="1201">
        <v>113899.93</v>
      </c>
      <c r="Q13" s="1201">
        <v>105112.68</v>
      </c>
      <c r="R13" s="1201">
        <v>8787.25</v>
      </c>
      <c r="S13" s="1202"/>
      <c r="T13" s="1201"/>
      <c r="U13" s="1201"/>
      <c r="V13" s="1201"/>
    </row>
    <row r="14" spans="1:22" ht="15.75" customHeight="1">
      <c r="A14" s="664">
        <v>6</v>
      </c>
      <c r="B14" s="1195" t="s">
        <v>2518</v>
      </c>
      <c r="C14" s="1196" t="s">
        <v>2482</v>
      </c>
      <c r="D14" s="1196"/>
      <c r="E14" s="1208" t="s">
        <v>2515</v>
      </c>
      <c r="F14" s="1197" t="s">
        <v>2519</v>
      </c>
      <c r="G14" s="1209" t="s">
        <v>2517</v>
      </c>
      <c r="H14" s="1198" t="s">
        <v>2486</v>
      </c>
      <c r="I14" s="1199">
        <v>1</v>
      </c>
      <c r="J14" s="1199"/>
      <c r="K14" s="1199" t="s">
        <v>2487</v>
      </c>
      <c r="L14" s="1200">
        <v>38231</v>
      </c>
      <c r="M14" s="1200">
        <v>38231</v>
      </c>
      <c r="N14" s="664"/>
      <c r="O14" s="1201">
        <v>771979.94</v>
      </c>
      <c r="P14" s="1201">
        <v>406814.1</v>
      </c>
      <c r="Q14" s="1201">
        <v>374812.02</v>
      </c>
      <c r="R14" s="1201">
        <v>32002.080000000002</v>
      </c>
      <c r="S14" s="1202"/>
      <c r="T14" s="1201"/>
      <c r="U14" s="1201"/>
      <c r="V14" s="1201"/>
    </row>
    <row r="15" spans="1:22" ht="15.75" customHeight="1">
      <c r="A15" s="664">
        <v>7</v>
      </c>
      <c r="B15" s="1195" t="s">
        <v>2520</v>
      </c>
      <c r="C15" s="1196" t="s">
        <v>2482</v>
      </c>
      <c r="D15" s="1196"/>
      <c r="E15" s="1197" t="s">
        <v>2521</v>
      </c>
      <c r="F15" s="1197" t="s">
        <v>2522</v>
      </c>
      <c r="G15" s="1196" t="s">
        <v>2523</v>
      </c>
      <c r="H15" s="1198" t="s">
        <v>2486</v>
      </c>
      <c r="I15" s="1199">
        <v>1</v>
      </c>
      <c r="J15" s="1199"/>
      <c r="K15" s="1199" t="s">
        <v>2487</v>
      </c>
      <c r="L15" s="1200">
        <v>40178</v>
      </c>
      <c r="M15" s="1200">
        <v>40178</v>
      </c>
      <c r="N15" s="664"/>
      <c r="O15" s="1201">
        <v>1260000</v>
      </c>
      <c r="P15" s="1201">
        <v>63000</v>
      </c>
      <c r="Q15" s="1201"/>
      <c r="R15" s="1201">
        <v>63000</v>
      </c>
      <c r="S15" s="1202"/>
      <c r="T15" s="1201"/>
      <c r="U15" s="1201"/>
      <c r="V15" s="1201"/>
    </row>
    <row r="16" spans="1:22" ht="15.75" customHeight="1">
      <c r="A16" s="664">
        <v>8</v>
      </c>
      <c r="B16" s="1195" t="s">
        <v>2524</v>
      </c>
      <c r="C16" s="1196" t="s">
        <v>2482</v>
      </c>
      <c r="D16" s="1196"/>
      <c r="E16" s="1197" t="s">
        <v>2525</v>
      </c>
      <c r="F16" s="1197" t="s">
        <v>2526</v>
      </c>
      <c r="G16" s="1196"/>
      <c r="H16" s="1198" t="s">
        <v>2486</v>
      </c>
      <c r="I16" s="1199">
        <v>1</v>
      </c>
      <c r="J16" s="1199"/>
      <c r="K16" s="1199" t="s">
        <v>2487</v>
      </c>
      <c r="L16" s="1200">
        <v>40421</v>
      </c>
      <c r="M16" s="1200">
        <v>40421</v>
      </c>
      <c r="N16" s="664"/>
      <c r="O16" s="1201">
        <v>147285.82999999999</v>
      </c>
      <c r="P16" s="1201">
        <v>79703.259999999995</v>
      </c>
      <c r="Q16" s="1201">
        <v>73657.5</v>
      </c>
      <c r="R16" s="1201">
        <v>6045.76</v>
      </c>
      <c r="S16" s="1202"/>
      <c r="T16" s="1201"/>
      <c r="U16" s="1201"/>
      <c r="V16" s="1201"/>
    </row>
    <row r="17" spans="1:22" ht="15.75" customHeight="1">
      <c r="A17" s="664">
        <v>9</v>
      </c>
      <c r="B17" s="1195" t="s">
        <v>2527</v>
      </c>
      <c r="C17" s="1196" t="s">
        <v>2482</v>
      </c>
      <c r="D17" s="1196"/>
      <c r="E17" s="1208" t="s">
        <v>2528</v>
      </c>
      <c r="F17" s="1197" t="s">
        <v>2529</v>
      </c>
      <c r="G17" s="1196"/>
      <c r="H17" s="1198" t="s">
        <v>2486</v>
      </c>
      <c r="I17" s="1199">
        <v>1</v>
      </c>
      <c r="J17" s="1199"/>
      <c r="K17" s="1199" t="s">
        <v>2487</v>
      </c>
      <c r="L17" s="1200">
        <v>40421</v>
      </c>
      <c r="M17" s="1200">
        <v>40421</v>
      </c>
      <c r="N17" s="664"/>
      <c r="O17" s="1201">
        <v>228253.7</v>
      </c>
      <c r="P17" s="1201">
        <v>129947.77</v>
      </c>
      <c r="Q17" s="1201">
        <v>123100.16</v>
      </c>
      <c r="R17" s="1201">
        <v>6847.61</v>
      </c>
      <c r="S17" s="1202"/>
      <c r="T17" s="1201"/>
      <c r="U17" s="1201"/>
      <c r="V17" s="1201"/>
    </row>
    <row r="18" spans="1:22" ht="15.75" customHeight="1">
      <c r="A18" s="664">
        <v>10</v>
      </c>
      <c r="B18" s="1195" t="s">
        <v>2530</v>
      </c>
      <c r="C18" s="1196" t="s">
        <v>2482</v>
      </c>
      <c r="D18" s="1196"/>
      <c r="E18" s="1208" t="s">
        <v>2531</v>
      </c>
      <c r="F18" s="1197" t="s">
        <v>2532</v>
      </c>
      <c r="G18" s="1196" t="s">
        <v>2533</v>
      </c>
      <c r="H18" s="1198" t="s">
        <v>2486</v>
      </c>
      <c r="I18" s="1199">
        <v>1</v>
      </c>
      <c r="J18" s="1199"/>
      <c r="K18" s="1199" t="s">
        <v>2487</v>
      </c>
      <c r="L18" s="1200">
        <v>40421</v>
      </c>
      <c r="M18" s="1200">
        <v>40421</v>
      </c>
      <c r="N18" s="664"/>
      <c r="O18" s="1201">
        <v>20066.22</v>
      </c>
      <c r="P18" s="1201">
        <v>10858.92</v>
      </c>
      <c r="Q18" s="1201">
        <v>10256.93</v>
      </c>
      <c r="R18" s="1201">
        <v>601.99</v>
      </c>
      <c r="S18" s="1202"/>
      <c r="T18" s="1201"/>
      <c r="U18" s="1201"/>
      <c r="V18" s="1201"/>
    </row>
    <row r="19" spans="1:22" ht="15.75" customHeight="1">
      <c r="A19" s="664">
        <v>11</v>
      </c>
      <c r="B19" s="1195" t="s">
        <v>2534</v>
      </c>
      <c r="C19" s="1196" t="s">
        <v>2482</v>
      </c>
      <c r="D19" s="1196"/>
      <c r="E19" s="1208" t="s">
        <v>2535</v>
      </c>
      <c r="F19" s="1197" t="s">
        <v>2536</v>
      </c>
      <c r="G19" s="1196" t="s">
        <v>2533</v>
      </c>
      <c r="H19" s="1198" t="s">
        <v>2486</v>
      </c>
      <c r="I19" s="1199">
        <v>1</v>
      </c>
      <c r="J19" s="1199"/>
      <c r="K19" s="1199" t="s">
        <v>2487</v>
      </c>
      <c r="L19" s="1200">
        <v>40421</v>
      </c>
      <c r="M19" s="1200">
        <v>40421</v>
      </c>
      <c r="N19" s="664"/>
      <c r="O19" s="1201">
        <v>116848.96000000001</v>
      </c>
      <c r="P19" s="1201">
        <v>63232.17</v>
      </c>
      <c r="Q19" s="1201">
        <v>59726.7</v>
      </c>
      <c r="R19" s="1201">
        <v>3505.47</v>
      </c>
      <c r="S19" s="1202"/>
      <c r="T19" s="1201"/>
      <c r="U19" s="1201"/>
      <c r="V19" s="1201"/>
    </row>
    <row r="20" spans="1:22" ht="15.75" customHeight="1">
      <c r="A20" s="664">
        <v>12</v>
      </c>
      <c r="B20" s="1210" t="s">
        <v>2537</v>
      </c>
      <c r="C20" s="1196" t="s">
        <v>2482</v>
      </c>
      <c r="D20" s="1196"/>
      <c r="E20" s="1208" t="s">
        <v>2538</v>
      </c>
      <c r="F20" s="1197" t="s">
        <v>2539</v>
      </c>
      <c r="G20" s="1196" t="s">
        <v>2533</v>
      </c>
      <c r="H20" s="1198" t="s">
        <v>2486</v>
      </c>
      <c r="I20" s="1199">
        <v>1</v>
      </c>
      <c r="J20" s="1199"/>
      <c r="K20" s="1199" t="s">
        <v>2487</v>
      </c>
      <c r="L20" s="1200">
        <v>40421</v>
      </c>
      <c r="M20" s="1200">
        <v>40421</v>
      </c>
      <c r="N20" s="664"/>
      <c r="O20" s="1201">
        <v>462645.67</v>
      </c>
      <c r="P20" s="1201">
        <v>265477.58</v>
      </c>
      <c r="Q20" s="1201">
        <v>251598.21</v>
      </c>
      <c r="R20" s="1201">
        <v>13879.37</v>
      </c>
      <c r="S20" s="1202"/>
      <c r="T20" s="1201"/>
      <c r="U20" s="1201"/>
      <c r="V20" s="1201"/>
    </row>
    <row r="21" spans="1:22" ht="15.75" customHeight="1">
      <c r="A21" s="664">
        <v>13</v>
      </c>
      <c r="B21" s="1210" t="s">
        <v>2540</v>
      </c>
      <c r="C21" s="1196" t="s">
        <v>2482</v>
      </c>
      <c r="D21" s="1196"/>
      <c r="E21" s="1208" t="s">
        <v>2541</v>
      </c>
      <c r="F21" s="1197" t="s">
        <v>2542</v>
      </c>
      <c r="G21" s="1196" t="s">
        <v>2533</v>
      </c>
      <c r="H21" s="1198" t="s">
        <v>2486</v>
      </c>
      <c r="I21" s="1199">
        <v>1</v>
      </c>
      <c r="J21" s="1199"/>
      <c r="K21" s="1199" t="s">
        <v>2487</v>
      </c>
      <c r="L21" s="1200">
        <v>40421</v>
      </c>
      <c r="M21" s="1200">
        <v>40421</v>
      </c>
      <c r="N21" s="664"/>
      <c r="O21" s="1201">
        <v>20377.54</v>
      </c>
      <c r="P21" s="1201">
        <v>11027.26</v>
      </c>
      <c r="Q21" s="1201">
        <v>10415.93</v>
      </c>
      <c r="R21" s="1201">
        <v>611.33000000000004</v>
      </c>
      <c r="S21" s="1202"/>
      <c r="T21" s="1201"/>
      <c r="U21" s="1201"/>
      <c r="V21" s="1201"/>
    </row>
    <row r="22" spans="1:22" ht="15.75" customHeight="1">
      <c r="A22" s="664">
        <v>14</v>
      </c>
      <c r="B22" s="1210" t="s">
        <v>2543</v>
      </c>
      <c r="C22" s="1196" t="s">
        <v>2482</v>
      </c>
      <c r="D22" s="1196"/>
      <c r="E22" s="1208" t="s">
        <v>2544</v>
      </c>
      <c r="F22" s="1197" t="s">
        <v>2545</v>
      </c>
      <c r="G22" s="1196" t="s">
        <v>2533</v>
      </c>
      <c r="H22" s="1198" t="s">
        <v>2486</v>
      </c>
      <c r="I22" s="1199">
        <v>1</v>
      </c>
      <c r="J22" s="1199"/>
      <c r="K22" s="1199" t="s">
        <v>2487</v>
      </c>
      <c r="L22" s="1200">
        <v>40421</v>
      </c>
      <c r="M22" s="1200">
        <v>40421</v>
      </c>
      <c r="N22" s="664"/>
      <c r="O22" s="1201">
        <v>33968.519999999997</v>
      </c>
      <c r="P22" s="1201">
        <v>18381.89</v>
      </c>
      <c r="Q22" s="1201">
        <v>17362.830000000002</v>
      </c>
      <c r="R22" s="1201">
        <v>1019.06</v>
      </c>
      <c r="S22" s="1202"/>
      <c r="T22" s="1201"/>
      <c r="U22" s="1201"/>
      <c r="V22" s="1201"/>
    </row>
    <row r="23" spans="1:22" ht="15.75" customHeight="1">
      <c r="A23" s="664">
        <v>15</v>
      </c>
      <c r="B23" s="1210" t="s">
        <v>2546</v>
      </c>
      <c r="C23" s="1196" t="s">
        <v>2482</v>
      </c>
      <c r="D23" s="1196"/>
      <c r="E23" s="1208" t="s">
        <v>2547</v>
      </c>
      <c r="F23" s="1197" t="s">
        <v>2548</v>
      </c>
      <c r="G23" s="1196" t="s">
        <v>2533</v>
      </c>
      <c r="H23" s="1198" t="s">
        <v>2486</v>
      </c>
      <c r="I23" s="1199">
        <v>1</v>
      </c>
      <c r="J23" s="1199"/>
      <c r="K23" s="1199" t="s">
        <v>2487</v>
      </c>
      <c r="L23" s="1200">
        <v>40421</v>
      </c>
      <c r="M23" s="1200">
        <v>40421</v>
      </c>
      <c r="N23" s="664"/>
      <c r="O23" s="1201">
        <v>351702.87</v>
      </c>
      <c r="P23" s="1201">
        <v>77373.710000000006</v>
      </c>
      <c r="Q23" s="1201">
        <v>66822.62</v>
      </c>
      <c r="R23" s="1201">
        <v>10551.09</v>
      </c>
      <c r="S23" s="1202"/>
      <c r="T23" s="1201"/>
      <c r="U23" s="1201"/>
      <c r="V23" s="1201"/>
    </row>
    <row r="24" spans="1:22" ht="15.75" customHeight="1">
      <c r="A24" s="664">
        <v>16</v>
      </c>
      <c r="B24" s="1210" t="s">
        <v>2549</v>
      </c>
      <c r="C24" s="1196" t="s">
        <v>2482</v>
      </c>
      <c r="D24" s="1196"/>
      <c r="E24" s="1208" t="s">
        <v>2550</v>
      </c>
      <c r="F24" s="1197" t="s">
        <v>2551</v>
      </c>
      <c r="G24" s="1196" t="s">
        <v>2533</v>
      </c>
      <c r="H24" s="1198" t="s">
        <v>2486</v>
      </c>
      <c r="I24" s="1199">
        <v>1</v>
      </c>
      <c r="J24" s="1199"/>
      <c r="K24" s="1199" t="s">
        <v>2487</v>
      </c>
      <c r="L24" s="1200">
        <v>40421</v>
      </c>
      <c r="M24" s="1200">
        <v>40421</v>
      </c>
      <c r="N24" s="664"/>
      <c r="O24" s="1201">
        <v>219524.45</v>
      </c>
      <c r="P24" s="1201">
        <v>125968.83</v>
      </c>
      <c r="Q24" s="1201">
        <v>119383.1</v>
      </c>
      <c r="R24" s="1201">
        <v>6585.73</v>
      </c>
      <c r="S24" s="1202"/>
      <c r="T24" s="1201"/>
      <c r="U24" s="1201"/>
      <c r="V24" s="1201"/>
    </row>
    <row r="25" spans="1:22" ht="15.75" customHeight="1">
      <c r="A25" s="664">
        <v>17</v>
      </c>
      <c r="B25" s="1210" t="s">
        <v>2552</v>
      </c>
      <c r="C25" s="1196" t="s">
        <v>2482</v>
      </c>
      <c r="D25" s="1196"/>
      <c r="E25" s="1208" t="s">
        <v>2553</v>
      </c>
      <c r="F25" s="1197" t="s">
        <v>2554</v>
      </c>
      <c r="G25" s="1196" t="s">
        <v>2533</v>
      </c>
      <c r="H25" s="1198" t="s">
        <v>2486</v>
      </c>
      <c r="I25" s="1199">
        <v>1</v>
      </c>
      <c r="J25" s="1199"/>
      <c r="K25" s="1199" t="s">
        <v>2487</v>
      </c>
      <c r="L25" s="1200">
        <v>40421</v>
      </c>
      <c r="M25" s="1200">
        <v>40421</v>
      </c>
      <c r="N25" s="664"/>
      <c r="O25" s="1201">
        <v>408435.73</v>
      </c>
      <c r="P25" s="1201">
        <v>234370.35</v>
      </c>
      <c r="Q25" s="1201">
        <v>222117.28</v>
      </c>
      <c r="R25" s="1201">
        <v>12253.07</v>
      </c>
      <c r="S25" s="1202"/>
      <c r="T25" s="1201"/>
      <c r="U25" s="1201"/>
      <c r="V25" s="1201"/>
    </row>
    <row r="26" spans="1:22" ht="15.75" customHeight="1">
      <c r="A26" s="664">
        <v>18</v>
      </c>
      <c r="B26" s="1210" t="s">
        <v>2555</v>
      </c>
      <c r="C26" s="1196" t="s">
        <v>2482</v>
      </c>
      <c r="D26" s="1196"/>
      <c r="E26" s="1208" t="s">
        <v>2556</v>
      </c>
      <c r="F26" s="1197" t="s">
        <v>2557</v>
      </c>
      <c r="G26" s="1196" t="s">
        <v>2533</v>
      </c>
      <c r="H26" s="1198" t="s">
        <v>2486</v>
      </c>
      <c r="I26" s="1199">
        <v>1</v>
      </c>
      <c r="J26" s="1199"/>
      <c r="K26" s="1199" t="s">
        <v>2487</v>
      </c>
      <c r="L26" s="1200">
        <v>40421</v>
      </c>
      <c r="M26" s="1200">
        <v>40421</v>
      </c>
      <c r="N26" s="664"/>
      <c r="O26" s="1201">
        <v>504542.26</v>
      </c>
      <c r="P26" s="1201">
        <v>289519.06</v>
      </c>
      <c r="Q26" s="1201">
        <v>274382.78999999998</v>
      </c>
      <c r="R26" s="1201">
        <v>15136.27</v>
      </c>
      <c r="S26" s="1202"/>
      <c r="T26" s="1201"/>
      <c r="U26" s="1201"/>
      <c r="V26" s="1201"/>
    </row>
    <row r="27" spans="1:22" ht="15.75" customHeight="1">
      <c r="A27" s="664">
        <v>19</v>
      </c>
      <c r="B27" s="1210" t="s">
        <v>2558</v>
      </c>
      <c r="C27" s="1196" t="s">
        <v>2482</v>
      </c>
      <c r="D27" s="1196"/>
      <c r="E27" s="1197" t="s">
        <v>2559</v>
      </c>
      <c r="F27" s="1197" t="s">
        <v>2560</v>
      </c>
      <c r="G27" s="1196" t="s">
        <v>2561</v>
      </c>
      <c r="H27" s="1198" t="s">
        <v>2486</v>
      </c>
      <c r="I27" s="1199">
        <v>1</v>
      </c>
      <c r="J27" s="1199"/>
      <c r="K27" s="1199" t="s">
        <v>2487</v>
      </c>
      <c r="L27" s="1200">
        <v>40421</v>
      </c>
      <c r="M27" s="1200">
        <v>40421</v>
      </c>
      <c r="N27" s="664"/>
      <c r="O27" s="1201">
        <v>115711.29</v>
      </c>
      <c r="P27" s="1201">
        <v>62616.73</v>
      </c>
      <c r="Q27" s="1201">
        <v>59145.39</v>
      </c>
      <c r="R27" s="1201">
        <v>3471.34</v>
      </c>
      <c r="S27" s="1202"/>
      <c r="T27" s="1201"/>
      <c r="U27" s="1201"/>
      <c r="V27" s="1201"/>
    </row>
    <row r="28" spans="1:22" ht="15.75" customHeight="1">
      <c r="A28" s="664">
        <v>24</v>
      </c>
      <c r="B28" s="1210" t="s">
        <v>2562</v>
      </c>
      <c r="C28" s="1196" t="s">
        <v>2482</v>
      </c>
      <c r="D28" s="1196"/>
      <c r="E28" s="1197" t="s">
        <v>2563</v>
      </c>
      <c r="F28" s="1197" t="s">
        <v>2564</v>
      </c>
      <c r="G28" s="1196" t="s">
        <v>2561</v>
      </c>
      <c r="H28" s="1198" t="s">
        <v>2486</v>
      </c>
      <c r="I28" s="1199">
        <v>1</v>
      </c>
      <c r="J28" s="1199"/>
      <c r="K28" s="1199" t="s">
        <v>2487</v>
      </c>
      <c r="L28" s="1200">
        <v>40421</v>
      </c>
      <c r="M28" s="1200">
        <v>40421</v>
      </c>
      <c r="N28" s="664"/>
      <c r="O28" s="1201">
        <v>135836.65</v>
      </c>
      <c r="P28" s="1201">
        <v>73507.59</v>
      </c>
      <c r="Q28" s="1201">
        <v>69432.490000000005</v>
      </c>
      <c r="R28" s="1201">
        <v>4075.1</v>
      </c>
      <c r="S28" s="1202"/>
      <c r="T28" s="1201"/>
      <c r="U28" s="1201"/>
      <c r="V28" s="1201"/>
    </row>
    <row r="29" spans="1:22" ht="15.75" customHeight="1">
      <c r="A29" s="664">
        <v>25</v>
      </c>
      <c r="B29" s="1210" t="s">
        <v>2565</v>
      </c>
      <c r="C29" s="1196" t="s">
        <v>2482</v>
      </c>
      <c r="D29" s="1196"/>
      <c r="E29" s="1208" t="s">
        <v>2566</v>
      </c>
      <c r="F29" s="1197" t="s">
        <v>2567</v>
      </c>
      <c r="G29" s="1212"/>
      <c r="H29" s="1198" t="s">
        <v>2486</v>
      </c>
      <c r="I29" s="1199">
        <v>1</v>
      </c>
      <c r="J29" s="1199"/>
      <c r="K29" s="1199" t="s">
        <v>2487</v>
      </c>
      <c r="L29" s="1200">
        <v>40421</v>
      </c>
      <c r="M29" s="1200">
        <v>40421</v>
      </c>
      <c r="N29" s="664"/>
      <c r="O29" s="1201">
        <v>7100692.3399999999</v>
      </c>
      <c r="P29" s="1201">
        <v>3792465.94</v>
      </c>
      <c r="Q29" s="1201">
        <v>3579445.17</v>
      </c>
      <c r="R29" s="1201">
        <v>213020.77</v>
      </c>
      <c r="S29" s="1202"/>
      <c r="T29" s="1201"/>
      <c r="U29" s="1201"/>
      <c r="V29" s="1201"/>
    </row>
    <row r="30" spans="1:22" ht="15.75" customHeight="1">
      <c r="A30" s="664">
        <v>26</v>
      </c>
      <c r="B30" s="1210" t="s">
        <v>2568</v>
      </c>
      <c r="C30" s="1196" t="s">
        <v>2482</v>
      </c>
      <c r="D30" s="1196"/>
      <c r="E30" s="1208" t="s">
        <v>2569</v>
      </c>
      <c r="F30" s="1197" t="s">
        <v>2570</v>
      </c>
      <c r="G30" s="1212"/>
      <c r="H30" s="1198" t="s">
        <v>2486</v>
      </c>
      <c r="I30" s="1199">
        <v>1</v>
      </c>
      <c r="J30" s="1199"/>
      <c r="K30" s="1199" t="s">
        <v>2487</v>
      </c>
      <c r="L30" s="1200">
        <v>40421</v>
      </c>
      <c r="M30" s="1200">
        <v>40421</v>
      </c>
      <c r="N30" s="664"/>
      <c r="O30" s="1201">
        <v>257585.9</v>
      </c>
      <c r="P30" s="1201">
        <v>137576.25</v>
      </c>
      <c r="Q30" s="1201">
        <v>129848.67</v>
      </c>
      <c r="R30" s="1201">
        <v>7727.58</v>
      </c>
      <c r="S30" s="1202"/>
      <c r="T30" s="1201"/>
      <c r="U30" s="1201"/>
      <c r="V30" s="1201"/>
    </row>
    <row r="31" spans="1:22" ht="15.75" customHeight="1">
      <c r="A31" s="664">
        <v>27</v>
      </c>
      <c r="B31" s="1210" t="s">
        <v>2571</v>
      </c>
      <c r="C31" s="1196" t="s">
        <v>2482</v>
      </c>
      <c r="D31" s="1196"/>
      <c r="E31" s="1208" t="s">
        <v>2572</v>
      </c>
      <c r="F31" s="1197" t="s">
        <v>2573</v>
      </c>
      <c r="G31" s="1212"/>
      <c r="H31" s="1198" t="s">
        <v>2486</v>
      </c>
      <c r="I31" s="1199">
        <v>1</v>
      </c>
      <c r="J31" s="1199"/>
      <c r="K31" s="1199" t="s">
        <v>2487</v>
      </c>
      <c r="L31" s="1200">
        <v>40421</v>
      </c>
      <c r="M31" s="1200">
        <v>40421</v>
      </c>
      <c r="N31" s="664"/>
      <c r="O31" s="1201">
        <v>37643.31</v>
      </c>
      <c r="P31" s="1201">
        <v>11999.02</v>
      </c>
      <c r="Q31" s="1201">
        <v>10869.72</v>
      </c>
      <c r="R31" s="1201">
        <v>1129.3</v>
      </c>
      <c r="S31" s="1202"/>
      <c r="T31" s="1201"/>
      <c r="U31" s="1201"/>
      <c r="V31" s="1201"/>
    </row>
    <row r="32" spans="1:22" ht="15.75" customHeight="1">
      <c r="A32" s="664">
        <v>28</v>
      </c>
      <c r="B32" s="1210" t="s">
        <v>2574</v>
      </c>
      <c r="C32" s="1196" t="s">
        <v>2482</v>
      </c>
      <c r="D32" s="1196"/>
      <c r="E32" s="1197" t="s">
        <v>2572</v>
      </c>
      <c r="F32" s="1197" t="s">
        <v>2573</v>
      </c>
      <c r="G32" s="1212"/>
      <c r="H32" s="1198" t="s">
        <v>2486</v>
      </c>
      <c r="I32" s="1199">
        <v>1</v>
      </c>
      <c r="J32" s="1199"/>
      <c r="K32" s="1199" t="s">
        <v>2487</v>
      </c>
      <c r="L32" s="1200">
        <v>40421</v>
      </c>
      <c r="M32" s="1200">
        <v>40421</v>
      </c>
      <c r="N32" s="664"/>
      <c r="O32" s="1201">
        <v>37643.32</v>
      </c>
      <c r="P32" s="1201">
        <v>11999.02</v>
      </c>
      <c r="Q32" s="1201">
        <v>10869.72</v>
      </c>
      <c r="R32" s="1201">
        <v>1129.3</v>
      </c>
      <c r="S32" s="1202"/>
      <c r="T32" s="1201"/>
      <c r="U32" s="1201"/>
      <c r="V32" s="1201"/>
    </row>
    <row r="33" spans="1:22" ht="15.75" customHeight="1">
      <c r="A33" s="664">
        <v>20</v>
      </c>
      <c r="B33" s="1210" t="s">
        <v>2575</v>
      </c>
      <c r="C33" s="1196" t="s">
        <v>2482</v>
      </c>
      <c r="D33" s="1196"/>
      <c r="E33" s="1197" t="s">
        <v>2576</v>
      </c>
      <c r="F33" s="1197" t="s">
        <v>2577</v>
      </c>
      <c r="G33" s="1212" t="s">
        <v>2561</v>
      </c>
      <c r="H33" s="1198" t="s">
        <v>2486</v>
      </c>
      <c r="I33" s="1199">
        <v>1</v>
      </c>
      <c r="J33" s="1199"/>
      <c r="K33" s="1199" t="s">
        <v>2487</v>
      </c>
      <c r="L33" s="1200">
        <v>40421</v>
      </c>
      <c r="M33" s="1200">
        <v>40421</v>
      </c>
      <c r="N33" s="664"/>
      <c r="O33" s="1201">
        <v>192470.82</v>
      </c>
      <c r="P33" s="1201">
        <v>104154.74</v>
      </c>
      <c r="Q33" s="1201">
        <v>98380.62</v>
      </c>
      <c r="R33" s="1201">
        <v>5774.12</v>
      </c>
      <c r="S33" s="1202"/>
      <c r="T33" s="1201"/>
      <c r="U33" s="1201"/>
      <c r="V33" s="1201"/>
    </row>
    <row r="34" spans="1:22" ht="15.75" customHeight="1">
      <c r="A34" s="664">
        <v>21</v>
      </c>
      <c r="B34" s="1210" t="s">
        <v>2578</v>
      </c>
      <c r="C34" s="1196" t="s">
        <v>2482</v>
      </c>
      <c r="D34" s="1196"/>
      <c r="E34" s="1197" t="s">
        <v>2579</v>
      </c>
      <c r="F34" s="1197" t="s">
        <v>2577</v>
      </c>
      <c r="G34" s="1212" t="s">
        <v>2561</v>
      </c>
      <c r="H34" s="1198" t="s">
        <v>2486</v>
      </c>
      <c r="I34" s="1199">
        <v>1</v>
      </c>
      <c r="J34" s="1199"/>
      <c r="K34" s="1199" t="s">
        <v>2487</v>
      </c>
      <c r="L34" s="1200">
        <v>40421</v>
      </c>
      <c r="M34" s="1200">
        <v>40421</v>
      </c>
      <c r="N34" s="664"/>
      <c r="O34" s="1201">
        <v>201636.36</v>
      </c>
      <c r="P34" s="1201">
        <v>109114.38</v>
      </c>
      <c r="Q34" s="1201">
        <v>103065.29</v>
      </c>
      <c r="R34" s="1201">
        <v>6049.09</v>
      </c>
      <c r="S34" s="1202"/>
      <c r="T34" s="1201"/>
      <c r="U34" s="1201"/>
      <c r="V34" s="1201"/>
    </row>
    <row r="35" spans="1:22" ht="15.75" customHeight="1">
      <c r="A35" s="664">
        <v>22</v>
      </c>
      <c r="B35" s="1210" t="s">
        <v>2580</v>
      </c>
      <c r="C35" s="1196" t="s">
        <v>2482</v>
      </c>
      <c r="D35" s="1196"/>
      <c r="E35" s="1197" t="s">
        <v>2576</v>
      </c>
      <c r="F35" s="1197" t="s">
        <v>2577</v>
      </c>
      <c r="G35" s="1212" t="s">
        <v>2561</v>
      </c>
      <c r="H35" s="1198" t="s">
        <v>2486</v>
      </c>
      <c r="I35" s="1199">
        <v>1</v>
      </c>
      <c r="J35" s="1199"/>
      <c r="K35" s="1199" t="s">
        <v>2487</v>
      </c>
      <c r="L35" s="1200">
        <v>40421</v>
      </c>
      <c r="M35" s="1200">
        <v>40421</v>
      </c>
      <c r="N35" s="664"/>
      <c r="O35" s="1201">
        <v>192470.81</v>
      </c>
      <c r="P35" s="1201">
        <v>104154.73</v>
      </c>
      <c r="Q35" s="1201">
        <v>98380.61</v>
      </c>
      <c r="R35" s="1201">
        <v>5774.12</v>
      </c>
      <c r="S35" s="1202"/>
      <c r="T35" s="1201"/>
      <c r="U35" s="1201"/>
      <c r="V35" s="1201"/>
    </row>
    <row r="36" spans="1:22" ht="15.75" customHeight="1">
      <c r="A36" s="664">
        <v>23</v>
      </c>
      <c r="B36" s="1210" t="s">
        <v>2581</v>
      </c>
      <c r="C36" s="1196" t="s">
        <v>2482</v>
      </c>
      <c r="D36" s="1196"/>
      <c r="E36" s="1197" t="s">
        <v>2579</v>
      </c>
      <c r="F36" s="1197" t="s">
        <v>2577</v>
      </c>
      <c r="G36" s="1212" t="s">
        <v>2561</v>
      </c>
      <c r="H36" s="1198" t="s">
        <v>2486</v>
      </c>
      <c r="I36" s="1199">
        <v>1</v>
      </c>
      <c r="J36" s="1199"/>
      <c r="K36" s="1199" t="s">
        <v>2487</v>
      </c>
      <c r="L36" s="1200">
        <v>40421</v>
      </c>
      <c r="M36" s="1200">
        <v>40421</v>
      </c>
      <c r="N36" s="664"/>
      <c r="O36" s="1201">
        <v>201636.36</v>
      </c>
      <c r="P36" s="1201">
        <v>109114.38</v>
      </c>
      <c r="Q36" s="1201">
        <v>103065.29</v>
      </c>
      <c r="R36" s="1201">
        <v>6049.09</v>
      </c>
      <c r="S36" s="1202"/>
      <c r="T36" s="1201"/>
      <c r="U36" s="1201"/>
      <c r="V36" s="1201"/>
    </row>
    <row r="37" spans="1:22" ht="15.75" customHeight="1">
      <c r="A37" s="664">
        <v>29</v>
      </c>
      <c r="B37" s="1210" t="s">
        <v>2582</v>
      </c>
      <c r="C37" s="1196" t="s">
        <v>2482</v>
      </c>
      <c r="D37" s="1196"/>
      <c r="E37" s="1197" t="s">
        <v>2583</v>
      </c>
      <c r="F37" s="1197" t="s">
        <v>2522</v>
      </c>
      <c r="G37" s="1212"/>
      <c r="H37" s="1198" t="s">
        <v>2486</v>
      </c>
      <c r="I37" s="1199">
        <v>1</v>
      </c>
      <c r="J37" s="1199"/>
      <c r="K37" s="1199" t="s">
        <v>2487</v>
      </c>
      <c r="L37" s="1200">
        <v>40178</v>
      </c>
      <c r="M37" s="1200">
        <v>40178</v>
      </c>
      <c r="N37" s="664"/>
      <c r="O37" s="1201">
        <v>3119.66</v>
      </c>
      <c r="P37" s="1201">
        <v>0</v>
      </c>
      <c r="Q37" s="1201">
        <v>0</v>
      </c>
      <c r="R37" s="1201">
        <v>0</v>
      </c>
      <c r="S37" s="1202"/>
      <c r="T37" s="1201"/>
      <c r="U37" s="1201"/>
      <c r="V37" s="1201"/>
    </row>
    <row r="38" spans="1:22" ht="15.75" customHeight="1">
      <c r="A38" s="664">
        <v>30</v>
      </c>
      <c r="B38" s="1210" t="s">
        <v>2584</v>
      </c>
      <c r="C38" s="1196" t="s">
        <v>2482</v>
      </c>
      <c r="D38" s="1196"/>
      <c r="E38" s="1197" t="s">
        <v>2585</v>
      </c>
      <c r="F38" s="1197" t="s">
        <v>2522</v>
      </c>
      <c r="G38" s="1212"/>
      <c r="H38" s="1198" t="s">
        <v>2486</v>
      </c>
      <c r="I38" s="1199">
        <v>1</v>
      </c>
      <c r="J38" s="1199"/>
      <c r="K38" s="1199" t="s">
        <v>2487</v>
      </c>
      <c r="L38" s="1200">
        <v>40178</v>
      </c>
      <c r="M38" s="1200">
        <v>40178</v>
      </c>
      <c r="N38" s="664"/>
      <c r="O38" s="1201">
        <v>2500</v>
      </c>
      <c r="P38" s="1201">
        <v>0</v>
      </c>
      <c r="Q38" s="1201">
        <v>0</v>
      </c>
      <c r="R38" s="1201">
        <v>0</v>
      </c>
      <c r="S38" s="1202"/>
      <c r="T38" s="1201"/>
      <c r="U38" s="1201"/>
      <c r="V38" s="1201"/>
    </row>
    <row r="39" spans="1:22" ht="15.75" customHeight="1">
      <c r="A39" s="664">
        <v>31</v>
      </c>
      <c r="B39" s="1210" t="s">
        <v>2586</v>
      </c>
      <c r="C39" s="1196" t="s">
        <v>2482</v>
      </c>
      <c r="D39" s="1196"/>
      <c r="E39" s="1197" t="s">
        <v>2587</v>
      </c>
      <c r="F39" s="1197" t="s">
        <v>2588</v>
      </c>
      <c r="G39" s="1212"/>
      <c r="H39" s="1198" t="s">
        <v>2486</v>
      </c>
      <c r="I39" s="1199">
        <v>1</v>
      </c>
      <c r="J39" s="1199"/>
      <c r="K39" s="1199" t="s">
        <v>2487</v>
      </c>
      <c r="L39" s="1200">
        <v>40359</v>
      </c>
      <c r="M39" s="1200">
        <v>40359</v>
      </c>
      <c r="N39" s="664"/>
      <c r="O39" s="1201">
        <v>13829.06</v>
      </c>
      <c r="P39" s="1201">
        <v>5057.34</v>
      </c>
      <c r="Q39" s="1201">
        <v>4482.92</v>
      </c>
      <c r="R39" s="1201">
        <v>574.41999999999996</v>
      </c>
      <c r="S39" s="1202"/>
      <c r="T39" s="1201"/>
      <c r="U39" s="1201"/>
      <c r="V39" s="1201"/>
    </row>
    <row r="40" spans="1:22" ht="15.75" customHeight="1">
      <c r="A40" s="664">
        <v>32</v>
      </c>
      <c r="B40" s="1210" t="s">
        <v>2589</v>
      </c>
      <c r="C40" s="1196" t="s">
        <v>2482</v>
      </c>
      <c r="D40" s="1196"/>
      <c r="E40" s="1197" t="s">
        <v>2590</v>
      </c>
      <c r="F40" s="1197" t="s">
        <v>2591</v>
      </c>
      <c r="G40" s="1212"/>
      <c r="H40" s="1198" t="s">
        <v>2486</v>
      </c>
      <c r="I40" s="1199">
        <v>1</v>
      </c>
      <c r="J40" s="1199"/>
      <c r="K40" s="1199" t="s">
        <v>2487</v>
      </c>
      <c r="L40" s="1200">
        <v>40359</v>
      </c>
      <c r="M40" s="1200">
        <v>40359</v>
      </c>
      <c r="N40" s="664"/>
      <c r="O40" s="1201">
        <v>14829.06</v>
      </c>
      <c r="P40" s="1201">
        <v>5423.15</v>
      </c>
      <c r="Q40" s="1201">
        <v>4807.1899999999996</v>
      </c>
      <c r="R40" s="1201">
        <v>615.96</v>
      </c>
      <c r="S40" s="1202"/>
      <c r="T40" s="1201"/>
      <c r="U40" s="1201"/>
      <c r="V40" s="1201"/>
    </row>
    <row r="41" spans="1:22" ht="15.75" customHeight="1">
      <c r="A41" s="664">
        <v>33</v>
      </c>
      <c r="B41" s="1210" t="s">
        <v>2592</v>
      </c>
      <c r="C41" s="1196" t="s">
        <v>2482</v>
      </c>
      <c r="D41" s="1196"/>
      <c r="E41" s="1197" t="s">
        <v>2593</v>
      </c>
      <c r="F41" s="1197" t="s">
        <v>2594</v>
      </c>
      <c r="G41" s="1212"/>
      <c r="H41" s="1198" t="s">
        <v>2486</v>
      </c>
      <c r="I41" s="1199">
        <v>1</v>
      </c>
      <c r="J41" s="1199"/>
      <c r="K41" s="1199" t="s">
        <v>2487</v>
      </c>
      <c r="L41" s="1200">
        <v>40421</v>
      </c>
      <c r="M41" s="1200">
        <v>40421</v>
      </c>
      <c r="N41" s="664"/>
      <c r="O41" s="1201">
        <v>22808.97</v>
      </c>
      <c r="P41" s="1201">
        <v>12182.17</v>
      </c>
      <c r="Q41" s="1201">
        <v>11497.9</v>
      </c>
      <c r="R41" s="1201">
        <v>684.27</v>
      </c>
      <c r="S41" s="1202"/>
      <c r="T41" s="1201"/>
      <c r="U41" s="1201"/>
      <c r="V41" s="1201"/>
    </row>
    <row r="42" spans="1:22" ht="15.75" customHeight="1">
      <c r="A42" s="664">
        <v>34</v>
      </c>
      <c r="B42" s="1210" t="s">
        <v>2595</v>
      </c>
      <c r="C42" s="1196" t="s">
        <v>2482</v>
      </c>
      <c r="D42" s="1196"/>
      <c r="E42" s="1208" t="s">
        <v>2596</v>
      </c>
      <c r="F42" s="1197" t="s">
        <v>2597</v>
      </c>
      <c r="G42" s="1212"/>
      <c r="H42" s="1198" t="s">
        <v>2486</v>
      </c>
      <c r="I42" s="1199">
        <v>1</v>
      </c>
      <c r="J42" s="1199"/>
      <c r="K42" s="1199" t="s">
        <v>2487</v>
      </c>
      <c r="L42" s="1200">
        <v>40329</v>
      </c>
      <c r="M42" s="1200">
        <v>40329</v>
      </c>
      <c r="N42" s="664"/>
      <c r="O42" s="1201">
        <v>254700.85</v>
      </c>
      <c r="P42" s="1201">
        <v>99711.08</v>
      </c>
      <c r="Q42" s="1201">
        <v>88463.12</v>
      </c>
      <c r="R42" s="1201">
        <v>11247.96</v>
      </c>
      <c r="S42" s="1202"/>
      <c r="T42" s="1201"/>
      <c r="U42" s="1201"/>
      <c r="V42" s="1201"/>
    </row>
    <row r="43" spans="1:22" ht="15.75" customHeight="1">
      <c r="A43" s="664">
        <v>35</v>
      </c>
      <c r="B43" s="1210" t="s">
        <v>2598</v>
      </c>
      <c r="C43" s="1196" t="s">
        <v>2482</v>
      </c>
      <c r="D43" s="1196"/>
      <c r="E43" s="1197" t="s">
        <v>2599</v>
      </c>
      <c r="F43" s="1197" t="s">
        <v>2600</v>
      </c>
      <c r="G43" s="1212"/>
      <c r="H43" s="1198" t="s">
        <v>2486</v>
      </c>
      <c r="I43" s="1199">
        <v>1</v>
      </c>
      <c r="J43" s="1199"/>
      <c r="K43" s="1199" t="s">
        <v>2487</v>
      </c>
      <c r="L43" s="1200">
        <v>40329</v>
      </c>
      <c r="M43" s="1200">
        <v>40329</v>
      </c>
      <c r="N43" s="664"/>
      <c r="O43" s="1201">
        <v>7620.51</v>
      </c>
      <c r="P43" s="1201">
        <v>2693.14</v>
      </c>
      <c r="Q43" s="1201">
        <v>2377.27</v>
      </c>
      <c r="R43" s="1201">
        <v>315.87</v>
      </c>
      <c r="S43" s="1202"/>
      <c r="T43" s="1201"/>
      <c r="U43" s="1201"/>
      <c r="V43" s="1201"/>
    </row>
    <row r="44" spans="1:22" ht="15.75" customHeight="1">
      <c r="A44" s="664">
        <v>36</v>
      </c>
      <c r="B44" s="1210" t="s">
        <v>2601</v>
      </c>
      <c r="C44" s="1196" t="s">
        <v>2482</v>
      </c>
      <c r="D44" s="1196"/>
      <c r="E44" s="1197" t="s">
        <v>2599</v>
      </c>
      <c r="F44" s="1197" t="s">
        <v>2600</v>
      </c>
      <c r="G44" s="1212"/>
      <c r="H44" s="1198" t="s">
        <v>2486</v>
      </c>
      <c r="I44" s="1199">
        <v>1</v>
      </c>
      <c r="J44" s="1199"/>
      <c r="K44" s="1199" t="s">
        <v>2487</v>
      </c>
      <c r="L44" s="1200">
        <v>40329</v>
      </c>
      <c r="M44" s="1200">
        <v>40329</v>
      </c>
      <c r="N44" s="664"/>
      <c r="O44" s="1201">
        <v>7620.51</v>
      </c>
      <c r="P44" s="1201">
        <v>2693.14</v>
      </c>
      <c r="Q44" s="1201">
        <v>2377.27</v>
      </c>
      <c r="R44" s="1201">
        <v>315.87</v>
      </c>
      <c r="S44" s="1202"/>
      <c r="T44" s="1201"/>
      <c r="U44" s="1201"/>
      <c r="V44" s="1201"/>
    </row>
    <row r="45" spans="1:22" ht="15.75" customHeight="1">
      <c r="A45" s="664">
        <v>37</v>
      </c>
      <c r="B45" s="1210" t="s">
        <v>2602</v>
      </c>
      <c r="C45" s="1196" t="s">
        <v>2482</v>
      </c>
      <c r="D45" s="1196"/>
      <c r="E45" s="1197" t="s">
        <v>2599</v>
      </c>
      <c r="F45" s="1197" t="s">
        <v>2600</v>
      </c>
      <c r="G45" s="1212"/>
      <c r="H45" s="1198" t="s">
        <v>2486</v>
      </c>
      <c r="I45" s="1199">
        <v>1</v>
      </c>
      <c r="J45" s="1199"/>
      <c r="K45" s="1199" t="s">
        <v>2487</v>
      </c>
      <c r="L45" s="1200">
        <v>40329</v>
      </c>
      <c r="M45" s="1200">
        <v>40329</v>
      </c>
      <c r="N45" s="664"/>
      <c r="O45" s="1201">
        <v>7620.52</v>
      </c>
      <c r="P45" s="1201">
        <v>2693.15</v>
      </c>
      <c r="Q45" s="1201">
        <v>2377.2800000000002</v>
      </c>
      <c r="R45" s="1201">
        <v>315.87</v>
      </c>
      <c r="S45" s="1202"/>
      <c r="T45" s="1201"/>
      <c r="U45" s="1201"/>
      <c r="V45" s="1201"/>
    </row>
    <row r="46" spans="1:22" ht="15.75" customHeight="1">
      <c r="A46" s="664">
        <v>38</v>
      </c>
      <c r="B46" s="1210" t="s">
        <v>2603</v>
      </c>
      <c r="C46" s="1196" t="s">
        <v>2482</v>
      </c>
      <c r="D46" s="1196"/>
      <c r="E46" s="1197" t="s">
        <v>2599</v>
      </c>
      <c r="F46" s="1197" t="s">
        <v>2604</v>
      </c>
      <c r="G46" s="1212"/>
      <c r="H46" s="1198" t="s">
        <v>2486</v>
      </c>
      <c r="I46" s="1199">
        <v>1</v>
      </c>
      <c r="J46" s="1199"/>
      <c r="K46" s="1199" t="s">
        <v>2487</v>
      </c>
      <c r="L46" s="1200">
        <v>40329</v>
      </c>
      <c r="M46" s="1200">
        <v>40329</v>
      </c>
      <c r="N46" s="664"/>
      <c r="O46" s="1201">
        <v>7349.58</v>
      </c>
      <c r="P46" s="1201">
        <v>2597.44</v>
      </c>
      <c r="Q46" s="1201">
        <v>2292.85</v>
      </c>
      <c r="R46" s="1201">
        <v>304.58999999999997</v>
      </c>
      <c r="S46" s="1202"/>
      <c r="T46" s="1201"/>
      <c r="U46" s="1201"/>
      <c r="V46" s="1201"/>
    </row>
    <row r="47" spans="1:22" ht="15.75" customHeight="1">
      <c r="A47" s="664">
        <v>39</v>
      </c>
      <c r="B47" s="1210" t="s">
        <v>2605</v>
      </c>
      <c r="C47" s="1196" t="s">
        <v>2482</v>
      </c>
      <c r="D47" s="1196"/>
      <c r="E47" s="1197" t="s">
        <v>2599</v>
      </c>
      <c r="F47" s="1197" t="s">
        <v>2604</v>
      </c>
      <c r="G47" s="1212"/>
      <c r="H47" s="1198" t="s">
        <v>2486</v>
      </c>
      <c r="I47" s="1199">
        <v>1</v>
      </c>
      <c r="J47" s="1199"/>
      <c r="K47" s="1199" t="s">
        <v>2487</v>
      </c>
      <c r="L47" s="1200">
        <v>40329</v>
      </c>
      <c r="M47" s="1200">
        <v>40329</v>
      </c>
      <c r="N47" s="664"/>
      <c r="O47" s="1201">
        <v>7349.57</v>
      </c>
      <c r="P47" s="1201">
        <v>2597.4299999999998</v>
      </c>
      <c r="Q47" s="1201">
        <v>2292.84</v>
      </c>
      <c r="R47" s="1201">
        <v>304.58999999999997</v>
      </c>
      <c r="S47" s="1202"/>
      <c r="T47" s="1201"/>
      <c r="U47" s="1201"/>
      <c r="V47" s="1201"/>
    </row>
    <row r="48" spans="1:22" ht="15.75" customHeight="1">
      <c r="A48" s="664">
        <v>40</v>
      </c>
      <c r="B48" s="1210" t="s">
        <v>2606</v>
      </c>
      <c r="C48" s="1196" t="s">
        <v>2482</v>
      </c>
      <c r="D48" s="1196"/>
      <c r="E48" s="1197" t="s">
        <v>2599</v>
      </c>
      <c r="F48" s="1197" t="s">
        <v>2604</v>
      </c>
      <c r="G48" s="1212"/>
      <c r="H48" s="1198" t="s">
        <v>2486</v>
      </c>
      <c r="I48" s="1199">
        <v>1</v>
      </c>
      <c r="J48" s="1199"/>
      <c r="K48" s="1199" t="s">
        <v>2487</v>
      </c>
      <c r="L48" s="1200">
        <v>40329</v>
      </c>
      <c r="M48" s="1200">
        <v>40329</v>
      </c>
      <c r="N48" s="664"/>
      <c r="O48" s="1201">
        <v>7349.57</v>
      </c>
      <c r="P48" s="1201">
        <v>2597.4299999999998</v>
      </c>
      <c r="Q48" s="1201">
        <v>2292.84</v>
      </c>
      <c r="R48" s="1201">
        <v>304.58999999999997</v>
      </c>
      <c r="S48" s="1202"/>
      <c r="T48" s="1201"/>
      <c r="U48" s="1201"/>
      <c r="V48" s="1201"/>
    </row>
    <row r="49" spans="1:22" ht="15.75" customHeight="1">
      <c r="A49" s="664">
        <v>41</v>
      </c>
      <c r="B49" s="1210" t="s">
        <v>2607</v>
      </c>
      <c r="C49" s="1196" t="s">
        <v>2482</v>
      </c>
      <c r="D49" s="1196"/>
      <c r="E49" s="1208" t="s">
        <v>2608</v>
      </c>
      <c r="F49" s="1197" t="s">
        <v>2609</v>
      </c>
      <c r="G49" s="1212"/>
      <c r="H49" s="1198" t="s">
        <v>2486</v>
      </c>
      <c r="I49" s="1199">
        <v>1</v>
      </c>
      <c r="J49" s="1199"/>
      <c r="K49" s="1199" t="s">
        <v>2487</v>
      </c>
      <c r="L49" s="1200">
        <v>40421</v>
      </c>
      <c r="M49" s="1200">
        <v>40421</v>
      </c>
      <c r="N49" s="664"/>
      <c r="O49" s="1201">
        <v>85710.21</v>
      </c>
      <c r="P49" s="1201">
        <v>46381.65</v>
      </c>
      <c r="Q49" s="1201">
        <v>42863.49</v>
      </c>
      <c r="R49" s="1201">
        <v>3518.16</v>
      </c>
      <c r="S49" s="1202"/>
      <c r="T49" s="1201"/>
      <c r="U49" s="1201"/>
      <c r="V49" s="1201"/>
    </row>
    <row r="50" spans="1:22" ht="15.75" customHeight="1">
      <c r="A50" s="664">
        <v>42</v>
      </c>
      <c r="B50" s="1210" t="s">
        <v>2610</v>
      </c>
      <c r="C50" s="1196" t="s">
        <v>2482</v>
      </c>
      <c r="D50" s="1196"/>
      <c r="E50" s="1208" t="s">
        <v>2611</v>
      </c>
      <c r="F50" s="1197" t="s">
        <v>2612</v>
      </c>
      <c r="G50" s="1212"/>
      <c r="H50" s="1198" t="s">
        <v>2486</v>
      </c>
      <c r="I50" s="1199">
        <v>1</v>
      </c>
      <c r="J50" s="1199"/>
      <c r="K50" s="1199" t="s">
        <v>2487</v>
      </c>
      <c r="L50" s="1200">
        <v>40421</v>
      </c>
      <c r="M50" s="1200">
        <v>40421</v>
      </c>
      <c r="N50" s="664"/>
      <c r="O50" s="1201">
        <v>79616.59</v>
      </c>
      <c r="P50" s="1201">
        <v>43084.06</v>
      </c>
      <c r="Q50" s="1201">
        <v>39815.99</v>
      </c>
      <c r="R50" s="1201">
        <v>3268.07</v>
      </c>
      <c r="S50" s="1202"/>
      <c r="T50" s="1201"/>
      <c r="U50" s="1201"/>
      <c r="V50" s="1201"/>
    </row>
    <row r="51" spans="1:22" ht="15.75" customHeight="1">
      <c r="A51" s="664">
        <v>43</v>
      </c>
      <c r="B51" s="1210" t="s">
        <v>2613</v>
      </c>
      <c r="C51" s="1196" t="s">
        <v>2482</v>
      </c>
      <c r="D51" s="1196"/>
      <c r="E51" s="1197" t="s">
        <v>2614</v>
      </c>
      <c r="F51" s="1197" t="s">
        <v>2615</v>
      </c>
      <c r="G51" s="1212"/>
      <c r="H51" s="1198" t="s">
        <v>2486</v>
      </c>
      <c r="I51" s="1199">
        <v>1</v>
      </c>
      <c r="J51" s="1199"/>
      <c r="K51" s="1199" t="s">
        <v>2487</v>
      </c>
      <c r="L51" s="1200">
        <v>40359</v>
      </c>
      <c r="M51" s="1200">
        <v>40359</v>
      </c>
      <c r="N51" s="664"/>
      <c r="O51" s="1201">
        <v>3894.87</v>
      </c>
      <c r="P51" s="1201">
        <v>0</v>
      </c>
      <c r="Q51" s="1201">
        <v>0</v>
      </c>
      <c r="R51" s="1201">
        <v>0</v>
      </c>
      <c r="S51" s="1202"/>
      <c r="T51" s="1201"/>
      <c r="U51" s="1201"/>
      <c r="V51" s="1201"/>
    </row>
    <row r="52" spans="1:22" ht="15.75" customHeight="1">
      <c r="A52" s="664">
        <v>44</v>
      </c>
      <c r="B52" s="1210" t="s">
        <v>2616</v>
      </c>
      <c r="C52" s="1196" t="s">
        <v>2482</v>
      </c>
      <c r="D52" s="1196"/>
      <c r="E52" s="1197" t="s">
        <v>2617</v>
      </c>
      <c r="F52" s="1197"/>
      <c r="G52" s="1212" t="s">
        <v>2618</v>
      </c>
      <c r="H52" s="1198" t="s">
        <v>2486</v>
      </c>
      <c r="I52" s="1199">
        <v>1</v>
      </c>
      <c r="J52" s="1199"/>
      <c r="K52" s="1199" t="s">
        <v>2487</v>
      </c>
      <c r="L52" s="1200">
        <v>40178</v>
      </c>
      <c r="M52" s="1200">
        <v>40178</v>
      </c>
      <c r="N52" s="664"/>
      <c r="O52" s="1201">
        <v>215600</v>
      </c>
      <c r="P52" s="1201">
        <v>6468</v>
      </c>
      <c r="Q52" s="1201">
        <v>0</v>
      </c>
      <c r="R52" s="1201">
        <v>6468</v>
      </c>
      <c r="S52" s="1202"/>
      <c r="T52" s="1201"/>
      <c r="U52" s="1201"/>
      <c r="V52" s="1201"/>
    </row>
    <row r="53" spans="1:22" ht="15.75" customHeight="1">
      <c r="B53" s="227"/>
      <c r="C53" s="227"/>
      <c r="D53" s="227"/>
      <c r="E53" s="227"/>
      <c r="F53" s="1194"/>
      <c r="G53" s="227"/>
      <c r="H53" s="227"/>
      <c r="O53" s="227"/>
      <c r="P53" s="227"/>
      <c r="Q53" s="227"/>
      <c r="R53" s="227"/>
      <c r="S53" s="227"/>
      <c r="T53" s="227"/>
      <c r="U53" s="227"/>
      <c r="V53" s="227"/>
    </row>
    <row r="54" spans="1:22" ht="15.75" customHeight="1">
      <c r="B54" s="227"/>
      <c r="C54" s="227"/>
      <c r="D54" s="227"/>
      <c r="E54" s="227"/>
      <c r="F54" s="1194"/>
      <c r="G54" s="227"/>
      <c r="H54" s="227"/>
      <c r="O54" s="227"/>
      <c r="P54" s="227"/>
      <c r="Q54" s="227"/>
      <c r="R54" s="227"/>
      <c r="S54" s="227"/>
      <c r="T54" s="227"/>
      <c r="U54" s="227"/>
      <c r="V54" s="227"/>
    </row>
    <row r="55" spans="1:22" ht="15.75" customHeight="1">
      <c r="B55" s="227"/>
      <c r="C55" s="227"/>
      <c r="D55" s="227"/>
      <c r="E55" s="227"/>
      <c r="F55" s="1194"/>
      <c r="G55" s="227"/>
      <c r="H55" s="227"/>
      <c r="O55" s="227"/>
      <c r="P55" s="227"/>
      <c r="Q55" s="227"/>
      <c r="R55" s="227"/>
      <c r="S55" s="227"/>
      <c r="T55" s="227"/>
      <c r="U55" s="227"/>
      <c r="V55" s="227"/>
    </row>
    <row r="56" spans="1:22" ht="15.75" customHeight="1">
      <c r="B56" s="227"/>
      <c r="C56" s="227"/>
      <c r="D56" s="227"/>
      <c r="E56" s="227"/>
      <c r="F56" s="1194"/>
      <c r="G56" s="227"/>
      <c r="H56" s="227"/>
      <c r="O56" s="227"/>
      <c r="P56" s="227"/>
      <c r="Q56" s="227"/>
      <c r="R56" s="227"/>
      <c r="S56" s="227"/>
      <c r="T56" s="227"/>
      <c r="U56" s="227"/>
      <c r="V56" s="227"/>
    </row>
    <row r="57" spans="1:22" ht="15.75" customHeight="1">
      <c r="B57" s="227"/>
      <c r="C57" s="227"/>
      <c r="D57" s="227"/>
      <c r="E57" s="227"/>
      <c r="F57" s="1194"/>
      <c r="G57" s="227"/>
      <c r="H57" s="227"/>
      <c r="O57" s="227"/>
      <c r="P57" s="227"/>
      <c r="Q57" s="227"/>
      <c r="R57" s="227"/>
      <c r="S57" s="227"/>
      <c r="T57" s="227"/>
      <c r="U57" s="227"/>
      <c r="V57" s="227"/>
    </row>
    <row r="58" spans="1:22" ht="15.75" customHeight="1">
      <c r="B58" s="227"/>
      <c r="C58" s="227"/>
      <c r="D58" s="227"/>
      <c r="E58" s="227"/>
      <c r="F58" s="1194"/>
      <c r="G58" s="227"/>
      <c r="H58" s="227"/>
      <c r="O58" s="227"/>
      <c r="P58" s="227"/>
      <c r="Q58" s="227"/>
      <c r="R58" s="227"/>
      <c r="S58" s="227"/>
      <c r="T58" s="227"/>
      <c r="U58" s="227"/>
      <c r="V58" s="227"/>
    </row>
    <row r="59" spans="1:22" ht="15.75" customHeight="1">
      <c r="B59" s="227"/>
      <c r="C59" s="227"/>
      <c r="D59" s="227"/>
      <c r="E59" s="227"/>
      <c r="F59" s="1194"/>
      <c r="G59" s="227"/>
      <c r="H59" s="227"/>
      <c r="O59" s="227"/>
      <c r="P59" s="227"/>
      <c r="Q59" s="227"/>
      <c r="R59" s="227"/>
      <c r="S59" s="227"/>
      <c r="T59" s="227"/>
      <c r="U59" s="227"/>
      <c r="V59" s="227"/>
    </row>
    <row r="60" spans="1:22" ht="15.75" customHeight="1">
      <c r="B60" s="227"/>
      <c r="C60" s="227"/>
      <c r="D60" s="227"/>
      <c r="E60" s="227"/>
      <c r="F60" s="1194"/>
      <c r="G60" s="227"/>
      <c r="H60" s="227"/>
      <c r="O60" s="227"/>
      <c r="P60" s="227"/>
      <c r="Q60" s="227"/>
      <c r="R60" s="227"/>
      <c r="S60" s="227"/>
      <c r="T60" s="227"/>
      <c r="U60" s="227"/>
      <c r="V60" s="227"/>
    </row>
    <row r="61" spans="1:22" ht="15.75" customHeight="1">
      <c r="B61" s="227"/>
      <c r="C61" s="227"/>
      <c r="D61" s="227"/>
      <c r="E61" s="227"/>
      <c r="F61" s="1194"/>
      <c r="G61" s="227"/>
      <c r="H61" s="227"/>
      <c r="O61" s="227"/>
      <c r="P61" s="227"/>
      <c r="Q61" s="227"/>
      <c r="R61" s="227"/>
      <c r="S61" s="227"/>
      <c r="T61" s="227"/>
      <c r="U61" s="227"/>
      <c r="V61" s="227"/>
    </row>
    <row r="62" spans="1:22" ht="15.75" customHeight="1">
      <c r="B62" s="227"/>
      <c r="C62" s="227"/>
      <c r="D62" s="227"/>
      <c r="E62" s="227"/>
      <c r="F62" s="1194"/>
      <c r="G62" s="227"/>
      <c r="H62" s="227"/>
      <c r="O62" s="227"/>
      <c r="P62" s="227"/>
      <c r="Q62" s="227"/>
      <c r="R62" s="227"/>
      <c r="S62" s="227"/>
      <c r="T62" s="227"/>
      <c r="U62" s="227"/>
      <c r="V62" s="227"/>
    </row>
    <row r="63" spans="1:22" ht="15.75" customHeight="1">
      <c r="B63" s="227"/>
      <c r="C63" s="227"/>
      <c r="D63" s="227"/>
      <c r="E63" s="227"/>
      <c r="F63" s="1194"/>
      <c r="G63" s="227"/>
      <c r="H63" s="227"/>
      <c r="O63" s="227"/>
      <c r="P63" s="227"/>
      <c r="Q63" s="227"/>
      <c r="R63" s="227"/>
      <c r="S63" s="227"/>
      <c r="T63" s="227"/>
      <c r="U63" s="227"/>
      <c r="V63" s="227"/>
    </row>
    <row r="64" spans="1:22" ht="15.75" customHeight="1">
      <c r="B64" s="227"/>
      <c r="C64" s="227"/>
      <c r="D64" s="227"/>
      <c r="E64" s="227"/>
      <c r="F64" s="1194"/>
      <c r="G64" s="227"/>
      <c r="H64" s="227"/>
      <c r="O64" s="227"/>
      <c r="P64" s="227"/>
      <c r="Q64" s="227"/>
      <c r="R64" s="227"/>
      <c r="S64" s="227"/>
      <c r="T64" s="227"/>
      <c r="U64" s="227"/>
      <c r="V64" s="227"/>
    </row>
    <row r="65" spans="2:22" ht="15.75" customHeight="1">
      <c r="B65" s="227"/>
      <c r="C65" s="227"/>
      <c r="D65" s="227"/>
      <c r="E65" s="227"/>
      <c r="F65" s="1194"/>
      <c r="G65" s="227"/>
      <c r="H65" s="227"/>
      <c r="O65" s="227"/>
      <c r="P65" s="227"/>
      <c r="Q65" s="227"/>
      <c r="R65" s="227"/>
      <c r="S65" s="227"/>
      <c r="T65" s="227"/>
      <c r="U65" s="227"/>
      <c r="V65" s="227"/>
    </row>
    <row r="66" spans="2:22" ht="15.75" customHeight="1">
      <c r="B66" s="227"/>
      <c r="C66" s="227"/>
      <c r="D66" s="227"/>
      <c r="E66" s="227"/>
      <c r="F66" s="1194"/>
      <c r="G66" s="227"/>
      <c r="H66" s="227"/>
      <c r="O66" s="227"/>
      <c r="P66" s="227"/>
      <c r="Q66" s="227"/>
      <c r="R66" s="227"/>
      <c r="S66" s="227"/>
      <c r="T66" s="227"/>
      <c r="U66" s="227"/>
      <c r="V66" s="227"/>
    </row>
    <row r="67" spans="2:22" ht="15.75" customHeight="1">
      <c r="B67" s="227"/>
      <c r="C67" s="227"/>
      <c r="D67" s="227"/>
      <c r="E67" s="227"/>
      <c r="F67" s="1194"/>
      <c r="G67" s="227"/>
      <c r="H67" s="227"/>
      <c r="N67" s="1213"/>
      <c r="O67" s="227"/>
      <c r="P67" s="227"/>
      <c r="Q67" s="227"/>
      <c r="R67" s="227"/>
      <c r="S67" s="227"/>
      <c r="T67" s="227"/>
      <c r="U67" s="227"/>
      <c r="V67" s="227"/>
    </row>
    <row r="68" spans="2:22" ht="15.75" customHeight="1">
      <c r="B68" s="227"/>
      <c r="C68" s="227"/>
      <c r="D68" s="227"/>
      <c r="E68" s="227"/>
      <c r="F68" s="1194"/>
      <c r="G68" s="227"/>
      <c r="H68" s="227"/>
      <c r="O68" s="227"/>
      <c r="P68" s="227"/>
      <c r="Q68" s="227"/>
      <c r="R68" s="227"/>
      <c r="S68" s="227"/>
      <c r="T68" s="227"/>
      <c r="U68" s="227"/>
      <c r="V68" s="227"/>
    </row>
    <row r="69" spans="2:22" ht="15.75" customHeight="1">
      <c r="B69" s="227"/>
      <c r="C69" s="227"/>
      <c r="D69" s="227"/>
      <c r="E69" s="227"/>
      <c r="F69" s="1194"/>
      <c r="G69" s="227"/>
      <c r="H69" s="227"/>
      <c r="O69" s="227"/>
      <c r="P69" s="227"/>
      <c r="Q69" s="227"/>
      <c r="R69" s="227"/>
      <c r="S69" s="227"/>
      <c r="T69" s="227"/>
      <c r="U69" s="227"/>
      <c r="V69" s="227"/>
    </row>
    <row r="70" spans="2:22" ht="15.75" customHeight="1">
      <c r="B70" s="227"/>
      <c r="C70" s="227"/>
      <c r="D70" s="227"/>
      <c r="E70" s="227"/>
      <c r="F70" s="1194"/>
      <c r="G70" s="227"/>
      <c r="H70" s="227"/>
      <c r="N70" s="1213"/>
      <c r="O70" s="227"/>
      <c r="P70" s="227"/>
      <c r="Q70" s="227"/>
      <c r="R70" s="227"/>
      <c r="S70" s="227"/>
      <c r="T70" s="227"/>
      <c r="U70" s="227"/>
      <c r="V70" s="227"/>
    </row>
    <row r="71" spans="2:22" ht="15.75" customHeight="1">
      <c r="B71" s="227"/>
      <c r="C71" s="227"/>
      <c r="D71" s="227"/>
      <c r="E71" s="227"/>
      <c r="F71" s="1194"/>
      <c r="G71" s="227"/>
      <c r="H71" s="227"/>
      <c r="N71" s="1213"/>
      <c r="O71" s="227"/>
      <c r="P71" s="227"/>
      <c r="Q71" s="227"/>
      <c r="R71" s="227"/>
      <c r="S71" s="227"/>
      <c r="T71" s="227"/>
      <c r="U71" s="227"/>
      <c r="V71" s="227"/>
    </row>
    <row r="72" spans="2:22" ht="15.75" customHeight="1">
      <c r="B72" s="227"/>
      <c r="C72" s="227"/>
      <c r="D72" s="227"/>
      <c r="E72" s="227"/>
      <c r="F72" s="1194"/>
      <c r="G72" s="227"/>
      <c r="H72" s="227"/>
      <c r="N72" s="1213"/>
      <c r="O72" s="227"/>
      <c r="P72" s="227"/>
      <c r="Q72" s="227"/>
      <c r="R72" s="227"/>
      <c r="S72" s="227"/>
      <c r="T72" s="227"/>
      <c r="U72" s="227"/>
      <c r="V72" s="227"/>
    </row>
    <row r="73" spans="2:22" ht="15.75" customHeight="1">
      <c r="B73" s="227"/>
      <c r="C73" s="227"/>
      <c r="D73" s="227"/>
      <c r="E73" s="227"/>
      <c r="F73" s="1194"/>
      <c r="G73" s="227"/>
      <c r="H73" s="227"/>
      <c r="N73" s="1213"/>
      <c r="O73" s="227"/>
      <c r="P73" s="227"/>
      <c r="Q73" s="227"/>
      <c r="R73" s="227"/>
      <c r="S73" s="227"/>
      <c r="T73" s="227"/>
      <c r="U73" s="227"/>
      <c r="V73" s="227"/>
    </row>
    <row r="74" spans="2:22" ht="15.75" customHeight="1">
      <c r="B74" s="227"/>
      <c r="C74" s="227"/>
      <c r="D74" s="227"/>
      <c r="E74" s="227"/>
      <c r="F74" s="1194"/>
      <c r="G74" s="227"/>
      <c r="H74" s="227"/>
      <c r="O74" s="227"/>
      <c r="P74" s="227"/>
      <c r="Q74" s="227"/>
      <c r="R74" s="227"/>
      <c r="S74" s="227"/>
      <c r="T74" s="227"/>
      <c r="U74" s="227"/>
      <c r="V74" s="227"/>
    </row>
    <row r="75" spans="2:22" ht="15.75" customHeight="1">
      <c r="B75" s="227"/>
      <c r="C75" s="227"/>
      <c r="D75" s="227"/>
      <c r="E75" s="227"/>
      <c r="F75" s="1194"/>
      <c r="G75" s="227"/>
      <c r="H75" s="227"/>
      <c r="O75" s="227"/>
      <c r="P75" s="227"/>
      <c r="Q75" s="227"/>
      <c r="R75" s="227"/>
      <c r="S75" s="227"/>
      <c r="T75" s="227"/>
      <c r="U75" s="227"/>
      <c r="V75" s="227"/>
    </row>
    <row r="76" spans="2:22" ht="15.75" customHeight="1">
      <c r="B76" s="227"/>
      <c r="C76" s="227"/>
      <c r="D76" s="227"/>
      <c r="E76" s="227"/>
      <c r="F76" s="1194"/>
      <c r="G76" s="227"/>
      <c r="H76" s="227"/>
      <c r="O76" s="227"/>
      <c r="P76" s="227"/>
      <c r="Q76" s="227"/>
      <c r="R76" s="227"/>
      <c r="S76" s="227"/>
      <c r="T76" s="227"/>
      <c r="U76" s="227"/>
      <c r="V76" s="227"/>
    </row>
    <row r="77" spans="2:22" ht="15.75" customHeight="1">
      <c r="B77" s="227"/>
      <c r="C77" s="227"/>
      <c r="D77" s="227"/>
      <c r="E77" s="227"/>
      <c r="F77" s="1194"/>
      <c r="G77" s="227"/>
      <c r="H77" s="227"/>
      <c r="N77" s="1214"/>
      <c r="O77" s="227"/>
      <c r="P77" s="227"/>
      <c r="Q77" s="227"/>
      <c r="R77" s="227"/>
      <c r="S77" s="227"/>
      <c r="T77" s="227"/>
      <c r="U77" s="227"/>
      <c r="V77" s="227"/>
    </row>
  </sheetData>
  <mergeCells count="23">
    <mergeCell ref="P2:P3"/>
    <mergeCell ref="Q2:Q3"/>
    <mergeCell ref="R2:R3"/>
    <mergeCell ref="U2:U3"/>
    <mergeCell ref="V2:V3"/>
    <mergeCell ref="B2:B3"/>
    <mergeCell ref="C2:C3"/>
    <mergeCell ref="E2:E3"/>
    <mergeCell ref="A2:A3"/>
    <mergeCell ref="S2:S3"/>
    <mergeCell ref="F2:F3"/>
    <mergeCell ref="D2:D3"/>
    <mergeCell ref="T2:T3"/>
    <mergeCell ref="H2:H3"/>
    <mergeCell ref="I2:I3"/>
    <mergeCell ref="J2:J3"/>
    <mergeCell ref="K2:K3"/>
    <mergeCell ref="L2:L3"/>
    <mergeCell ref="M2:M3"/>
    <mergeCell ref="N2:N3"/>
    <mergeCell ref="O2:O3"/>
    <mergeCell ref="G2:G3"/>
    <mergeCell ref="A1:L1"/>
  </mergeCells>
  <phoneticPr fontId="30" type="noConversion"/>
  <dataValidations count="5">
    <dataValidation errorStyle="warning" allowBlank="1" showInputMessage="1" errorTitle=" " sqref="F4 F37:V52 G4:H36 I10:I36 I4 J4:V36 A4:D52 F10:F36 W4:XFD52" xr:uid="{433413FB-9EB3-497E-9120-41E7DE260060}"/>
    <dataValidation allowBlank="1" showErrorMessage="1" sqref="P2:Q2" xr:uid="{86AE856D-6B6C-4BD7-AD7D-C48F2ADB5356}"/>
    <dataValidation allowBlank="1" showInputMessage="1" showErrorMessage="1" prompt="填报企业固定资产三级分类，可提高设备分类准确率" sqref="D2:D3" xr:uid="{DB53E065-3111-42C6-8B13-6E2D8A737E22}"/>
    <dataValidation errorStyle="warning" allowBlank="1" showInputMessage="1" errorTitle=" " prompt="①企业设备管理情况②企业会计折旧年限及残值表③特殊事项说明：因折旧提超等原因造成负数余额的项目，应简述原因。" sqref="N2" xr:uid="{9FD79A74-852F-4F2A-BF58-D32FEC87A36B}"/>
    <dataValidation errorStyle="warning" allowBlank="1" showInputMessage="1" errorTitle=" " prompt="双击【原值】，同型同号同值自动归类" sqref="O2" xr:uid="{12019AB3-FCFA-44ED-BBD1-88A5BEC8E1A6}"/>
  </dataValidations>
  <printOptions horizontalCentered="1"/>
  <pageMargins left="0.35433070866141736" right="0.35433070866141736" top="0.98425196850393704" bottom="0.78740157480314965" header="0.39370078740157477" footer="0.51181102362204722"/>
  <pageSetup paperSize="9" scale="37" fitToHeight="0" orientation="landscape" cellComments="asDisplayed" r:id="rId1"/>
  <headerFooter alignWithMargins="0">
    <oddHeader>&amp;R&amp;"宋体,常规"&amp;10共&amp;"Times New Roman,常规"&amp;N&amp;"宋体,常规"页第&amp;"Times New Roman,常规"&amp;P&amp;"宋体,常规"页</oddHeader>
  </headerFooter>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C470F7-7226-4929-8BB0-E3007D414AE0}">
  <sheetPr codeName="Sheet100">
    <pageSetUpPr fitToPage="1"/>
  </sheetPr>
  <dimension ref="A1:AH35"/>
  <sheetViews>
    <sheetView zoomScale="90" zoomScaleNormal="90" workbookViewId="0">
      <pane xSplit="5" ySplit="6" topLeftCell="F7" activePane="bottomRight" state="frozen"/>
      <selection activeCell="B14" sqref="B14:M14"/>
      <selection pane="topRight" activeCell="B14" sqref="B14:M14"/>
      <selection pane="bottomLeft" activeCell="B14" sqref="B14:M14"/>
      <selection pane="bottomRight"/>
    </sheetView>
  </sheetViews>
  <sheetFormatPr defaultColWidth="9" defaultRowHeight="15.75" customHeight="1" outlineLevelCol="1"/>
  <cols>
    <col min="1" max="1" width="5.59765625" style="135" customWidth="1"/>
    <col min="2" max="3" width="10.59765625" style="133" hidden="1" customWidth="1" outlineLevel="1"/>
    <col min="4" max="4" width="10.796875" style="141" customWidth="1" collapsed="1"/>
    <col min="5" max="5" width="30.296875" style="133" customWidth="1"/>
    <col min="6" max="7" width="10.796875" style="133" customWidth="1"/>
    <col min="8" max="8" width="9.296875" style="133" customWidth="1"/>
    <col min="9" max="9" width="5.59765625" style="140" customWidth="1"/>
    <col min="10" max="11" width="10.09765625" style="140" hidden="1" customWidth="1" outlineLevel="1"/>
    <col min="12" max="12" width="10.09765625" style="133" customWidth="1" collapsed="1"/>
    <col min="13" max="13" width="10.09765625" style="133" customWidth="1"/>
    <col min="14" max="14" width="16.69921875" style="133" customWidth="1"/>
    <col min="15" max="15" width="9.59765625" style="133" hidden="1" customWidth="1" outlineLevel="1"/>
    <col min="16" max="16" width="11" style="133" hidden="1" customWidth="1" outlineLevel="1"/>
    <col min="17" max="17" width="10.09765625" style="133" hidden="1" customWidth="1" collapsed="1"/>
    <col min="18" max="19" width="10.09765625" style="133" hidden="1" customWidth="1"/>
    <col min="20" max="21" width="9.09765625" style="133" hidden="1" customWidth="1"/>
    <col min="22" max="22" width="12" style="133" hidden="1" customWidth="1"/>
    <col min="23" max="23" width="10.09765625" style="133" hidden="1" customWidth="1"/>
    <col min="24" max="24" width="11.09765625" style="133" hidden="1" customWidth="1"/>
    <col min="25" max="28" width="12.69921875" style="133" customWidth="1"/>
    <col min="29" max="29" width="16.8984375" style="133" customWidth="1"/>
    <col min="30" max="30" width="12.69921875" style="133" customWidth="1"/>
    <col min="31" max="31" width="10.296875" style="133" customWidth="1"/>
    <col min="32" max="33" width="15.69921875" style="133" customWidth="1"/>
    <col min="34" max="34" width="19.3984375" style="133" customWidth="1"/>
    <col min="35" max="16384" width="9" style="133"/>
  </cols>
  <sheetData>
    <row r="1" spans="1:34" ht="15.75" customHeight="1">
      <c r="A1" s="657"/>
      <c r="B1" s="1215"/>
      <c r="D1" s="1189"/>
      <c r="E1" s="1188"/>
      <c r="F1" s="1188"/>
      <c r="G1" s="1188"/>
      <c r="H1" s="1188"/>
      <c r="I1" s="1188"/>
      <c r="J1" s="1188"/>
      <c r="K1" s="1188"/>
      <c r="L1" s="1188"/>
      <c r="M1" s="1188"/>
      <c r="N1" s="1188"/>
      <c r="O1" s="1188"/>
      <c r="P1" s="1188"/>
      <c r="Q1" s="1188"/>
      <c r="R1" s="1188"/>
      <c r="S1" s="1188"/>
      <c r="T1" s="1188"/>
      <c r="U1" s="1188"/>
      <c r="V1" s="1188"/>
      <c r="W1" s="1188"/>
      <c r="X1" s="1188"/>
      <c r="Y1" s="1188"/>
      <c r="Z1" s="1188"/>
      <c r="AA1" s="1188"/>
      <c r="AB1" s="1188"/>
      <c r="AC1" s="1188"/>
      <c r="AD1" s="1188"/>
      <c r="AE1" s="1188"/>
      <c r="AF1" s="1188"/>
      <c r="AG1" s="1188"/>
      <c r="AH1" s="1188"/>
    </row>
    <row r="2" spans="1:34" s="136" customFormat="1" ht="30" customHeight="1">
      <c r="A2" s="1216" t="s">
        <v>2620</v>
      </c>
      <c r="B2" s="1216"/>
      <c r="C2" s="1216"/>
      <c r="D2" s="1216"/>
      <c r="E2" s="1216"/>
      <c r="F2" s="1216"/>
      <c r="G2" s="1216"/>
      <c r="H2" s="1216"/>
      <c r="I2" s="1216"/>
      <c r="J2" s="1216"/>
      <c r="K2" s="1216"/>
      <c r="L2" s="1216"/>
      <c r="M2" s="1216"/>
      <c r="N2" s="1216"/>
      <c r="O2" s="1216"/>
      <c r="P2" s="1216"/>
      <c r="Q2" s="1216"/>
      <c r="R2" s="1216"/>
      <c r="S2" s="1216"/>
      <c r="T2" s="1216"/>
      <c r="U2" s="1216"/>
      <c r="V2" s="1193"/>
      <c r="W2" s="1193"/>
      <c r="X2" s="1193"/>
      <c r="Y2" s="1193"/>
      <c r="Z2" s="1193"/>
      <c r="AA2" s="1193"/>
      <c r="AB2" s="1193"/>
      <c r="AC2" s="1193"/>
      <c r="AD2" s="1193"/>
      <c r="AE2" s="1193"/>
      <c r="AF2" s="1193"/>
      <c r="AG2" s="1193"/>
      <c r="AH2" s="1216"/>
    </row>
    <row r="3" spans="1:34" ht="14.25" customHeight="1">
      <c r="A3" s="135" t="s">
        <v>1968</v>
      </c>
      <c r="B3" s="227"/>
      <c r="C3" s="227"/>
      <c r="D3" s="227"/>
      <c r="E3" s="227"/>
      <c r="F3" s="227"/>
      <c r="G3" s="227"/>
      <c r="H3" s="227"/>
      <c r="I3" s="227"/>
      <c r="J3" s="227"/>
      <c r="K3" s="227"/>
      <c r="L3" s="227"/>
      <c r="M3" s="227"/>
      <c r="N3" s="227"/>
      <c r="O3" s="227"/>
      <c r="P3" s="227"/>
      <c r="Q3" s="227"/>
      <c r="R3" s="227"/>
      <c r="S3" s="227"/>
      <c r="T3" s="227"/>
      <c r="U3" s="227"/>
      <c r="V3" s="227"/>
      <c r="W3" s="227"/>
      <c r="X3" s="227"/>
      <c r="Y3" s="227"/>
      <c r="Z3" s="227"/>
      <c r="AA3" s="227"/>
      <c r="AB3" s="227"/>
      <c r="AC3" s="227"/>
      <c r="AD3" s="227"/>
      <c r="AE3" s="227"/>
      <c r="AF3" s="227"/>
      <c r="AG3" s="227"/>
      <c r="AH3" s="227"/>
    </row>
    <row r="4" spans="1:34" ht="15.75" customHeight="1">
      <c r="A4" s="135" t="s">
        <v>2086</v>
      </c>
      <c r="B4" s="227"/>
      <c r="C4" s="227"/>
      <c r="D4" s="1194"/>
      <c r="E4" s="227"/>
      <c r="F4" s="227"/>
      <c r="G4" s="227"/>
      <c r="H4" s="227"/>
      <c r="I4" s="1217"/>
      <c r="J4" s="1217"/>
      <c r="K4" s="1217"/>
      <c r="L4" s="227"/>
      <c r="M4" s="227"/>
      <c r="N4" s="227"/>
      <c r="O4" s="227"/>
      <c r="P4" s="227"/>
      <c r="Q4" s="227"/>
      <c r="R4" s="227"/>
      <c r="S4" s="227"/>
      <c r="T4" s="227"/>
      <c r="U4" s="227"/>
      <c r="V4" s="227"/>
      <c r="W4" s="227"/>
      <c r="X4" s="227"/>
      <c r="Y4" s="227"/>
      <c r="Z4" s="227"/>
      <c r="AA4" s="227"/>
      <c r="AB4" s="227"/>
      <c r="AC4" s="227"/>
      <c r="AD4" s="227"/>
      <c r="AE4" s="227"/>
      <c r="AF4" s="227"/>
      <c r="AG4" s="227"/>
      <c r="AH4" s="1218" t="s">
        <v>1970</v>
      </c>
    </row>
    <row r="5" spans="1:34" s="140" customFormat="1" ht="15.75" customHeight="1">
      <c r="A5" s="1818" t="s">
        <v>1101</v>
      </c>
      <c r="B5" s="2118" t="s">
        <v>2621</v>
      </c>
      <c r="C5" s="2138" t="s">
        <v>2430</v>
      </c>
      <c r="D5" s="2144" t="s">
        <v>2622</v>
      </c>
      <c r="E5" s="2147" t="s">
        <v>2623</v>
      </c>
      <c r="F5" s="2149" t="s">
        <v>2258</v>
      </c>
      <c r="G5" s="2137" t="s">
        <v>2474</v>
      </c>
      <c r="H5" s="2137" t="s">
        <v>2234</v>
      </c>
      <c r="I5" s="2137" t="s">
        <v>2263</v>
      </c>
      <c r="J5" s="2138" t="s">
        <v>2475</v>
      </c>
      <c r="K5" s="2138" t="s">
        <v>2476</v>
      </c>
      <c r="L5" s="2137" t="s">
        <v>2477</v>
      </c>
      <c r="M5" s="2137" t="s">
        <v>2624</v>
      </c>
      <c r="N5" s="2137" t="s">
        <v>2625</v>
      </c>
      <c r="O5" s="2138" t="s">
        <v>2404</v>
      </c>
      <c r="P5" s="2138" t="s">
        <v>2479</v>
      </c>
      <c r="Q5" s="2145" t="s">
        <v>2088</v>
      </c>
      <c r="R5" s="2146"/>
      <c r="S5" s="2146"/>
      <c r="T5" s="2146"/>
      <c r="U5" s="2123" t="s">
        <v>2391</v>
      </c>
      <c r="V5" s="2143" t="s">
        <v>2089</v>
      </c>
      <c r="W5" s="2141"/>
      <c r="X5" s="2142"/>
      <c r="Y5" s="2143" t="s">
        <v>2262</v>
      </c>
      <c r="Z5" s="2141"/>
      <c r="AA5" s="2141"/>
      <c r="AB5" s="2141"/>
      <c r="AC5" s="2144" t="s">
        <v>2150</v>
      </c>
      <c r="AD5" s="2115"/>
      <c r="AE5" s="2115"/>
      <c r="AF5" s="2137" t="s">
        <v>2469</v>
      </c>
      <c r="AG5" s="2137" t="s">
        <v>2470</v>
      </c>
      <c r="AH5" s="2138" t="s">
        <v>1100</v>
      </c>
    </row>
    <row r="6" spans="1:34" s="140" customFormat="1" ht="24">
      <c r="A6" s="1819"/>
      <c r="B6" s="2119"/>
      <c r="C6" s="2119"/>
      <c r="D6" s="2115"/>
      <c r="E6" s="2148"/>
      <c r="F6" s="2150"/>
      <c r="G6" s="2115"/>
      <c r="H6" s="2115"/>
      <c r="I6" s="2115"/>
      <c r="J6" s="2139"/>
      <c r="K6" s="2139"/>
      <c r="L6" s="2115"/>
      <c r="M6" s="2115"/>
      <c r="N6" s="2115"/>
      <c r="O6" s="2139"/>
      <c r="P6" s="2139"/>
      <c r="Q6" s="1219" t="s">
        <v>1758</v>
      </c>
      <c r="R6" s="1220" t="s">
        <v>1779</v>
      </c>
      <c r="S6" s="1221" t="s">
        <v>2426</v>
      </c>
      <c r="T6" s="1222" t="s">
        <v>1647</v>
      </c>
      <c r="U6" s="2123"/>
      <c r="V6" s="1220" t="s">
        <v>1758</v>
      </c>
      <c r="W6" s="1220" t="s">
        <v>1779</v>
      </c>
      <c r="X6" s="1221" t="s">
        <v>2426</v>
      </c>
      <c r="Y6" s="1220" t="s">
        <v>1758</v>
      </c>
      <c r="Z6" s="1220" t="s">
        <v>1779</v>
      </c>
      <c r="AA6" s="1221" t="s">
        <v>2426</v>
      </c>
      <c r="AB6" s="1220" t="s">
        <v>1647</v>
      </c>
      <c r="AC6" s="1220" t="s">
        <v>2393</v>
      </c>
      <c r="AD6" s="1220" t="s">
        <v>2241</v>
      </c>
      <c r="AE6" s="1220" t="s">
        <v>2090</v>
      </c>
      <c r="AF6" s="2115"/>
      <c r="AG6" s="2115"/>
      <c r="AH6" s="2139"/>
    </row>
    <row r="7" spans="1:34" ht="15.75" customHeight="1">
      <c r="A7" s="664"/>
      <c r="B7" s="1204"/>
      <c r="C7" s="1203"/>
      <c r="D7" s="1203"/>
      <c r="E7" s="1223"/>
      <c r="F7" s="1224"/>
      <c r="G7" s="1225"/>
      <c r="H7" s="1203"/>
      <c r="I7" s="1226"/>
      <c r="J7" s="664"/>
      <c r="K7" s="1199"/>
      <c r="L7" s="1200"/>
      <c r="M7" s="1200"/>
      <c r="N7" s="1201"/>
      <c r="O7" s="1201"/>
      <c r="P7" s="1227"/>
      <c r="Q7" s="1201"/>
      <c r="R7" s="1201"/>
      <c r="S7" s="1201"/>
      <c r="T7" s="1201">
        <v>0</v>
      </c>
      <c r="U7" s="1201"/>
      <c r="V7" s="1201"/>
      <c r="W7" s="1201"/>
      <c r="X7" s="1201"/>
      <c r="Y7" s="1201">
        <v>0</v>
      </c>
      <c r="Z7" s="1201">
        <v>0</v>
      </c>
      <c r="AA7" s="1201">
        <v>0</v>
      </c>
      <c r="AB7" s="1201">
        <v>0</v>
      </c>
      <c r="AC7" s="1201">
        <v>0</v>
      </c>
      <c r="AD7" s="1203">
        <v>0</v>
      </c>
      <c r="AE7" s="1201">
        <v>0</v>
      </c>
      <c r="AF7" s="1228"/>
      <c r="AG7" s="1228"/>
      <c r="AH7" s="1227"/>
    </row>
    <row r="8" spans="1:34" ht="15.75" customHeight="1">
      <c r="A8" s="664"/>
      <c r="B8" s="1204"/>
      <c r="C8" s="1203"/>
      <c r="D8" s="1203"/>
      <c r="E8" s="1223"/>
      <c r="F8" s="1224"/>
      <c r="G8" s="1225"/>
      <c r="H8" s="1203"/>
      <c r="I8" s="1226"/>
      <c r="J8" s="664"/>
      <c r="K8" s="1199"/>
      <c r="L8" s="1200"/>
      <c r="M8" s="1200"/>
      <c r="N8" s="1201"/>
      <c r="O8" s="1201"/>
      <c r="P8" s="1201"/>
      <c r="Q8" s="1201"/>
      <c r="R8" s="1201"/>
      <c r="S8" s="1201"/>
      <c r="T8" s="1201">
        <v>0</v>
      </c>
      <c r="U8" s="1201"/>
      <c r="V8" s="1201"/>
      <c r="W8" s="1201"/>
      <c r="X8" s="1201"/>
      <c r="Y8" s="1201">
        <v>0</v>
      </c>
      <c r="Z8" s="1201">
        <v>0</v>
      </c>
      <c r="AA8" s="1201">
        <v>0</v>
      </c>
      <c r="AB8" s="1201">
        <v>0</v>
      </c>
      <c r="AC8" s="1201">
        <v>0</v>
      </c>
      <c r="AD8" s="1203">
        <v>0</v>
      </c>
      <c r="AE8" s="1201">
        <v>0</v>
      </c>
      <c r="AF8" s="1228"/>
      <c r="AG8" s="1228"/>
      <c r="AH8" s="1201"/>
    </row>
    <row r="9" spans="1:34" ht="15.75" customHeight="1">
      <c r="A9" s="664"/>
      <c r="B9" s="1204"/>
      <c r="C9" s="1203"/>
      <c r="D9" s="1203"/>
      <c r="E9" s="1223"/>
      <c r="F9" s="1229"/>
      <c r="G9" s="1225"/>
      <c r="H9" s="1203"/>
      <c r="I9" s="1226"/>
      <c r="J9" s="664"/>
      <c r="K9" s="1199"/>
      <c r="L9" s="1200"/>
      <c r="M9" s="1200"/>
      <c r="N9" s="1201"/>
      <c r="O9" s="1201"/>
      <c r="P9" s="1201"/>
      <c r="Q9" s="1201"/>
      <c r="R9" s="1201"/>
      <c r="S9" s="1201"/>
      <c r="T9" s="1201">
        <v>0</v>
      </c>
      <c r="U9" s="1201"/>
      <c r="V9" s="1201"/>
      <c r="W9" s="1201"/>
      <c r="X9" s="1201"/>
      <c r="Y9" s="1201">
        <v>0</v>
      </c>
      <c r="Z9" s="1201">
        <v>0</v>
      </c>
      <c r="AA9" s="1201">
        <v>0</v>
      </c>
      <c r="AB9" s="1201">
        <v>0</v>
      </c>
      <c r="AC9" s="1201">
        <v>0</v>
      </c>
      <c r="AD9" s="1203">
        <v>0</v>
      </c>
      <c r="AE9" s="1201">
        <v>0</v>
      </c>
      <c r="AF9" s="1228"/>
      <c r="AG9" s="1228"/>
      <c r="AH9" s="1201"/>
    </row>
    <row r="10" spans="1:34" ht="15.75" customHeight="1">
      <c r="A10" s="664"/>
      <c r="B10" s="1204"/>
      <c r="C10" s="1203"/>
      <c r="D10" s="1203"/>
      <c r="E10" s="1223"/>
      <c r="F10" s="1224"/>
      <c r="G10" s="1225"/>
      <c r="H10" s="1203"/>
      <c r="I10" s="1226"/>
      <c r="J10" s="664"/>
      <c r="K10" s="1199"/>
      <c r="L10" s="1200"/>
      <c r="M10" s="1200"/>
      <c r="N10" s="1201"/>
      <c r="O10" s="1201"/>
      <c r="P10" s="1201"/>
      <c r="Q10" s="1201"/>
      <c r="R10" s="1201"/>
      <c r="S10" s="1201"/>
      <c r="T10" s="1201">
        <v>0</v>
      </c>
      <c r="U10" s="1201"/>
      <c r="V10" s="1201"/>
      <c r="W10" s="1201"/>
      <c r="X10" s="1201"/>
      <c r="Y10" s="1201">
        <v>0</v>
      </c>
      <c r="Z10" s="1201">
        <v>0</v>
      </c>
      <c r="AA10" s="1201">
        <v>0</v>
      </c>
      <c r="AB10" s="1201">
        <v>0</v>
      </c>
      <c r="AC10" s="1201">
        <v>0</v>
      </c>
      <c r="AD10" s="1203">
        <v>0</v>
      </c>
      <c r="AE10" s="1201">
        <v>0</v>
      </c>
      <c r="AF10" s="1228"/>
      <c r="AG10" s="1228"/>
      <c r="AH10" s="1201"/>
    </row>
    <row r="11" spans="1:34" ht="15.75" customHeight="1">
      <c r="A11" s="664"/>
      <c r="B11" s="1204"/>
      <c r="C11" s="1203"/>
      <c r="D11" s="1203"/>
      <c r="E11" s="1224"/>
      <c r="F11" s="1224"/>
      <c r="G11" s="1230"/>
      <c r="H11" s="1203"/>
      <c r="I11" s="1226"/>
      <c r="J11" s="664"/>
      <c r="K11" s="1199"/>
      <c r="L11" s="1200"/>
      <c r="M11" s="1200"/>
      <c r="N11" s="1201"/>
      <c r="O11" s="1201"/>
      <c r="P11" s="1201"/>
      <c r="Q11" s="1201"/>
      <c r="R11" s="1201"/>
      <c r="S11" s="1201"/>
      <c r="T11" s="1201">
        <v>0</v>
      </c>
      <c r="U11" s="1201"/>
      <c r="V11" s="1201"/>
      <c r="W11" s="1201"/>
      <c r="X11" s="1201"/>
      <c r="Y11" s="1201">
        <v>0</v>
      </c>
      <c r="Z11" s="1201">
        <v>0</v>
      </c>
      <c r="AA11" s="1201">
        <v>0</v>
      </c>
      <c r="AB11" s="1201">
        <v>0</v>
      </c>
      <c r="AC11" s="1201">
        <v>0</v>
      </c>
      <c r="AD11" s="1203">
        <v>0</v>
      </c>
      <c r="AE11" s="1201">
        <v>0</v>
      </c>
      <c r="AF11" s="1228"/>
      <c r="AG11" s="1228"/>
      <c r="AH11" s="1201"/>
    </row>
    <row r="12" spans="1:34" ht="15.75" customHeight="1">
      <c r="A12" s="664"/>
      <c r="B12" s="1204"/>
      <c r="C12" s="1203"/>
      <c r="D12" s="1231"/>
      <c r="E12" s="1232"/>
      <c r="F12" s="1224"/>
      <c r="G12" s="1225"/>
      <c r="H12" s="1203"/>
      <c r="I12" s="1226"/>
      <c r="J12" s="664"/>
      <c r="K12" s="1199"/>
      <c r="L12" s="1200"/>
      <c r="M12" s="1200"/>
      <c r="N12" s="1201"/>
      <c r="O12" s="1201"/>
      <c r="P12" s="1201"/>
      <c r="Q12" s="1201"/>
      <c r="R12" s="1201"/>
      <c r="S12" s="1201"/>
      <c r="T12" s="1201">
        <v>0</v>
      </c>
      <c r="U12" s="1201"/>
      <c r="V12" s="1201"/>
      <c r="W12" s="1201"/>
      <c r="X12" s="1201"/>
      <c r="Y12" s="1201">
        <v>0</v>
      </c>
      <c r="Z12" s="1201">
        <v>0</v>
      </c>
      <c r="AA12" s="1201">
        <v>0</v>
      </c>
      <c r="AB12" s="1201">
        <v>0</v>
      </c>
      <c r="AC12" s="1201">
        <v>0</v>
      </c>
      <c r="AD12" s="1203">
        <v>0</v>
      </c>
      <c r="AE12" s="1201">
        <v>0</v>
      </c>
      <c r="AF12" s="1228"/>
      <c r="AG12" s="1228"/>
      <c r="AH12" s="1201"/>
    </row>
    <row r="13" spans="1:34" ht="15.75" customHeight="1">
      <c r="A13" s="664"/>
      <c r="B13" s="1204"/>
      <c r="C13" s="1203"/>
      <c r="D13" s="1203"/>
      <c r="E13" s="1224"/>
      <c r="F13" s="1224"/>
      <c r="G13" s="1230"/>
      <c r="H13" s="1203"/>
      <c r="I13" s="1226"/>
      <c r="J13" s="664"/>
      <c r="K13" s="1199"/>
      <c r="L13" s="1200"/>
      <c r="M13" s="1200"/>
      <c r="N13" s="1201"/>
      <c r="O13" s="1201"/>
      <c r="P13" s="1201"/>
      <c r="Q13" s="1201"/>
      <c r="R13" s="1201"/>
      <c r="S13" s="1201"/>
      <c r="T13" s="1201">
        <v>0</v>
      </c>
      <c r="U13" s="1201"/>
      <c r="V13" s="1201"/>
      <c r="W13" s="1201"/>
      <c r="X13" s="1201"/>
      <c r="Y13" s="1201">
        <v>0</v>
      </c>
      <c r="Z13" s="1201">
        <v>0</v>
      </c>
      <c r="AA13" s="1201">
        <v>0</v>
      </c>
      <c r="AB13" s="1201">
        <v>0</v>
      </c>
      <c r="AC13" s="1201">
        <v>0</v>
      </c>
      <c r="AD13" s="1203">
        <v>0</v>
      </c>
      <c r="AE13" s="1201">
        <v>0</v>
      </c>
      <c r="AF13" s="1228"/>
      <c r="AG13" s="1228"/>
      <c r="AH13" s="1201"/>
    </row>
    <row r="14" spans="1:34" ht="15.75" customHeight="1">
      <c r="A14" s="664"/>
      <c r="B14" s="1204"/>
      <c r="C14" s="1203"/>
      <c r="D14" s="1203"/>
      <c r="E14" s="1224"/>
      <c r="F14" s="1224"/>
      <c r="G14" s="1230"/>
      <c r="H14" s="1203"/>
      <c r="I14" s="1226"/>
      <c r="J14" s="664"/>
      <c r="K14" s="1199"/>
      <c r="L14" s="1200"/>
      <c r="M14" s="1200"/>
      <c r="N14" s="1201"/>
      <c r="O14" s="1201"/>
      <c r="P14" s="1201"/>
      <c r="Q14" s="1201"/>
      <c r="R14" s="1201"/>
      <c r="S14" s="1201"/>
      <c r="T14" s="1201">
        <v>0</v>
      </c>
      <c r="U14" s="1201"/>
      <c r="V14" s="1201"/>
      <c r="W14" s="1201"/>
      <c r="X14" s="1201"/>
      <c r="Y14" s="1201">
        <v>0</v>
      </c>
      <c r="Z14" s="1201">
        <v>0</v>
      </c>
      <c r="AA14" s="1201">
        <v>0</v>
      </c>
      <c r="AB14" s="1201">
        <v>0</v>
      </c>
      <c r="AC14" s="1201">
        <v>0</v>
      </c>
      <c r="AD14" s="1203">
        <v>0</v>
      </c>
      <c r="AE14" s="1201">
        <v>0</v>
      </c>
      <c r="AF14" s="1228"/>
      <c r="AG14" s="1228"/>
      <c r="AH14" s="1201"/>
    </row>
    <row r="15" spans="1:34" ht="15.75" customHeight="1">
      <c r="A15" s="664"/>
      <c r="B15" s="1204"/>
      <c r="C15" s="1203"/>
      <c r="D15" s="1203"/>
      <c r="E15" s="1224"/>
      <c r="F15" s="1224"/>
      <c r="G15" s="1230"/>
      <c r="H15" s="1203"/>
      <c r="I15" s="1226"/>
      <c r="J15" s="664"/>
      <c r="K15" s="1199"/>
      <c r="L15" s="1200"/>
      <c r="M15" s="1200"/>
      <c r="N15" s="1201"/>
      <c r="O15" s="1201"/>
      <c r="P15" s="1201"/>
      <c r="Q15" s="1201"/>
      <c r="R15" s="1201"/>
      <c r="S15" s="1201"/>
      <c r="T15" s="1201">
        <v>0</v>
      </c>
      <c r="U15" s="1201"/>
      <c r="V15" s="1201"/>
      <c r="W15" s="1201"/>
      <c r="X15" s="1201"/>
      <c r="Y15" s="1201">
        <v>0</v>
      </c>
      <c r="Z15" s="1201">
        <v>0</v>
      </c>
      <c r="AA15" s="1201">
        <v>0</v>
      </c>
      <c r="AB15" s="1201">
        <v>0</v>
      </c>
      <c r="AC15" s="1201">
        <v>0</v>
      </c>
      <c r="AD15" s="1203">
        <v>0</v>
      </c>
      <c r="AE15" s="1201">
        <v>0</v>
      </c>
      <c r="AF15" s="1228"/>
      <c r="AG15" s="1228"/>
      <c r="AH15" s="1201"/>
    </row>
    <row r="16" spans="1:34" ht="15.75" customHeight="1">
      <c r="A16" s="664"/>
      <c r="B16" s="1204"/>
      <c r="C16" s="1203"/>
      <c r="D16" s="1203"/>
      <c r="E16" s="1224"/>
      <c r="F16" s="1224"/>
      <c r="G16" s="1230"/>
      <c r="H16" s="1203"/>
      <c r="I16" s="1226"/>
      <c r="J16" s="664"/>
      <c r="K16" s="1199"/>
      <c r="L16" s="1200"/>
      <c r="M16" s="1200"/>
      <c r="N16" s="1201"/>
      <c r="O16" s="1201"/>
      <c r="P16" s="1201"/>
      <c r="Q16" s="1201"/>
      <c r="R16" s="1201"/>
      <c r="S16" s="1201"/>
      <c r="T16" s="1201">
        <v>0</v>
      </c>
      <c r="U16" s="1201"/>
      <c r="V16" s="1201"/>
      <c r="W16" s="1201"/>
      <c r="X16" s="1201"/>
      <c r="Y16" s="1201">
        <v>0</v>
      </c>
      <c r="Z16" s="1201">
        <v>0</v>
      </c>
      <c r="AA16" s="1201">
        <v>0</v>
      </c>
      <c r="AB16" s="1201">
        <v>0</v>
      </c>
      <c r="AC16" s="1201">
        <v>0</v>
      </c>
      <c r="AD16" s="1203">
        <v>0</v>
      </c>
      <c r="AE16" s="1201">
        <v>0</v>
      </c>
      <c r="AF16" s="1228"/>
      <c r="AG16" s="1228"/>
      <c r="AH16" s="1201"/>
    </row>
    <row r="17" spans="1:34" ht="15.75" customHeight="1">
      <c r="A17" s="664"/>
      <c r="B17" s="1204"/>
      <c r="C17" s="1203"/>
      <c r="D17" s="1203"/>
      <c r="E17" s="1224"/>
      <c r="F17" s="1224"/>
      <c r="G17" s="1230"/>
      <c r="H17" s="1203"/>
      <c r="I17" s="1226"/>
      <c r="J17" s="664"/>
      <c r="K17" s="1199"/>
      <c r="L17" s="1200"/>
      <c r="M17" s="1200"/>
      <c r="N17" s="1201"/>
      <c r="O17" s="1201"/>
      <c r="P17" s="1201"/>
      <c r="Q17" s="1201"/>
      <c r="R17" s="1201"/>
      <c r="S17" s="1201"/>
      <c r="T17" s="1201">
        <v>0</v>
      </c>
      <c r="U17" s="1201"/>
      <c r="V17" s="1201"/>
      <c r="W17" s="1201"/>
      <c r="X17" s="1201"/>
      <c r="Y17" s="1201">
        <v>0</v>
      </c>
      <c r="Z17" s="1201">
        <v>0</v>
      </c>
      <c r="AA17" s="1201">
        <v>0</v>
      </c>
      <c r="AB17" s="1201">
        <v>0</v>
      </c>
      <c r="AC17" s="1201">
        <v>0</v>
      </c>
      <c r="AD17" s="1203">
        <v>0</v>
      </c>
      <c r="AE17" s="1201">
        <v>0</v>
      </c>
      <c r="AF17" s="1228"/>
      <c r="AG17" s="1228"/>
      <c r="AH17" s="1201"/>
    </row>
    <row r="18" spans="1:34" ht="15.75" customHeight="1">
      <c r="A18" s="664"/>
      <c r="B18" s="1204"/>
      <c r="C18" s="1203"/>
      <c r="D18" s="1203"/>
      <c r="E18" s="1224"/>
      <c r="F18" s="1224"/>
      <c r="G18" s="1230"/>
      <c r="H18" s="1203"/>
      <c r="I18" s="1226"/>
      <c r="J18" s="664"/>
      <c r="K18" s="1199"/>
      <c r="L18" s="1200"/>
      <c r="M18" s="1200"/>
      <c r="N18" s="1201"/>
      <c r="O18" s="1201"/>
      <c r="P18" s="1201"/>
      <c r="Q18" s="1201"/>
      <c r="R18" s="1201"/>
      <c r="S18" s="1201"/>
      <c r="T18" s="1201">
        <v>0</v>
      </c>
      <c r="U18" s="1201"/>
      <c r="V18" s="1201"/>
      <c r="W18" s="1201"/>
      <c r="X18" s="1201"/>
      <c r="Y18" s="1201">
        <v>0</v>
      </c>
      <c r="Z18" s="1201">
        <v>0</v>
      </c>
      <c r="AA18" s="1201">
        <v>0</v>
      </c>
      <c r="AB18" s="1201">
        <v>0</v>
      </c>
      <c r="AC18" s="1201">
        <v>0</v>
      </c>
      <c r="AD18" s="1203">
        <v>0</v>
      </c>
      <c r="AE18" s="1201">
        <v>0</v>
      </c>
      <c r="AF18" s="1228"/>
      <c r="AG18" s="1228"/>
      <c r="AH18" s="1201"/>
    </row>
    <row r="19" spans="1:34" ht="15.75" customHeight="1">
      <c r="A19" s="664"/>
      <c r="B19" s="1204"/>
      <c r="C19" s="1203"/>
      <c r="D19" s="1203"/>
      <c r="E19" s="1224"/>
      <c r="F19" s="1224"/>
      <c r="G19" s="1230"/>
      <c r="H19" s="1203"/>
      <c r="I19" s="1226"/>
      <c r="J19" s="664"/>
      <c r="K19" s="1199"/>
      <c r="L19" s="1200"/>
      <c r="M19" s="1200"/>
      <c r="N19" s="1201"/>
      <c r="O19" s="1201"/>
      <c r="P19" s="1201"/>
      <c r="Q19" s="1201"/>
      <c r="R19" s="1201"/>
      <c r="S19" s="1201"/>
      <c r="T19" s="1201">
        <v>0</v>
      </c>
      <c r="U19" s="1201"/>
      <c r="V19" s="1201"/>
      <c r="W19" s="1201"/>
      <c r="X19" s="1201"/>
      <c r="Y19" s="1201">
        <v>0</v>
      </c>
      <c r="Z19" s="1201">
        <v>0</v>
      </c>
      <c r="AA19" s="1201">
        <v>0</v>
      </c>
      <c r="AB19" s="1201">
        <v>0</v>
      </c>
      <c r="AC19" s="1201">
        <v>0</v>
      </c>
      <c r="AD19" s="1203">
        <v>0</v>
      </c>
      <c r="AE19" s="1201">
        <v>0</v>
      </c>
      <c r="AF19" s="1228"/>
      <c r="AG19" s="1228"/>
      <c r="AH19" s="1201"/>
    </row>
    <row r="20" spans="1:34" ht="15.75" customHeight="1">
      <c r="A20" s="664"/>
      <c r="B20" s="1204"/>
      <c r="C20" s="1203"/>
      <c r="D20" s="1203"/>
      <c r="E20" s="1224"/>
      <c r="F20" s="1224"/>
      <c r="G20" s="1230"/>
      <c r="H20" s="1203"/>
      <c r="I20" s="1226"/>
      <c r="J20" s="664"/>
      <c r="K20" s="1199"/>
      <c r="L20" s="1200"/>
      <c r="M20" s="1200"/>
      <c r="N20" s="1201"/>
      <c r="O20" s="1201"/>
      <c r="P20" s="1201"/>
      <c r="Q20" s="1201"/>
      <c r="R20" s="1201"/>
      <c r="S20" s="1201"/>
      <c r="T20" s="1201">
        <v>0</v>
      </c>
      <c r="U20" s="1201"/>
      <c r="V20" s="1201"/>
      <c r="W20" s="1201"/>
      <c r="X20" s="1201"/>
      <c r="Y20" s="1201">
        <v>0</v>
      </c>
      <c r="Z20" s="1201">
        <v>0</v>
      </c>
      <c r="AA20" s="1201">
        <v>0</v>
      </c>
      <c r="AB20" s="1201">
        <v>0</v>
      </c>
      <c r="AC20" s="1201">
        <v>0</v>
      </c>
      <c r="AD20" s="1203">
        <v>0</v>
      </c>
      <c r="AE20" s="1201">
        <v>0</v>
      </c>
      <c r="AF20" s="1228"/>
      <c r="AG20" s="1228"/>
      <c r="AH20" s="1201"/>
    </row>
    <row r="21" spans="1:34" ht="15.75" customHeight="1">
      <c r="A21" s="664"/>
      <c r="B21" s="1204"/>
      <c r="C21" s="1203"/>
      <c r="D21" s="1203"/>
      <c r="E21" s="1224"/>
      <c r="F21" s="1224"/>
      <c r="G21" s="1230"/>
      <c r="H21" s="1203"/>
      <c r="I21" s="1226"/>
      <c r="J21" s="664"/>
      <c r="K21" s="1199"/>
      <c r="L21" s="1200"/>
      <c r="M21" s="1200"/>
      <c r="N21" s="1201"/>
      <c r="O21" s="1201"/>
      <c r="P21" s="1201"/>
      <c r="Q21" s="1201"/>
      <c r="R21" s="1201"/>
      <c r="S21" s="1201"/>
      <c r="T21" s="1201">
        <v>0</v>
      </c>
      <c r="U21" s="1201"/>
      <c r="V21" s="1201"/>
      <c r="W21" s="1201"/>
      <c r="X21" s="1201"/>
      <c r="Y21" s="1201">
        <v>0</v>
      </c>
      <c r="Z21" s="1201">
        <v>0</v>
      </c>
      <c r="AA21" s="1201">
        <v>0</v>
      </c>
      <c r="AB21" s="1201">
        <v>0</v>
      </c>
      <c r="AC21" s="1201">
        <v>0</v>
      </c>
      <c r="AD21" s="1203">
        <v>0</v>
      </c>
      <c r="AE21" s="1201">
        <v>0</v>
      </c>
      <c r="AF21" s="1228"/>
      <c r="AG21" s="1228"/>
      <c r="AH21" s="1201"/>
    </row>
    <row r="22" spans="1:34" ht="15.75" customHeight="1">
      <c r="A22" s="664"/>
      <c r="B22" s="1204"/>
      <c r="C22" s="1203"/>
      <c r="D22" s="1203"/>
      <c r="E22" s="1224"/>
      <c r="F22" s="1224"/>
      <c r="G22" s="1230"/>
      <c r="H22" s="1203"/>
      <c r="I22" s="1226"/>
      <c r="J22" s="664"/>
      <c r="K22" s="1199"/>
      <c r="L22" s="1200"/>
      <c r="M22" s="1200"/>
      <c r="N22" s="1201"/>
      <c r="O22" s="1201"/>
      <c r="P22" s="1201"/>
      <c r="Q22" s="1201"/>
      <c r="R22" s="1201"/>
      <c r="S22" s="1201"/>
      <c r="T22" s="1201">
        <v>0</v>
      </c>
      <c r="U22" s="1201"/>
      <c r="V22" s="1201"/>
      <c r="W22" s="1201"/>
      <c r="X22" s="1201"/>
      <c r="Y22" s="1201">
        <v>0</v>
      </c>
      <c r="Z22" s="1201">
        <v>0</v>
      </c>
      <c r="AA22" s="1201">
        <v>0</v>
      </c>
      <c r="AB22" s="1201">
        <v>0</v>
      </c>
      <c r="AC22" s="1201">
        <v>0</v>
      </c>
      <c r="AD22" s="1203">
        <v>0</v>
      </c>
      <c r="AE22" s="1201">
        <v>0</v>
      </c>
      <c r="AF22" s="1228"/>
      <c r="AG22" s="1228"/>
      <c r="AH22" s="1201"/>
    </row>
    <row r="23" spans="1:34" ht="15.75" customHeight="1">
      <c r="A23" s="664"/>
      <c r="B23" s="1204"/>
      <c r="C23" s="1203"/>
      <c r="D23" s="1203"/>
      <c r="E23" s="1224"/>
      <c r="F23" s="1224"/>
      <c r="G23" s="1230"/>
      <c r="H23" s="1203"/>
      <c r="I23" s="1226"/>
      <c r="J23" s="664"/>
      <c r="K23" s="1199"/>
      <c r="L23" s="1200"/>
      <c r="M23" s="1200"/>
      <c r="N23" s="1201"/>
      <c r="O23" s="1201"/>
      <c r="P23" s="1201"/>
      <c r="Q23" s="1201"/>
      <c r="R23" s="1201"/>
      <c r="S23" s="1201"/>
      <c r="T23" s="1201">
        <v>0</v>
      </c>
      <c r="U23" s="1201"/>
      <c r="V23" s="1201"/>
      <c r="W23" s="1201"/>
      <c r="X23" s="1201"/>
      <c r="Y23" s="1201">
        <v>0</v>
      </c>
      <c r="Z23" s="1201">
        <v>0</v>
      </c>
      <c r="AA23" s="1201">
        <v>0</v>
      </c>
      <c r="AB23" s="1201">
        <v>0</v>
      </c>
      <c r="AC23" s="1201">
        <v>0</v>
      </c>
      <c r="AD23" s="1203">
        <v>0</v>
      </c>
      <c r="AE23" s="1201">
        <v>0</v>
      </c>
      <c r="AF23" s="1228"/>
      <c r="AG23" s="1228"/>
      <c r="AH23" s="1201"/>
    </row>
    <row r="24" spans="1:34" ht="15.75" customHeight="1">
      <c r="A24" s="664"/>
      <c r="B24" s="1204"/>
      <c r="C24" s="1203"/>
      <c r="D24" s="1203"/>
      <c r="E24" s="1224"/>
      <c r="F24" s="1224"/>
      <c r="G24" s="1230"/>
      <c r="H24" s="1203"/>
      <c r="I24" s="1226"/>
      <c r="J24" s="664"/>
      <c r="K24" s="1199"/>
      <c r="L24" s="1200"/>
      <c r="M24" s="1200"/>
      <c r="N24" s="1201"/>
      <c r="O24" s="1201"/>
      <c r="P24" s="1201"/>
      <c r="Q24" s="1201"/>
      <c r="R24" s="1201"/>
      <c r="S24" s="1201"/>
      <c r="T24" s="1201">
        <v>0</v>
      </c>
      <c r="U24" s="1201"/>
      <c r="V24" s="1201"/>
      <c r="W24" s="1201"/>
      <c r="X24" s="1201"/>
      <c r="Y24" s="1201">
        <v>0</v>
      </c>
      <c r="Z24" s="1201">
        <v>0</v>
      </c>
      <c r="AA24" s="1201">
        <v>0</v>
      </c>
      <c r="AB24" s="1201">
        <v>0</v>
      </c>
      <c r="AC24" s="1201">
        <v>0</v>
      </c>
      <c r="AD24" s="1203">
        <v>0</v>
      </c>
      <c r="AE24" s="1201">
        <v>0</v>
      </c>
      <c r="AF24" s="1228"/>
      <c r="AG24" s="1228"/>
      <c r="AH24" s="1201"/>
    </row>
    <row r="25" spans="1:34" ht="15.75" customHeight="1">
      <c r="A25" s="664"/>
      <c r="B25" s="1204"/>
      <c r="C25" s="1203"/>
      <c r="D25" s="1203"/>
      <c r="E25" s="1224"/>
      <c r="F25" s="1224"/>
      <c r="G25" s="1230"/>
      <c r="H25" s="1203"/>
      <c r="I25" s="1226"/>
      <c r="J25" s="664"/>
      <c r="K25" s="1199"/>
      <c r="L25" s="1200"/>
      <c r="M25" s="1200"/>
      <c r="N25" s="1201"/>
      <c r="O25" s="1201"/>
      <c r="P25" s="1201"/>
      <c r="Q25" s="1201"/>
      <c r="R25" s="1201"/>
      <c r="S25" s="1201"/>
      <c r="T25" s="1201">
        <v>0</v>
      </c>
      <c r="U25" s="1201"/>
      <c r="V25" s="1201"/>
      <c r="W25" s="1201"/>
      <c r="X25" s="1201"/>
      <c r="Y25" s="1201">
        <v>0</v>
      </c>
      <c r="Z25" s="1201">
        <v>0</v>
      </c>
      <c r="AA25" s="1201">
        <v>0</v>
      </c>
      <c r="AB25" s="1201">
        <v>0</v>
      </c>
      <c r="AC25" s="1201">
        <v>0</v>
      </c>
      <c r="AD25" s="1203">
        <v>0</v>
      </c>
      <c r="AE25" s="1201">
        <v>0</v>
      </c>
      <c r="AF25" s="1228"/>
      <c r="AG25" s="1228"/>
      <c r="AH25" s="1201"/>
    </row>
    <row r="26" spans="1:34" ht="15.75" customHeight="1">
      <c r="A26" s="664"/>
      <c r="B26" s="1204"/>
      <c r="C26" s="1203"/>
      <c r="D26" s="1203"/>
      <c r="E26" s="1224"/>
      <c r="F26" s="1224"/>
      <c r="G26" s="1230"/>
      <c r="H26" s="1203"/>
      <c r="I26" s="1226"/>
      <c r="J26" s="664"/>
      <c r="K26" s="1199"/>
      <c r="L26" s="1200"/>
      <c r="M26" s="1200"/>
      <c r="N26" s="1201"/>
      <c r="O26" s="1201"/>
      <c r="P26" s="1201"/>
      <c r="Q26" s="1201"/>
      <c r="R26" s="1201"/>
      <c r="S26" s="1201"/>
      <c r="T26" s="1201">
        <v>0</v>
      </c>
      <c r="U26" s="1201"/>
      <c r="V26" s="1201"/>
      <c r="W26" s="1201"/>
      <c r="X26" s="1201"/>
      <c r="Y26" s="1201">
        <v>0</v>
      </c>
      <c r="Z26" s="1201">
        <v>0</v>
      </c>
      <c r="AA26" s="1201">
        <v>0</v>
      </c>
      <c r="AB26" s="1201">
        <v>0</v>
      </c>
      <c r="AC26" s="1201">
        <v>0</v>
      </c>
      <c r="AD26" s="1203">
        <v>0</v>
      </c>
      <c r="AE26" s="1201">
        <v>0</v>
      </c>
      <c r="AF26" s="1228"/>
      <c r="AG26" s="1228"/>
      <c r="AH26" s="1201"/>
    </row>
    <row r="27" spans="1:34" ht="15.75" customHeight="1">
      <c r="A27" s="2140" t="s">
        <v>1185</v>
      </c>
      <c r="B27" s="2141"/>
      <c r="C27" s="2141"/>
      <c r="D27" s="2142"/>
      <c r="E27" s="1230"/>
      <c r="F27" s="1230"/>
      <c r="G27" s="1203"/>
      <c r="H27" s="1203"/>
      <c r="I27" s="1226"/>
      <c r="J27" s="1226"/>
      <c r="K27" s="664"/>
      <c r="L27" s="1200"/>
      <c r="M27" s="1200"/>
      <c r="N27" s="1201"/>
      <c r="O27" s="1201"/>
      <c r="P27" s="1201"/>
      <c r="Q27" s="1201">
        <v>0</v>
      </c>
      <c r="R27" s="1201">
        <v>0</v>
      </c>
      <c r="S27" s="1201">
        <v>0</v>
      </c>
      <c r="T27" s="1201">
        <v>0</v>
      </c>
      <c r="U27" s="1201"/>
      <c r="V27" s="1201">
        <v>0</v>
      </c>
      <c r="W27" s="1201">
        <v>0</v>
      </c>
      <c r="X27" s="1201">
        <v>0</v>
      </c>
      <c r="Y27" s="1201">
        <v>0</v>
      </c>
      <c r="Z27" s="1201">
        <v>0</v>
      </c>
      <c r="AA27" s="1201">
        <v>0</v>
      </c>
      <c r="AB27" s="1201">
        <v>0</v>
      </c>
      <c r="AC27" s="1201">
        <v>0</v>
      </c>
      <c r="AD27" s="1201"/>
      <c r="AE27" s="1201">
        <v>0</v>
      </c>
      <c r="AF27" s="1228"/>
      <c r="AG27" s="1228"/>
      <c r="AH27" s="1201"/>
    </row>
    <row r="28" spans="1:34" ht="15.75" customHeight="1">
      <c r="A28" s="135" t="s">
        <v>2098</v>
      </c>
      <c r="B28" s="227"/>
      <c r="C28" s="227"/>
      <c r="D28" s="1194"/>
      <c r="E28" s="227"/>
      <c r="F28" s="227"/>
      <c r="G28" s="227"/>
      <c r="H28" s="227"/>
      <c r="I28" s="1217"/>
      <c r="J28" s="1217"/>
      <c r="K28" s="1217"/>
      <c r="L28" s="227"/>
      <c r="M28" s="227"/>
      <c r="N28" s="227"/>
      <c r="O28" s="227"/>
      <c r="P28" s="227"/>
      <c r="Q28" s="227"/>
      <c r="R28" s="227"/>
      <c r="S28" s="227"/>
      <c r="T28" s="227"/>
      <c r="U28" s="227"/>
      <c r="V28" s="227"/>
      <c r="W28" s="227"/>
      <c r="X28" s="227"/>
      <c r="Y28" s="227"/>
      <c r="Z28" s="227"/>
      <c r="AA28" s="227"/>
      <c r="AB28" s="227"/>
      <c r="AC28" s="227" t="s">
        <v>2619</v>
      </c>
      <c r="AD28" s="227"/>
      <c r="AE28" s="227"/>
      <c r="AF28" s="227"/>
      <c r="AG28" s="227"/>
      <c r="AH28" s="227"/>
    </row>
    <row r="29" spans="1:34" ht="15.75" customHeight="1">
      <c r="A29" s="135" t="s">
        <v>2101</v>
      </c>
      <c r="B29" s="227"/>
      <c r="C29" s="227"/>
      <c r="D29" s="1194"/>
      <c r="E29" s="227"/>
      <c r="F29" s="227"/>
      <c r="G29" s="227"/>
      <c r="H29" s="227"/>
      <c r="I29" s="1217"/>
      <c r="J29" s="1217"/>
      <c r="K29" s="1217"/>
      <c r="L29" s="227"/>
      <c r="M29" s="227"/>
      <c r="N29" s="227"/>
      <c r="O29" s="227"/>
      <c r="P29" s="227"/>
      <c r="Q29" s="227"/>
      <c r="R29" s="227"/>
      <c r="S29" s="227"/>
      <c r="T29" s="227"/>
      <c r="U29" s="227"/>
      <c r="V29" s="227"/>
      <c r="W29" s="227"/>
      <c r="X29" s="227"/>
      <c r="Y29" s="227"/>
      <c r="Z29" s="227"/>
      <c r="AA29" s="227"/>
      <c r="AB29" s="227"/>
      <c r="AC29" s="227"/>
      <c r="AD29" s="227"/>
      <c r="AE29" s="227"/>
      <c r="AF29" s="227"/>
      <c r="AG29" s="227"/>
      <c r="AH29" s="227"/>
    </row>
    <row r="30" spans="1:34" ht="15.75" customHeight="1">
      <c r="B30" s="227"/>
      <c r="C30" s="227"/>
      <c r="D30" s="1194"/>
      <c r="E30" s="227"/>
      <c r="F30" s="227"/>
      <c r="G30" s="227"/>
      <c r="H30" s="227"/>
      <c r="I30" s="1217"/>
      <c r="J30" s="1217"/>
      <c r="K30" s="1217"/>
      <c r="L30" s="227"/>
      <c r="M30" s="227"/>
      <c r="N30" s="227"/>
      <c r="O30" s="227"/>
      <c r="P30" s="227"/>
      <c r="Q30" s="227"/>
      <c r="R30" s="227"/>
      <c r="S30" s="227"/>
      <c r="T30" s="227"/>
      <c r="U30" s="227"/>
      <c r="V30" s="227"/>
      <c r="W30" s="227"/>
      <c r="X30" s="227"/>
      <c r="Y30" s="227"/>
      <c r="Z30" s="227"/>
      <c r="AA30" s="227"/>
      <c r="AB30" s="227"/>
      <c r="AC30" s="227"/>
      <c r="AD30" s="227"/>
      <c r="AE30" s="227"/>
      <c r="AF30" s="227"/>
      <c r="AG30" s="227"/>
      <c r="AH30" s="227"/>
    </row>
    <row r="31" spans="1:34" ht="15.75" customHeight="1">
      <c r="B31" s="227"/>
      <c r="C31" s="227"/>
      <c r="D31" s="1194"/>
      <c r="E31" s="227"/>
      <c r="F31" s="227"/>
      <c r="G31" s="227"/>
      <c r="H31" s="227"/>
      <c r="I31" s="1217"/>
      <c r="J31" s="1217"/>
      <c r="K31" s="1217"/>
      <c r="L31" s="227"/>
      <c r="M31" s="227"/>
      <c r="N31" s="227"/>
      <c r="O31" s="227"/>
      <c r="P31" s="227"/>
      <c r="Q31" s="227"/>
      <c r="R31" s="227"/>
      <c r="S31" s="227"/>
      <c r="T31" s="227"/>
      <c r="U31" s="227"/>
      <c r="V31" s="227"/>
      <c r="W31" s="227"/>
      <c r="X31" s="227"/>
      <c r="Y31" s="227"/>
      <c r="Z31" s="227"/>
      <c r="AA31" s="227"/>
      <c r="AB31" s="227"/>
      <c r="AC31" s="227"/>
      <c r="AD31" s="227"/>
      <c r="AE31" s="227"/>
      <c r="AF31" s="227"/>
      <c r="AG31" s="227"/>
      <c r="AH31" s="227"/>
    </row>
    <row r="32" spans="1:34" ht="15.75" customHeight="1">
      <c r="B32" s="227"/>
      <c r="C32" s="227"/>
      <c r="D32" s="1194"/>
      <c r="E32" s="227"/>
      <c r="F32" s="227"/>
      <c r="G32" s="227"/>
      <c r="H32" s="227"/>
      <c r="I32" s="1217"/>
      <c r="J32" s="1217"/>
      <c r="K32" s="1217"/>
      <c r="L32" s="227"/>
      <c r="M32" s="227"/>
      <c r="N32" s="227"/>
      <c r="O32" s="227"/>
      <c r="P32" s="227"/>
      <c r="Q32" s="227"/>
      <c r="R32" s="227"/>
      <c r="S32" s="227"/>
      <c r="T32" s="227"/>
      <c r="U32" s="227"/>
      <c r="V32" s="227"/>
      <c r="W32" s="227"/>
      <c r="X32" s="227"/>
      <c r="Y32" s="227"/>
      <c r="Z32" s="227"/>
      <c r="AA32" s="227"/>
      <c r="AB32" s="227"/>
      <c r="AC32" s="227"/>
      <c r="AD32" s="227"/>
      <c r="AE32" s="227"/>
      <c r="AF32" s="227"/>
      <c r="AG32" s="227"/>
      <c r="AH32" s="227"/>
    </row>
    <row r="33" spans="2:34" ht="15.75" customHeight="1">
      <c r="B33" s="227"/>
      <c r="C33" s="227"/>
      <c r="D33" s="1194"/>
      <c r="E33" s="227"/>
      <c r="F33" s="227"/>
      <c r="G33" s="227"/>
      <c r="H33" s="227"/>
      <c r="I33" s="1217"/>
      <c r="J33" s="1217"/>
      <c r="K33" s="1217"/>
      <c r="L33" s="227"/>
      <c r="M33" s="227"/>
      <c r="N33" s="227"/>
      <c r="O33" s="227"/>
      <c r="P33" s="227"/>
      <c r="Q33" s="227"/>
      <c r="R33" s="227"/>
      <c r="S33" s="227"/>
      <c r="T33" s="227"/>
      <c r="U33" s="227"/>
      <c r="V33" s="227"/>
      <c r="W33" s="227"/>
      <c r="X33" s="227"/>
      <c r="Y33" s="227"/>
      <c r="Z33" s="227"/>
      <c r="AA33" s="227"/>
      <c r="AB33" s="227"/>
      <c r="AC33" s="227"/>
      <c r="AD33" s="227"/>
      <c r="AE33" s="227"/>
      <c r="AF33" s="227"/>
      <c r="AG33" s="227"/>
      <c r="AH33" s="227"/>
    </row>
    <row r="34" spans="2:34" ht="15.75" customHeight="1">
      <c r="B34" s="227"/>
      <c r="C34" s="227"/>
      <c r="D34" s="1194"/>
      <c r="E34" s="227"/>
      <c r="F34" s="227"/>
      <c r="G34" s="227"/>
      <c r="H34" s="227"/>
      <c r="I34" s="1217"/>
      <c r="J34" s="1217"/>
      <c r="K34" s="1217"/>
      <c r="L34" s="227"/>
      <c r="M34" s="227"/>
      <c r="N34" s="227"/>
      <c r="O34" s="227"/>
      <c r="P34" s="227"/>
      <c r="Q34" s="227"/>
      <c r="R34" s="227"/>
      <c r="S34" s="227"/>
      <c r="T34" s="227"/>
      <c r="U34" s="227"/>
      <c r="V34" s="227"/>
      <c r="W34" s="227"/>
      <c r="X34" s="227"/>
      <c r="Y34" s="227"/>
      <c r="Z34" s="227"/>
      <c r="AA34" s="227"/>
      <c r="AB34" s="227"/>
      <c r="AC34" s="227"/>
      <c r="AD34" s="227"/>
      <c r="AE34" s="227"/>
      <c r="AF34" s="227"/>
      <c r="AG34" s="227"/>
      <c r="AH34" s="227"/>
    </row>
    <row r="35" spans="2:34" ht="15.75" customHeight="1">
      <c r="B35" s="227"/>
      <c r="C35" s="227"/>
      <c r="D35" s="1194"/>
      <c r="E35" s="227"/>
      <c r="F35" s="227"/>
      <c r="G35" s="227"/>
      <c r="H35" s="227"/>
      <c r="I35" s="1217"/>
      <c r="J35" s="1217"/>
      <c r="K35" s="1217"/>
      <c r="L35" s="227"/>
      <c r="M35" s="227"/>
      <c r="N35" s="227"/>
      <c r="O35" s="227"/>
      <c r="P35" s="227"/>
      <c r="Q35" s="227"/>
      <c r="R35" s="227"/>
      <c r="S35" s="227"/>
      <c r="T35" s="227"/>
      <c r="U35" s="227"/>
      <c r="V35" s="227"/>
      <c r="W35" s="227"/>
      <c r="X35" s="227"/>
      <c r="Y35" s="227"/>
      <c r="Z35" s="227"/>
      <c r="AA35" s="227"/>
      <c r="AB35" s="227"/>
      <c r="AC35" s="227"/>
      <c r="AD35" s="227"/>
      <c r="AE35" s="227"/>
      <c r="AF35" s="227"/>
      <c r="AG35" s="227"/>
      <c r="AH35" s="227"/>
    </row>
  </sheetData>
  <sortState xmlns:xlrd2="http://schemas.microsoft.com/office/spreadsheetml/2017/richdata2" ref="A7:AH26">
    <sortCondition ref="A7"/>
  </sortState>
  <mergeCells count="25">
    <mergeCell ref="F5:F6"/>
    <mergeCell ref="U5:U6"/>
    <mergeCell ref="H5:H6"/>
    <mergeCell ref="I5:I6"/>
    <mergeCell ref="J5:J6"/>
    <mergeCell ref="L5:L6"/>
    <mergeCell ref="M5:M6"/>
    <mergeCell ref="K5:K6"/>
    <mergeCell ref="G5:G6"/>
    <mergeCell ref="AG5:AG6"/>
    <mergeCell ref="AH5:AH6"/>
    <mergeCell ref="A27:D27"/>
    <mergeCell ref="V5:X5"/>
    <mergeCell ref="Y5:AB5"/>
    <mergeCell ref="AC5:AE5"/>
    <mergeCell ref="AF5:AF6"/>
    <mergeCell ref="O5:O6"/>
    <mergeCell ref="Q5:T5"/>
    <mergeCell ref="P5:P6"/>
    <mergeCell ref="N5:N6"/>
    <mergeCell ref="A5:A6"/>
    <mergeCell ref="B5:B6"/>
    <mergeCell ref="C5:C6"/>
    <mergeCell ref="D5:D6"/>
    <mergeCell ref="E5:E6"/>
  </mergeCells>
  <phoneticPr fontId="30" type="noConversion"/>
  <dataValidations xWindow="1045" yWindow="553" count="8">
    <dataValidation type="list" allowBlank="1" showInputMessage="1" sqref="J7:J26" xr:uid="{4A3D5190-A446-44C9-83BE-DE73FDE66244}">
      <formula1>"当初购置新设备,二手市场购入,上级划拨转入,投资入账设备"</formula1>
    </dataValidation>
    <dataValidation errorStyle="warning" allowBlank="1" showInputMessage="1" errorTitle=" " sqref="O6" xr:uid="{FFAD5D00-CB33-4B86-8717-8F266B8EF0ED}"/>
    <dataValidation errorStyle="warning" allowBlank="1" showInputMessage="1" errorTitle=" " prompt="其他科目如预付账款等科目进行关联，具体对应序号由其他科目“特殊处理原因”处提取关联，描述为：评估值包含**科目序号**" sqref="AH5" xr:uid="{D8CB9F31-216B-4E9E-9132-344A54078B09}"/>
    <dataValidation allowBlank="1" showInputMessage="1" sqref="K27" xr:uid="{29E6BEE4-328E-4D58-80AD-369DB7775D07}"/>
    <dataValidation type="list" allowBlank="1" showInputMessage="1" sqref="K7:K26" xr:uid="{E4C4B8C2-B1CA-4169-A922-7980049A52D5}">
      <formula1>"正常使用,正常闲置,故障闲置,待报废,已处置,盘盈设备,盘亏设备"</formula1>
    </dataValidation>
    <dataValidation errorStyle="warning" allowBlank="1" showInputMessage="1" errorTitle=" " prompt="★关联工作底稿①企业设备管理情况②企业会计折旧年限及残值表③特殊事项说明：因折旧提超等原因造成负数余额的项目，应简述原因。" sqref="P5" xr:uid="{32ECEBB9-F289-4361-8C6D-A080452B6B90}"/>
    <dataValidation errorStyle="warning" allowBlank="1" showInputMessage="1" errorTitle=" " prompt="★关联工作底稿车辆行驶证复印件" sqref="O5" xr:uid="{973242D7-56C1-4C16-98A9-AF855260A2AB}"/>
    <dataValidation errorStyle="warning" allowBlank="1" showInputMessage="1" errorTitle=" " prompt="双击【原值】，同型同号同值自动归类" sqref="Q6:R6" xr:uid="{8F87B638-3351-492D-A74F-D827C54A6302}"/>
  </dataValidations>
  <printOptions horizontalCentered="1"/>
  <pageMargins left="0.35433070866141736" right="0.35433070866141736" top="0.98425196850393704" bottom="0.78740157480314965" header="0.39370078740157477" footer="0.51181102362204722"/>
  <pageSetup paperSize="9" scale="36" fitToHeight="0" orientation="landscape" cellComments="asDisplayed" r:id="rId1"/>
  <headerFooter alignWithMargins="0">
    <oddHeader>&amp;R&amp;"宋体,常规"&amp;10共&amp;"Times New Roman,常规"&amp;N&amp;"宋体,常规"页第&amp;"Times New Roman,常规"&amp;P&amp;"宋体,常规"页</oddHeader>
  </headerFooter>
  <colBreaks count="1" manualBreakCount="1">
    <brk id="15" min="1" max="28" man="1"/>
  </colBreaks>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B76C74-FAD5-4AD9-9E11-9B8EEF824FB2}">
  <sheetPr codeName="Sheet101">
    <pageSetUpPr fitToPage="1"/>
  </sheetPr>
  <dimension ref="A1:AD34"/>
  <sheetViews>
    <sheetView zoomScaleNormal="100" zoomScaleSheetLayoutView="100" workbookViewId="0">
      <pane xSplit="5" ySplit="6" topLeftCell="F7" activePane="bottomRight" state="frozen"/>
      <selection activeCell="B14" sqref="B14:M14"/>
      <selection pane="topRight" activeCell="B14" sqref="B14:M14"/>
      <selection pane="bottomLeft" activeCell="B14" sqref="B14:M14"/>
      <selection pane="bottomRight"/>
    </sheetView>
  </sheetViews>
  <sheetFormatPr defaultColWidth="9" defaultRowHeight="15.75" customHeight="1" outlineLevelCol="1"/>
  <cols>
    <col min="1" max="1" width="5.59765625" style="135" customWidth="1"/>
    <col min="2" max="2" width="8.09765625" style="135" hidden="1" customWidth="1" outlineLevel="1"/>
    <col min="3" max="3" width="9.09765625" style="133" hidden="1" customWidth="1" outlineLevel="1"/>
    <col min="4" max="4" width="10.59765625" style="141" customWidth="1" collapsed="1"/>
    <col min="5" max="5" width="10.59765625" style="141" customWidth="1"/>
    <col min="6" max="6" width="10.59765625" style="133" customWidth="1"/>
    <col min="7" max="7" width="5.59765625" style="133" customWidth="1"/>
    <col min="8" max="8" width="5.59765625" style="135" customWidth="1"/>
    <col min="9" max="9" width="8.59765625" style="135" hidden="1" customWidth="1" outlineLevel="1"/>
    <col min="10" max="10" width="10.09765625" style="137" customWidth="1" collapsed="1"/>
    <col min="11" max="11" width="10.09765625" style="137" customWidth="1"/>
    <col min="12" max="12" width="10.09765625" style="133" hidden="1" customWidth="1" outlineLevel="1"/>
    <col min="13" max="13" width="11" style="133" hidden="1" customWidth="1" collapsed="1"/>
    <col min="14" max="17" width="11" style="133" hidden="1" customWidth="1"/>
    <col min="18" max="18" width="10.09765625" style="133" hidden="1" customWidth="1"/>
    <col min="19" max="19" width="9.59765625" style="133" hidden="1" customWidth="1"/>
    <col min="20" max="20" width="11" style="133" hidden="1" customWidth="1"/>
    <col min="21" max="21" width="16.8984375" style="133" customWidth="1"/>
    <col min="22" max="25" width="11.19921875" style="133" customWidth="1"/>
    <col min="26" max="26" width="9.3984375" style="133" customWidth="1"/>
    <col min="27" max="27" width="11.19921875" style="133" customWidth="1"/>
    <col min="28" max="28" width="8.09765625" style="133" customWidth="1"/>
    <col min="29" max="29" width="8.09765625" style="138" customWidth="1"/>
    <col min="30" max="30" width="19.3984375" style="133" customWidth="1"/>
    <col min="31" max="16384" width="9" style="133"/>
  </cols>
  <sheetData>
    <row r="1" spans="1:30" ht="15.75" customHeight="1">
      <c r="A1" s="657"/>
      <c r="B1" s="1233"/>
      <c r="C1" s="1215"/>
      <c r="D1" s="1189"/>
      <c r="E1" s="1189"/>
      <c r="F1" s="1188"/>
      <c r="G1" s="1188"/>
      <c r="H1" s="1190"/>
      <c r="I1" s="1190"/>
      <c r="J1" s="1191"/>
      <c r="K1" s="1191"/>
      <c r="L1" s="1188"/>
      <c r="M1" s="1188"/>
      <c r="N1" s="1188"/>
      <c r="O1" s="1188"/>
      <c r="P1" s="1188"/>
      <c r="Q1" s="1188"/>
      <c r="R1" s="1188"/>
      <c r="S1" s="1188"/>
      <c r="T1" s="1188"/>
      <c r="U1" s="1188"/>
      <c r="V1" s="1188"/>
      <c r="W1" s="1188"/>
      <c r="X1" s="1188"/>
      <c r="Y1" s="1188"/>
      <c r="Z1" s="1188"/>
      <c r="AA1" s="1188"/>
      <c r="AB1" s="1188"/>
      <c r="AC1" s="1192"/>
      <c r="AD1" s="1188"/>
    </row>
    <row r="2" spans="1:30" s="136" customFormat="1" ht="30" customHeight="1">
      <c r="A2" s="1216" t="s">
        <v>2626</v>
      </c>
      <c r="B2" s="1216"/>
      <c r="C2" s="1216"/>
      <c r="D2" s="1216"/>
      <c r="E2" s="1216"/>
      <c r="F2" s="1216"/>
      <c r="G2" s="1216"/>
      <c r="H2" s="1216"/>
      <c r="I2" s="1216"/>
      <c r="J2" s="1216"/>
      <c r="K2" s="1216"/>
      <c r="L2" s="1216"/>
      <c r="M2" s="1216"/>
      <c r="N2" s="1216"/>
      <c r="O2" s="1216"/>
      <c r="P2" s="1216"/>
      <c r="Q2" s="1216"/>
      <c r="R2" s="1193"/>
      <c r="S2" s="1193"/>
      <c r="T2" s="1193"/>
      <c r="U2" s="1193"/>
      <c r="V2" s="1193"/>
      <c r="W2" s="1193"/>
      <c r="X2" s="1193"/>
      <c r="Y2" s="1193"/>
      <c r="Z2" s="1193"/>
      <c r="AA2" s="1193"/>
      <c r="AB2" s="1193"/>
      <c r="AC2" s="1234"/>
      <c r="AD2" s="1216"/>
    </row>
    <row r="3" spans="1:30" ht="14.25" customHeight="1">
      <c r="A3" s="135" t="s">
        <v>1968</v>
      </c>
      <c r="C3" s="227"/>
      <c r="D3" s="227"/>
      <c r="E3" s="227"/>
      <c r="F3" s="227"/>
      <c r="G3" s="227"/>
      <c r="L3" s="227"/>
      <c r="M3" s="227"/>
      <c r="N3" s="227"/>
      <c r="O3" s="227"/>
      <c r="P3" s="227"/>
      <c r="Q3" s="227"/>
      <c r="R3" s="227"/>
      <c r="S3" s="227"/>
      <c r="T3" s="227"/>
      <c r="U3" s="227"/>
      <c r="V3" s="227"/>
      <c r="W3" s="227"/>
      <c r="X3" s="227"/>
      <c r="Y3" s="227"/>
      <c r="Z3" s="227"/>
      <c r="AA3" s="227"/>
      <c r="AB3" s="227"/>
      <c r="AD3" s="227"/>
    </row>
    <row r="4" spans="1:30" ht="15.75" customHeight="1">
      <c r="A4" s="135" t="s">
        <v>2086</v>
      </c>
      <c r="C4" s="227"/>
      <c r="D4" s="1194"/>
      <c r="E4" s="1194"/>
      <c r="F4" s="227"/>
      <c r="G4" s="227"/>
      <c r="L4" s="227"/>
      <c r="M4" s="227"/>
      <c r="N4" s="227"/>
      <c r="O4" s="227"/>
      <c r="P4" s="227"/>
      <c r="Q4" s="227"/>
      <c r="R4" s="227"/>
      <c r="S4" s="227"/>
      <c r="T4" s="227"/>
      <c r="U4" s="227"/>
      <c r="V4" s="227"/>
      <c r="W4" s="227"/>
      <c r="X4" s="227"/>
      <c r="Y4" s="227"/>
      <c r="Z4" s="227"/>
      <c r="AA4" s="227"/>
      <c r="AB4" s="227"/>
      <c r="AD4" s="1218" t="s">
        <v>1970</v>
      </c>
    </row>
    <row r="5" spans="1:30" s="140" customFormat="1" ht="15.75" customHeight="1">
      <c r="A5" s="1818" t="s">
        <v>1101</v>
      </c>
      <c r="B5" s="2128" t="s">
        <v>2471</v>
      </c>
      <c r="C5" s="2138" t="s">
        <v>2430</v>
      </c>
      <c r="D5" s="2147" t="s">
        <v>2473</v>
      </c>
      <c r="E5" s="2147" t="s">
        <v>2258</v>
      </c>
      <c r="F5" s="2137" t="s">
        <v>2474</v>
      </c>
      <c r="G5" s="2137" t="s">
        <v>2234</v>
      </c>
      <c r="H5" s="2128" t="s">
        <v>2263</v>
      </c>
      <c r="I5" s="1828" t="s">
        <v>2475</v>
      </c>
      <c r="J5" s="2157" t="s">
        <v>2477</v>
      </c>
      <c r="K5" s="2157" t="s">
        <v>2478</v>
      </c>
      <c r="L5" s="2151" t="s">
        <v>2479</v>
      </c>
      <c r="M5" s="2145" t="s">
        <v>2088</v>
      </c>
      <c r="N5" s="2146"/>
      <c r="O5" s="2146"/>
      <c r="P5" s="2146"/>
      <c r="Q5" s="2123" t="s">
        <v>2391</v>
      </c>
      <c r="R5" s="2153" t="s">
        <v>2089</v>
      </c>
      <c r="S5" s="2154"/>
      <c r="T5" s="2155"/>
      <c r="U5" s="2143" t="s">
        <v>2262</v>
      </c>
      <c r="V5" s="2141"/>
      <c r="W5" s="2141"/>
      <c r="X5" s="2141"/>
      <c r="Y5" s="2144" t="s">
        <v>2150</v>
      </c>
      <c r="Z5" s="2115"/>
      <c r="AA5" s="2115"/>
      <c r="AB5" s="2156" t="s">
        <v>2469</v>
      </c>
      <c r="AC5" s="2156" t="s">
        <v>2470</v>
      </c>
      <c r="AD5" s="2151" t="s">
        <v>1100</v>
      </c>
    </row>
    <row r="6" spans="1:30" s="140" customFormat="1" ht="27.6" customHeight="1">
      <c r="A6" s="1819"/>
      <c r="B6" s="1819"/>
      <c r="C6" s="2139"/>
      <c r="D6" s="2148"/>
      <c r="E6" s="2148"/>
      <c r="F6" s="2115"/>
      <c r="G6" s="2115"/>
      <c r="H6" s="1819"/>
      <c r="I6" s="1830"/>
      <c r="J6" s="2158"/>
      <c r="K6" s="2158"/>
      <c r="L6" s="2152"/>
      <c r="M6" s="1219" t="s">
        <v>1758</v>
      </c>
      <c r="N6" s="1220" t="s">
        <v>1779</v>
      </c>
      <c r="O6" s="1221" t="s">
        <v>2426</v>
      </c>
      <c r="P6" s="1222" t="s">
        <v>1647</v>
      </c>
      <c r="Q6" s="2123"/>
      <c r="R6" s="1220" t="s">
        <v>1758</v>
      </c>
      <c r="S6" s="1220" t="s">
        <v>1779</v>
      </c>
      <c r="T6" s="1221" t="s">
        <v>2426</v>
      </c>
      <c r="U6" s="1220" t="s">
        <v>1758</v>
      </c>
      <c r="V6" s="1220" t="s">
        <v>1779</v>
      </c>
      <c r="W6" s="1221" t="s">
        <v>2426</v>
      </c>
      <c r="X6" s="1220" t="s">
        <v>1647</v>
      </c>
      <c r="Y6" s="1220" t="s">
        <v>2393</v>
      </c>
      <c r="Z6" s="1220" t="s">
        <v>2241</v>
      </c>
      <c r="AA6" s="1220" t="s">
        <v>2480</v>
      </c>
      <c r="AB6" s="2119"/>
      <c r="AC6" s="2119"/>
      <c r="AD6" s="2152"/>
    </row>
    <row r="7" spans="1:30" ht="15.75" customHeight="1">
      <c r="A7" s="664"/>
      <c r="B7" s="1204"/>
      <c r="C7" s="664"/>
      <c r="D7" s="1211"/>
      <c r="E7" s="1211"/>
      <c r="F7" s="1211"/>
      <c r="G7" s="664"/>
      <c r="H7" s="664"/>
      <c r="I7" s="664"/>
      <c r="J7" s="1200"/>
      <c r="K7" s="1200"/>
      <c r="L7" s="1201"/>
      <c r="M7" s="1235"/>
      <c r="N7" s="1201"/>
      <c r="O7" s="1201"/>
      <c r="P7" s="1201">
        <v>0</v>
      </c>
      <c r="Q7" s="1201"/>
      <c r="R7" s="1201"/>
      <c r="S7" s="1201"/>
      <c r="T7" s="1201"/>
      <c r="U7" s="1201">
        <v>0</v>
      </c>
      <c r="V7" s="1201">
        <v>0</v>
      </c>
      <c r="W7" s="1201">
        <v>0</v>
      </c>
      <c r="X7" s="1201">
        <v>0</v>
      </c>
      <c r="Y7" s="1201">
        <v>0</v>
      </c>
      <c r="Z7" s="1203">
        <v>0</v>
      </c>
      <c r="AA7" s="1201"/>
      <c r="AB7" s="1236"/>
      <c r="AC7" s="1236"/>
      <c r="AD7" s="1201"/>
    </row>
    <row r="8" spans="1:30" ht="15.75" customHeight="1">
      <c r="A8" s="664"/>
      <c r="B8" s="1204"/>
      <c r="C8" s="664"/>
      <c r="D8" s="1211"/>
      <c r="E8" s="1211"/>
      <c r="F8" s="1211"/>
      <c r="G8" s="664"/>
      <c r="H8" s="664"/>
      <c r="I8" s="664"/>
      <c r="J8" s="1200"/>
      <c r="K8" s="1200"/>
      <c r="L8" s="1201"/>
      <c r="M8" s="1235"/>
      <c r="N8" s="1201"/>
      <c r="O8" s="1201"/>
      <c r="P8" s="1201">
        <v>0</v>
      </c>
      <c r="Q8" s="1201"/>
      <c r="R8" s="1201"/>
      <c r="S8" s="1201"/>
      <c r="T8" s="1201"/>
      <c r="U8" s="1201">
        <v>0</v>
      </c>
      <c r="V8" s="1201">
        <v>0</v>
      </c>
      <c r="W8" s="1201">
        <v>0</v>
      </c>
      <c r="X8" s="1201">
        <v>0</v>
      </c>
      <c r="Y8" s="1201">
        <v>0</v>
      </c>
      <c r="Z8" s="1203">
        <v>0</v>
      </c>
      <c r="AA8" s="1201"/>
      <c r="AB8" s="1236"/>
      <c r="AC8" s="1236"/>
      <c r="AD8" s="1201"/>
    </row>
    <row r="9" spans="1:30" ht="15.75" customHeight="1">
      <c r="A9" s="664"/>
      <c r="B9" s="1204"/>
      <c r="C9" s="664"/>
      <c r="D9" s="1211"/>
      <c r="E9" s="1211"/>
      <c r="F9" s="1211"/>
      <c r="G9" s="664"/>
      <c r="H9" s="664"/>
      <c r="I9" s="664"/>
      <c r="J9" s="1200"/>
      <c r="K9" s="1200"/>
      <c r="L9" s="1201"/>
      <c r="M9" s="1235"/>
      <c r="N9" s="1201"/>
      <c r="O9" s="1201"/>
      <c r="P9" s="1201">
        <v>0</v>
      </c>
      <c r="Q9" s="1201"/>
      <c r="R9" s="1201"/>
      <c r="S9" s="1201"/>
      <c r="T9" s="1201"/>
      <c r="U9" s="1201">
        <v>0</v>
      </c>
      <c r="V9" s="1201">
        <v>0</v>
      </c>
      <c r="W9" s="1201">
        <v>0</v>
      </c>
      <c r="X9" s="1201">
        <v>0</v>
      </c>
      <c r="Y9" s="1201">
        <v>0</v>
      </c>
      <c r="Z9" s="1203">
        <v>0</v>
      </c>
      <c r="AA9" s="1201"/>
      <c r="AB9" s="1236"/>
      <c r="AC9" s="1236"/>
      <c r="AD9" s="1201"/>
    </row>
    <row r="10" spans="1:30" ht="15.75" customHeight="1">
      <c r="A10" s="664"/>
      <c r="B10" s="1204"/>
      <c r="C10" s="664"/>
      <c r="D10" s="1211"/>
      <c r="E10" s="1211"/>
      <c r="F10" s="1211"/>
      <c r="G10" s="664"/>
      <c r="H10" s="664"/>
      <c r="I10" s="664"/>
      <c r="J10" s="1200"/>
      <c r="K10" s="1200"/>
      <c r="L10" s="1201"/>
      <c r="M10" s="1235"/>
      <c r="N10" s="1201"/>
      <c r="O10" s="1201"/>
      <c r="P10" s="1201">
        <v>0</v>
      </c>
      <c r="Q10" s="1201"/>
      <c r="R10" s="1201"/>
      <c r="S10" s="1201"/>
      <c r="T10" s="1201"/>
      <c r="U10" s="1201">
        <v>0</v>
      </c>
      <c r="V10" s="1201">
        <v>0</v>
      </c>
      <c r="W10" s="1201">
        <v>0</v>
      </c>
      <c r="X10" s="1201">
        <v>0</v>
      </c>
      <c r="Y10" s="1201">
        <v>0</v>
      </c>
      <c r="Z10" s="1203">
        <v>0</v>
      </c>
      <c r="AA10" s="1201"/>
      <c r="AB10" s="1236"/>
      <c r="AC10" s="1236"/>
      <c r="AD10" s="1201"/>
    </row>
    <row r="11" spans="1:30" ht="15.75" customHeight="1">
      <c r="A11" s="664"/>
      <c r="B11" s="1204"/>
      <c r="C11" s="664"/>
      <c r="D11" s="1211"/>
      <c r="E11" s="1211"/>
      <c r="F11" s="1211"/>
      <c r="G11" s="664"/>
      <c r="H11" s="664"/>
      <c r="I11" s="664"/>
      <c r="J11" s="1200"/>
      <c r="K11" s="1200"/>
      <c r="L11" s="1201"/>
      <c r="M11" s="1235"/>
      <c r="N11" s="1201"/>
      <c r="O11" s="1201"/>
      <c r="P11" s="1201">
        <v>0</v>
      </c>
      <c r="Q11" s="1201"/>
      <c r="R11" s="1201"/>
      <c r="S11" s="1201"/>
      <c r="T11" s="1201"/>
      <c r="U11" s="1201">
        <v>0</v>
      </c>
      <c r="V11" s="1201">
        <v>0</v>
      </c>
      <c r="W11" s="1201">
        <v>0</v>
      </c>
      <c r="X11" s="1201">
        <v>0</v>
      </c>
      <c r="Y11" s="1201">
        <v>0</v>
      </c>
      <c r="Z11" s="1203">
        <v>0</v>
      </c>
      <c r="AA11" s="1201"/>
      <c r="AB11" s="1236"/>
      <c r="AC11" s="1236"/>
      <c r="AD11" s="1201"/>
    </row>
    <row r="12" spans="1:30" ht="15.75" customHeight="1">
      <c r="A12" s="664"/>
      <c r="B12" s="1204"/>
      <c r="C12" s="664"/>
      <c r="D12" s="1211"/>
      <c r="E12" s="1211"/>
      <c r="F12" s="1211"/>
      <c r="G12" s="664"/>
      <c r="H12" s="664"/>
      <c r="I12" s="664"/>
      <c r="J12" s="1200"/>
      <c r="K12" s="1200"/>
      <c r="L12" s="1201"/>
      <c r="M12" s="1235"/>
      <c r="N12" s="1201"/>
      <c r="O12" s="1201"/>
      <c r="P12" s="1201">
        <v>0</v>
      </c>
      <c r="Q12" s="1201"/>
      <c r="R12" s="1201"/>
      <c r="S12" s="1201"/>
      <c r="T12" s="1201"/>
      <c r="U12" s="1201">
        <v>0</v>
      </c>
      <c r="V12" s="1201">
        <v>0</v>
      </c>
      <c r="W12" s="1201">
        <v>0</v>
      </c>
      <c r="X12" s="1201">
        <v>0</v>
      </c>
      <c r="Y12" s="1201">
        <v>0</v>
      </c>
      <c r="Z12" s="1203">
        <v>0</v>
      </c>
      <c r="AA12" s="1201"/>
      <c r="AB12" s="1236"/>
      <c r="AC12" s="1236"/>
      <c r="AD12" s="1201"/>
    </row>
    <row r="13" spans="1:30" ht="15.75" customHeight="1">
      <c r="A13" s="664"/>
      <c r="B13" s="1204"/>
      <c r="C13" s="664"/>
      <c r="D13" s="1211"/>
      <c r="E13" s="1211"/>
      <c r="F13" s="1211"/>
      <c r="G13" s="664"/>
      <c r="H13" s="664"/>
      <c r="I13" s="664"/>
      <c r="J13" s="1200"/>
      <c r="K13" s="1200"/>
      <c r="L13" s="1201"/>
      <c r="M13" s="1235"/>
      <c r="N13" s="1201"/>
      <c r="O13" s="1201"/>
      <c r="P13" s="1201">
        <v>0</v>
      </c>
      <c r="Q13" s="1201"/>
      <c r="R13" s="1201"/>
      <c r="S13" s="1201"/>
      <c r="T13" s="1201"/>
      <c r="U13" s="1201">
        <v>0</v>
      </c>
      <c r="V13" s="1201">
        <v>0</v>
      </c>
      <c r="W13" s="1201">
        <v>0</v>
      </c>
      <c r="X13" s="1201">
        <v>0</v>
      </c>
      <c r="Y13" s="1201">
        <v>0</v>
      </c>
      <c r="Z13" s="1203">
        <v>0</v>
      </c>
      <c r="AA13" s="1201"/>
      <c r="AB13" s="1236"/>
      <c r="AC13" s="1236"/>
      <c r="AD13" s="1201"/>
    </row>
    <row r="14" spans="1:30" ht="15.75" customHeight="1">
      <c r="A14" s="664"/>
      <c r="B14" s="1204"/>
      <c r="C14" s="664"/>
      <c r="D14" s="1211"/>
      <c r="E14" s="1211"/>
      <c r="F14" s="1237"/>
      <c r="G14" s="664"/>
      <c r="H14" s="1238"/>
      <c r="I14" s="664"/>
      <c r="J14" s="1200"/>
      <c r="K14" s="1200"/>
      <c r="L14" s="1201"/>
      <c r="M14" s="1235"/>
      <c r="N14" s="1201"/>
      <c r="O14" s="1201"/>
      <c r="P14" s="1201">
        <v>0</v>
      </c>
      <c r="Q14" s="1201"/>
      <c r="R14" s="1201"/>
      <c r="S14" s="1201"/>
      <c r="T14" s="1201"/>
      <c r="U14" s="1201">
        <v>0</v>
      </c>
      <c r="V14" s="1201">
        <v>0</v>
      </c>
      <c r="W14" s="1201">
        <v>0</v>
      </c>
      <c r="X14" s="1201">
        <v>0</v>
      </c>
      <c r="Y14" s="1201">
        <v>0</v>
      </c>
      <c r="Z14" s="1203">
        <v>0</v>
      </c>
      <c r="AA14" s="1201"/>
      <c r="AB14" s="1236"/>
      <c r="AC14" s="1236"/>
      <c r="AD14" s="1201"/>
    </row>
    <row r="15" spans="1:30" ht="15.75" customHeight="1">
      <c r="A15" s="664"/>
      <c r="B15" s="1204"/>
      <c r="C15" s="664"/>
      <c r="D15" s="1211"/>
      <c r="E15" s="1211"/>
      <c r="F15" s="1237"/>
      <c r="G15" s="664"/>
      <c r="H15" s="664"/>
      <c r="I15" s="664"/>
      <c r="J15" s="1200"/>
      <c r="K15" s="1200"/>
      <c r="L15" s="1201"/>
      <c r="M15" s="1235"/>
      <c r="N15" s="1201"/>
      <c r="O15" s="1201"/>
      <c r="P15" s="1201">
        <v>0</v>
      </c>
      <c r="Q15" s="1201"/>
      <c r="R15" s="1201"/>
      <c r="S15" s="1201"/>
      <c r="T15" s="1201"/>
      <c r="U15" s="1201">
        <v>0</v>
      </c>
      <c r="V15" s="1201">
        <v>0</v>
      </c>
      <c r="W15" s="1201">
        <v>0</v>
      </c>
      <c r="X15" s="1201">
        <v>0</v>
      </c>
      <c r="Y15" s="1201">
        <v>0</v>
      </c>
      <c r="Z15" s="1203">
        <v>0</v>
      </c>
      <c r="AA15" s="1201"/>
      <c r="AB15" s="1236"/>
      <c r="AC15" s="1236"/>
      <c r="AD15" s="1201"/>
    </row>
    <row r="16" spans="1:30" ht="15.75" customHeight="1">
      <c r="A16" s="664"/>
      <c r="B16" s="1204"/>
      <c r="C16" s="664"/>
      <c r="D16" s="1211"/>
      <c r="E16" s="1211"/>
      <c r="F16" s="1237"/>
      <c r="G16" s="664"/>
      <c r="H16" s="664"/>
      <c r="I16" s="664"/>
      <c r="J16" s="1200"/>
      <c r="K16" s="1200"/>
      <c r="L16" s="1201"/>
      <c r="M16" s="1235"/>
      <c r="N16" s="1201"/>
      <c r="O16" s="1201"/>
      <c r="P16" s="1201">
        <v>0</v>
      </c>
      <c r="Q16" s="1201"/>
      <c r="R16" s="1201"/>
      <c r="S16" s="1201"/>
      <c r="T16" s="1201"/>
      <c r="U16" s="1201">
        <v>0</v>
      </c>
      <c r="V16" s="1201">
        <v>0</v>
      </c>
      <c r="W16" s="1201">
        <v>0</v>
      </c>
      <c r="X16" s="1201">
        <v>0</v>
      </c>
      <c r="Y16" s="1201">
        <v>0</v>
      </c>
      <c r="Z16" s="1203">
        <v>0</v>
      </c>
      <c r="AA16" s="1201"/>
      <c r="AB16" s="1236"/>
      <c r="AC16" s="1236"/>
      <c r="AD16" s="1201"/>
    </row>
    <row r="17" spans="1:30" ht="15.75" customHeight="1">
      <c r="A17" s="664"/>
      <c r="B17" s="1204"/>
      <c r="C17" s="664"/>
      <c r="D17" s="1211"/>
      <c r="E17" s="1211"/>
      <c r="F17" s="1237"/>
      <c r="G17" s="664"/>
      <c r="H17" s="664"/>
      <c r="I17" s="664"/>
      <c r="J17" s="1200"/>
      <c r="K17" s="1200"/>
      <c r="L17" s="1201"/>
      <c r="M17" s="1235"/>
      <c r="N17" s="1201"/>
      <c r="O17" s="1201"/>
      <c r="P17" s="1201">
        <v>0</v>
      </c>
      <c r="Q17" s="1201"/>
      <c r="R17" s="1201"/>
      <c r="S17" s="1201"/>
      <c r="T17" s="1201"/>
      <c r="U17" s="1201">
        <v>0</v>
      </c>
      <c r="V17" s="1201">
        <v>0</v>
      </c>
      <c r="W17" s="1201">
        <v>0</v>
      </c>
      <c r="X17" s="1201">
        <v>0</v>
      </c>
      <c r="Y17" s="1201">
        <v>0</v>
      </c>
      <c r="Z17" s="1203">
        <v>0</v>
      </c>
      <c r="AA17" s="1201"/>
      <c r="AB17" s="1236"/>
      <c r="AC17" s="1236"/>
      <c r="AD17" s="1201"/>
    </row>
    <row r="18" spans="1:30" ht="15.75" customHeight="1">
      <c r="A18" s="664"/>
      <c r="B18" s="1204"/>
      <c r="C18" s="664"/>
      <c r="D18" s="1211"/>
      <c r="E18" s="1211"/>
      <c r="F18" s="1237"/>
      <c r="G18" s="664"/>
      <c r="H18" s="664"/>
      <c r="I18" s="664"/>
      <c r="J18" s="1200"/>
      <c r="K18" s="1200"/>
      <c r="L18" s="1201"/>
      <c r="M18" s="1235"/>
      <c r="N18" s="1201"/>
      <c r="O18" s="1201"/>
      <c r="P18" s="1201">
        <v>0</v>
      </c>
      <c r="Q18" s="1201"/>
      <c r="R18" s="1201"/>
      <c r="S18" s="1201"/>
      <c r="T18" s="1201"/>
      <c r="U18" s="1201">
        <v>0</v>
      </c>
      <c r="V18" s="1201">
        <v>0</v>
      </c>
      <c r="W18" s="1201">
        <v>0</v>
      </c>
      <c r="X18" s="1201">
        <v>0</v>
      </c>
      <c r="Y18" s="1201">
        <v>0</v>
      </c>
      <c r="Z18" s="1203">
        <v>0</v>
      </c>
      <c r="AA18" s="1201"/>
      <c r="AB18" s="1236"/>
      <c r="AC18" s="1236"/>
      <c r="AD18" s="1201"/>
    </row>
    <row r="19" spans="1:30" ht="15.75" customHeight="1">
      <c r="A19" s="664"/>
      <c r="B19" s="1204"/>
      <c r="C19" s="664"/>
      <c r="D19" s="1211"/>
      <c r="E19" s="1211"/>
      <c r="F19" s="1237"/>
      <c r="G19" s="664"/>
      <c r="H19" s="664"/>
      <c r="I19" s="664"/>
      <c r="J19" s="1200"/>
      <c r="K19" s="1200"/>
      <c r="L19" s="1201"/>
      <c r="M19" s="1235"/>
      <c r="N19" s="1201"/>
      <c r="O19" s="1201"/>
      <c r="P19" s="1201">
        <v>0</v>
      </c>
      <c r="Q19" s="1201"/>
      <c r="R19" s="1201"/>
      <c r="S19" s="1201"/>
      <c r="T19" s="1201"/>
      <c r="U19" s="1201">
        <v>0</v>
      </c>
      <c r="V19" s="1201">
        <v>0</v>
      </c>
      <c r="W19" s="1201">
        <v>0</v>
      </c>
      <c r="X19" s="1201">
        <v>0</v>
      </c>
      <c r="Y19" s="1201">
        <v>0</v>
      </c>
      <c r="Z19" s="1203">
        <v>0</v>
      </c>
      <c r="AA19" s="1201"/>
      <c r="AB19" s="1236"/>
      <c r="AC19" s="1236"/>
      <c r="AD19" s="1201"/>
    </row>
    <row r="20" spans="1:30" ht="15.75" customHeight="1">
      <c r="A20" s="664"/>
      <c r="B20" s="1204"/>
      <c r="C20" s="664"/>
      <c r="D20" s="1211"/>
      <c r="E20" s="1211"/>
      <c r="F20" s="1237"/>
      <c r="G20" s="664"/>
      <c r="H20" s="664"/>
      <c r="I20" s="664"/>
      <c r="J20" s="1200"/>
      <c r="K20" s="1200"/>
      <c r="L20" s="1201"/>
      <c r="M20" s="1235"/>
      <c r="N20" s="1201"/>
      <c r="O20" s="1201"/>
      <c r="P20" s="1201">
        <v>0</v>
      </c>
      <c r="Q20" s="1201"/>
      <c r="R20" s="1201"/>
      <c r="S20" s="1201"/>
      <c r="T20" s="1201"/>
      <c r="U20" s="1201">
        <v>0</v>
      </c>
      <c r="V20" s="1201">
        <v>0</v>
      </c>
      <c r="W20" s="1201">
        <v>0</v>
      </c>
      <c r="X20" s="1201">
        <v>0</v>
      </c>
      <c r="Y20" s="1201">
        <v>0</v>
      </c>
      <c r="Z20" s="1203">
        <v>0</v>
      </c>
      <c r="AA20" s="1201"/>
      <c r="AB20" s="1236"/>
      <c r="AC20" s="1236"/>
      <c r="AD20" s="1201"/>
    </row>
    <row r="21" spans="1:30" ht="15.75" customHeight="1">
      <c r="A21" s="664"/>
      <c r="B21" s="1204"/>
      <c r="C21" s="664"/>
      <c r="D21" s="1211"/>
      <c r="E21" s="1211"/>
      <c r="F21" s="1237"/>
      <c r="G21" s="664"/>
      <c r="H21" s="664"/>
      <c r="I21" s="664"/>
      <c r="J21" s="1200"/>
      <c r="K21" s="1200"/>
      <c r="L21" s="1201"/>
      <c r="M21" s="1235"/>
      <c r="N21" s="1201"/>
      <c r="O21" s="1201"/>
      <c r="P21" s="1201">
        <v>0</v>
      </c>
      <c r="Q21" s="1201"/>
      <c r="R21" s="1201"/>
      <c r="S21" s="1201"/>
      <c r="T21" s="1201"/>
      <c r="U21" s="1201">
        <v>0</v>
      </c>
      <c r="V21" s="1201">
        <v>0</v>
      </c>
      <c r="W21" s="1201">
        <v>0</v>
      </c>
      <c r="X21" s="1201">
        <v>0</v>
      </c>
      <c r="Y21" s="1201">
        <v>0</v>
      </c>
      <c r="Z21" s="1203">
        <v>0</v>
      </c>
      <c r="AA21" s="1201"/>
      <c r="AB21" s="1236"/>
      <c r="AC21" s="1236"/>
      <c r="AD21" s="1201"/>
    </row>
    <row r="22" spans="1:30" ht="15.75" customHeight="1">
      <c r="A22" s="664"/>
      <c r="B22" s="1204"/>
      <c r="C22" s="664"/>
      <c r="D22" s="1211"/>
      <c r="E22" s="1211"/>
      <c r="F22" s="1237"/>
      <c r="G22" s="664"/>
      <c r="H22" s="664"/>
      <c r="I22" s="664"/>
      <c r="J22" s="1200"/>
      <c r="K22" s="1200"/>
      <c r="L22" s="1201"/>
      <c r="M22" s="1235"/>
      <c r="N22" s="1201"/>
      <c r="O22" s="1201"/>
      <c r="P22" s="1201">
        <v>0</v>
      </c>
      <c r="Q22" s="1201"/>
      <c r="R22" s="1201"/>
      <c r="S22" s="1201"/>
      <c r="T22" s="1201"/>
      <c r="U22" s="1201">
        <v>0</v>
      </c>
      <c r="V22" s="1201">
        <v>0</v>
      </c>
      <c r="W22" s="1201">
        <v>0</v>
      </c>
      <c r="X22" s="1201">
        <v>0</v>
      </c>
      <c r="Y22" s="1201">
        <v>0</v>
      </c>
      <c r="Z22" s="1203">
        <v>0</v>
      </c>
      <c r="AA22" s="1201"/>
      <c r="AB22" s="1236"/>
      <c r="AC22" s="1236"/>
      <c r="AD22" s="1201"/>
    </row>
    <row r="23" spans="1:30" ht="15.75" customHeight="1">
      <c r="A23" s="664"/>
      <c r="B23" s="1204"/>
      <c r="C23" s="664"/>
      <c r="D23" s="1211"/>
      <c r="E23" s="1211"/>
      <c r="F23" s="1237"/>
      <c r="G23" s="664"/>
      <c r="H23" s="664"/>
      <c r="I23" s="664"/>
      <c r="J23" s="1200"/>
      <c r="K23" s="1200"/>
      <c r="L23" s="1201"/>
      <c r="M23" s="1235"/>
      <c r="N23" s="1201"/>
      <c r="O23" s="1201"/>
      <c r="P23" s="1201">
        <v>0</v>
      </c>
      <c r="Q23" s="1201"/>
      <c r="R23" s="1201"/>
      <c r="S23" s="1201"/>
      <c r="T23" s="1201"/>
      <c r="U23" s="1201">
        <v>0</v>
      </c>
      <c r="V23" s="1201">
        <v>0</v>
      </c>
      <c r="W23" s="1201">
        <v>0</v>
      </c>
      <c r="X23" s="1201">
        <v>0</v>
      </c>
      <c r="Y23" s="1201">
        <v>0</v>
      </c>
      <c r="Z23" s="1203">
        <v>0</v>
      </c>
      <c r="AA23" s="1201"/>
      <c r="AB23" s="1236"/>
      <c r="AC23" s="1236"/>
      <c r="AD23" s="1201"/>
    </row>
    <row r="24" spans="1:30" ht="15.75" customHeight="1">
      <c r="A24" s="664"/>
      <c r="B24" s="1204"/>
      <c r="C24" s="664"/>
      <c r="D24" s="1211"/>
      <c r="E24" s="1211"/>
      <c r="F24" s="1237"/>
      <c r="G24" s="664"/>
      <c r="H24" s="664"/>
      <c r="I24" s="664"/>
      <c r="J24" s="1200"/>
      <c r="K24" s="1200"/>
      <c r="L24" s="1201"/>
      <c r="M24" s="1235"/>
      <c r="N24" s="1201"/>
      <c r="O24" s="1201"/>
      <c r="P24" s="1201">
        <v>0</v>
      </c>
      <c r="Q24" s="1201"/>
      <c r="R24" s="1201"/>
      <c r="S24" s="1201"/>
      <c r="T24" s="1201"/>
      <c r="U24" s="1201">
        <v>0</v>
      </c>
      <c r="V24" s="1201">
        <v>0</v>
      </c>
      <c r="W24" s="1201">
        <v>0</v>
      </c>
      <c r="X24" s="1201">
        <v>0</v>
      </c>
      <c r="Y24" s="1201">
        <v>0</v>
      </c>
      <c r="Z24" s="1203">
        <v>0</v>
      </c>
      <c r="AA24" s="1201"/>
      <c r="AB24" s="1236"/>
      <c r="AC24" s="1236"/>
      <c r="AD24" s="1201"/>
    </row>
    <row r="25" spans="1:30" ht="15.75" customHeight="1">
      <c r="A25" s="664"/>
      <c r="B25" s="1204"/>
      <c r="C25" s="664"/>
      <c r="D25" s="1211"/>
      <c r="E25" s="1211"/>
      <c r="F25" s="1237"/>
      <c r="G25" s="664"/>
      <c r="H25" s="664"/>
      <c r="I25" s="664"/>
      <c r="J25" s="1200"/>
      <c r="K25" s="1200"/>
      <c r="L25" s="1201"/>
      <c r="M25" s="1235"/>
      <c r="N25" s="1201"/>
      <c r="O25" s="1201"/>
      <c r="P25" s="1201">
        <v>0</v>
      </c>
      <c r="Q25" s="1201"/>
      <c r="R25" s="1201"/>
      <c r="S25" s="1201"/>
      <c r="T25" s="1201"/>
      <c r="U25" s="1201">
        <v>0</v>
      </c>
      <c r="V25" s="1201">
        <v>0</v>
      </c>
      <c r="W25" s="1201">
        <v>0</v>
      </c>
      <c r="X25" s="1201">
        <v>0</v>
      </c>
      <c r="Y25" s="1201">
        <v>0</v>
      </c>
      <c r="Z25" s="1203">
        <v>0</v>
      </c>
      <c r="AA25" s="1201"/>
      <c r="AB25" s="1236"/>
      <c r="AC25" s="1236"/>
      <c r="AD25" s="1201"/>
    </row>
    <row r="26" spans="1:30" ht="15.75" customHeight="1">
      <c r="A26" s="664"/>
      <c r="B26" s="1204"/>
      <c r="C26" s="664"/>
      <c r="D26" s="1211"/>
      <c r="E26" s="1211"/>
      <c r="F26" s="1237"/>
      <c r="G26" s="664"/>
      <c r="H26" s="664"/>
      <c r="I26" s="664"/>
      <c r="J26" s="1200"/>
      <c r="K26" s="1200"/>
      <c r="L26" s="1201"/>
      <c r="M26" s="1235"/>
      <c r="N26" s="1201"/>
      <c r="O26" s="1201"/>
      <c r="P26" s="1201">
        <v>0</v>
      </c>
      <c r="Q26" s="1201"/>
      <c r="R26" s="1201"/>
      <c r="S26" s="1201"/>
      <c r="T26" s="1201"/>
      <c r="U26" s="1201">
        <v>0</v>
      </c>
      <c r="V26" s="1201">
        <v>0</v>
      </c>
      <c r="W26" s="1201">
        <v>0</v>
      </c>
      <c r="X26" s="1201">
        <v>0</v>
      </c>
      <c r="Y26" s="1201">
        <v>0</v>
      </c>
      <c r="Z26" s="1203">
        <v>0</v>
      </c>
      <c r="AA26" s="1201"/>
      <c r="AB26" s="1236"/>
      <c r="AC26" s="1236"/>
      <c r="AD26" s="1201"/>
    </row>
    <row r="27" spans="1:30" ht="15.75" customHeight="1">
      <c r="A27" s="2140" t="s">
        <v>1185</v>
      </c>
      <c r="B27" s="2141"/>
      <c r="C27" s="2141"/>
      <c r="D27" s="2142"/>
      <c r="E27" s="1230"/>
      <c r="F27" s="1239"/>
      <c r="G27" s="1203"/>
      <c r="H27" s="664"/>
      <c r="I27" s="664"/>
      <c r="J27" s="1200"/>
      <c r="K27" s="1200"/>
      <c r="L27" s="1201"/>
      <c r="M27" s="1201">
        <v>0</v>
      </c>
      <c r="N27" s="1201">
        <v>0</v>
      </c>
      <c r="O27" s="1201">
        <v>0</v>
      </c>
      <c r="P27" s="1201">
        <v>0</v>
      </c>
      <c r="Q27" s="1201"/>
      <c r="R27" s="1201"/>
      <c r="S27" s="1201"/>
      <c r="T27" s="1201"/>
      <c r="U27" s="1201">
        <v>0</v>
      </c>
      <c r="V27" s="1201">
        <v>0</v>
      </c>
      <c r="W27" s="1201">
        <v>0</v>
      </c>
      <c r="X27" s="1201">
        <v>0</v>
      </c>
      <c r="Y27" s="1201">
        <v>0</v>
      </c>
      <c r="Z27" s="1203"/>
      <c r="AA27" s="1201">
        <v>0</v>
      </c>
      <c r="AB27" s="1236"/>
      <c r="AC27" s="1236"/>
      <c r="AD27" s="1201"/>
    </row>
    <row r="28" spans="1:30" ht="15.75" customHeight="1">
      <c r="A28" s="135" t="s">
        <v>2098</v>
      </c>
      <c r="C28" s="227"/>
      <c r="D28" s="1194"/>
      <c r="E28" s="1194"/>
      <c r="F28" s="227"/>
      <c r="G28" s="227"/>
      <c r="L28" s="227"/>
      <c r="M28" s="227"/>
      <c r="N28" s="227"/>
      <c r="O28" s="227"/>
      <c r="P28" s="227"/>
      <c r="Q28" s="227"/>
      <c r="R28" s="227"/>
      <c r="S28" s="227"/>
      <c r="T28" s="227"/>
      <c r="U28" s="227" t="s">
        <v>2619</v>
      </c>
      <c r="V28" s="227"/>
      <c r="W28" s="227"/>
      <c r="X28" s="227"/>
      <c r="Y28" s="227"/>
      <c r="Z28" s="227"/>
      <c r="AA28" s="227"/>
      <c r="AB28" s="227"/>
      <c r="AD28" s="227"/>
    </row>
    <row r="29" spans="1:30" ht="15.75" customHeight="1">
      <c r="A29" s="135" t="s">
        <v>2101</v>
      </c>
      <c r="C29" s="227"/>
      <c r="D29" s="1194"/>
      <c r="E29" s="1194"/>
      <c r="F29" s="227"/>
      <c r="G29" s="227"/>
      <c r="L29" s="227"/>
      <c r="M29" s="227"/>
      <c r="N29" s="227"/>
      <c r="O29" s="227"/>
      <c r="P29" s="227"/>
      <c r="Q29" s="227"/>
      <c r="R29" s="227"/>
      <c r="S29" s="227"/>
      <c r="T29" s="227"/>
      <c r="U29" s="227"/>
      <c r="V29" s="227"/>
      <c r="W29" s="227"/>
      <c r="X29" s="227"/>
      <c r="Y29" s="227"/>
      <c r="Z29" s="227"/>
      <c r="AA29" s="227"/>
      <c r="AB29" s="227"/>
      <c r="AD29" s="227"/>
    </row>
    <row r="30" spans="1:30" ht="15.75" customHeight="1">
      <c r="C30" s="227"/>
      <c r="D30" s="1194"/>
      <c r="E30" s="1194"/>
      <c r="F30" s="227"/>
      <c r="G30" s="227"/>
      <c r="L30" s="227"/>
      <c r="M30" s="227"/>
      <c r="N30" s="227"/>
      <c r="O30" s="227"/>
      <c r="P30" s="227"/>
      <c r="Q30" s="227"/>
      <c r="R30" s="227"/>
      <c r="S30" s="227"/>
      <c r="T30" s="227"/>
      <c r="U30" s="227"/>
      <c r="V30" s="227"/>
      <c r="W30" s="227"/>
      <c r="X30" s="227"/>
      <c r="Y30" s="227"/>
      <c r="Z30" s="227"/>
      <c r="AA30" s="227"/>
      <c r="AB30" s="227"/>
      <c r="AD30" s="227"/>
    </row>
    <row r="31" spans="1:30" ht="15.75" customHeight="1">
      <c r="C31" s="227"/>
      <c r="D31" s="1194"/>
      <c r="E31" s="1194"/>
      <c r="F31" s="227"/>
      <c r="G31" s="227"/>
      <c r="L31" s="227"/>
      <c r="M31" s="227"/>
      <c r="N31" s="227"/>
      <c r="O31" s="227"/>
      <c r="P31" s="227"/>
      <c r="Q31" s="227"/>
      <c r="R31" s="227"/>
      <c r="S31" s="227"/>
      <c r="T31" s="227"/>
      <c r="U31" s="227"/>
      <c r="V31" s="227"/>
      <c r="W31" s="227"/>
      <c r="X31" s="227"/>
      <c r="Y31" s="227"/>
      <c r="Z31" s="227"/>
      <c r="AA31" s="227"/>
      <c r="AB31" s="227"/>
      <c r="AD31" s="227"/>
    </row>
    <row r="32" spans="1:30" ht="15.75" customHeight="1">
      <c r="C32" s="227"/>
      <c r="D32" s="1194"/>
      <c r="E32" s="1194"/>
      <c r="F32" s="227"/>
      <c r="G32" s="227"/>
      <c r="L32" s="227"/>
      <c r="M32" s="227"/>
      <c r="N32" s="227"/>
      <c r="O32" s="227"/>
      <c r="P32" s="227"/>
      <c r="Q32" s="227"/>
      <c r="R32" s="227"/>
      <c r="S32" s="227"/>
      <c r="T32" s="227"/>
      <c r="U32" s="227"/>
      <c r="V32" s="227"/>
      <c r="W32" s="227"/>
      <c r="X32" s="227"/>
      <c r="Y32" s="227"/>
      <c r="Z32" s="227"/>
      <c r="AA32" s="227"/>
      <c r="AB32" s="138"/>
      <c r="AC32" s="227"/>
      <c r="AD32" s="227"/>
    </row>
    <row r="33" spans="3:30" ht="15.75" customHeight="1">
      <c r="C33" s="227"/>
      <c r="D33" s="1194"/>
      <c r="E33" s="1194"/>
      <c r="F33" s="227"/>
      <c r="G33" s="227"/>
      <c r="L33" s="227"/>
      <c r="M33" s="227"/>
      <c r="N33" s="227"/>
      <c r="O33" s="227"/>
      <c r="P33" s="227"/>
      <c r="Q33" s="227"/>
      <c r="R33" s="227"/>
      <c r="S33" s="227"/>
      <c r="T33" s="227"/>
      <c r="U33" s="227"/>
      <c r="V33" s="227"/>
      <c r="W33" s="227"/>
      <c r="X33" s="227"/>
      <c r="Y33" s="227"/>
      <c r="Z33" s="227"/>
      <c r="AA33" s="227"/>
      <c r="AB33" s="138"/>
      <c r="AC33" s="227"/>
      <c r="AD33" s="227"/>
    </row>
    <row r="34" spans="3:30" ht="15.75" customHeight="1">
      <c r="C34" s="227"/>
      <c r="D34" s="1194"/>
      <c r="E34" s="1194"/>
      <c r="F34" s="227"/>
      <c r="G34" s="227"/>
      <c r="L34" s="227"/>
      <c r="M34" s="227"/>
      <c r="N34" s="227"/>
      <c r="O34" s="227"/>
      <c r="P34" s="227"/>
      <c r="Q34" s="227"/>
      <c r="R34" s="227"/>
      <c r="S34" s="227"/>
      <c r="T34" s="227"/>
      <c r="U34" s="227"/>
      <c r="V34" s="227"/>
      <c r="W34" s="227"/>
      <c r="X34" s="227"/>
      <c r="Y34" s="227"/>
      <c r="Z34" s="227"/>
      <c r="AA34" s="227"/>
      <c r="AB34" s="138"/>
      <c r="AC34" s="227"/>
      <c r="AD34" s="227"/>
    </row>
  </sheetData>
  <sortState xmlns:xlrd2="http://schemas.microsoft.com/office/spreadsheetml/2017/richdata2" ref="A7:AD26">
    <sortCondition ref="A7"/>
  </sortState>
  <mergeCells count="21">
    <mergeCell ref="J5:J6"/>
    <mergeCell ref="K5:K6"/>
    <mergeCell ref="M5:P5"/>
    <mergeCell ref="F5:F6"/>
    <mergeCell ref="I5:I6"/>
    <mergeCell ref="AD5:AD6"/>
    <mergeCell ref="A27:D27"/>
    <mergeCell ref="R5:T5"/>
    <mergeCell ref="U5:X5"/>
    <mergeCell ref="Y5:AA5"/>
    <mergeCell ref="AB5:AB6"/>
    <mergeCell ref="AC5:AC6"/>
    <mergeCell ref="L5:L6"/>
    <mergeCell ref="G5:G6"/>
    <mergeCell ref="H5:H6"/>
    <mergeCell ref="A5:A6"/>
    <mergeCell ref="B5:B6"/>
    <mergeCell ref="C5:C6"/>
    <mergeCell ref="D5:D6"/>
    <mergeCell ref="E5:E6"/>
    <mergeCell ref="Q5:Q6"/>
  </mergeCells>
  <phoneticPr fontId="30" type="noConversion"/>
  <dataValidations xWindow="1242" yWindow="642" count="5">
    <dataValidation type="list" allowBlank="1" showInputMessage="1" sqref="I7:I26" xr:uid="{F1CB7DFA-2466-4713-A0A0-92A7866628B0}">
      <formula1>"当初购置新设备,二手市场购入,上级划拨转入,投资入账设备"</formula1>
    </dataValidation>
    <dataValidation errorStyle="warning" allowBlank="1" showInputMessage="1" errorTitle=" " prompt="其他科目如预付账款等科目账面价值进行关联具体对应序号由其他科目特殊处理原因处提取关联描述为：评估值包含**科目序号**" sqref="AD5" xr:uid="{75523C11-110C-4D86-A6C4-B3BB20FF95E5}"/>
    <dataValidation errorStyle="warning" allowBlank="1" showInputMessage="1" errorTitle=" " sqref="L6" xr:uid="{F6818744-82D2-4CAA-BAD7-314D17EB24FB}"/>
    <dataValidation errorStyle="warning" allowBlank="1" showInputMessage="1" errorTitle=" " prompt="★关联工作底稿①企业设备管理情况②企业会计折旧年限及残值表③特殊事项说明：因折旧提超等原因造成负数余额的项目，应简述原因。" sqref="L5" xr:uid="{E0C142CF-4985-40C5-9573-C5330265A1EB}"/>
    <dataValidation errorStyle="warning" allowBlank="1" showInputMessage="1" errorTitle=" " prompt="双击【原值】，同型同号同值自动归类" sqref="M6:O6" xr:uid="{4AA111E7-A5EB-499C-BD1A-FFECB96BDB6B}"/>
  </dataValidations>
  <printOptions horizontalCentered="1"/>
  <pageMargins left="0.35433070866141736" right="0.35433070866141736" top="0.98425196850393704" bottom="0.78740157480314965" header="0.39370078740157477" footer="0.51181102362204722"/>
  <pageSetup paperSize="9" scale="45" fitToHeight="0" orientation="landscape" cellComments="asDisplayed" r:id="rId1"/>
  <headerFooter alignWithMargins="0">
    <oddHeader>&amp;R&amp;"宋体,常规"&amp;10共&amp;"Times New Roman,常规"&amp;N&amp;"宋体,常规"页第&amp;"Times New Roman,常规"&amp;P&amp;"宋体,常规"页</oddHeader>
  </headerFooter>
  <colBreaks count="1" manualBreakCount="1">
    <brk id="17" min="1" max="28" man="1"/>
  </colBreaks>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1BA585-3C96-444A-840E-E7761CDF86D5}">
  <sheetPr codeName="Sheet58">
    <pageSetUpPr fitToPage="1"/>
  </sheetPr>
  <dimension ref="A1:R28"/>
  <sheetViews>
    <sheetView zoomScaleNormal="100" workbookViewId="0">
      <pane ySplit="6" topLeftCell="A7" activePane="bottomLeft" state="frozen"/>
      <selection pane="bottomLeft"/>
    </sheetView>
  </sheetViews>
  <sheetFormatPr defaultColWidth="9" defaultRowHeight="15.75" customHeight="1"/>
  <cols>
    <col min="1" max="1" width="5.59765625" style="4" customWidth="1"/>
    <col min="2" max="3" width="10.59765625" style="4" customWidth="1"/>
    <col min="4" max="4" width="10.296875" style="53" customWidth="1"/>
    <col min="5" max="7" width="10.09765625" style="4" customWidth="1"/>
    <col min="8" max="8" width="13.19921875" style="4" customWidth="1"/>
    <col min="9" max="10" width="12.59765625" style="4" hidden="1" customWidth="1"/>
    <col min="11" max="11" width="8.59765625" style="4" hidden="1" customWidth="1"/>
    <col min="12" max="12" width="12.59765625" style="4" hidden="1" customWidth="1"/>
    <col min="13" max="13" width="17.5" style="4" customWidth="1"/>
    <col min="14" max="14" width="12.796875" style="4" customWidth="1"/>
    <col min="15" max="18" width="8.796875" style="4" customWidth="1"/>
    <col min="19" max="16384" width="9" style="4"/>
  </cols>
  <sheetData>
    <row r="1" spans="1:18" ht="15.75" customHeight="1">
      <c r="A1" s="506"/>
      <c r="B1" s="5"/>
      <c r="C1" s="5"/>
      <c r="D1" s="488"/>
      <c r="E1" s="5"/>
      <c r="F1" s="5"/>
      <c r="G1" s="5"/>
      <c r="H1" s="387"/>
      <c r="I1" s="387"/>
      <c r="J1" s="387"/>
      <c r="K1" s="387"/>
      <c r="L1" s="387"/>
      <c r="M1" s="5"/>
    </row>
    <row r="2" spans="1:18" s="2" customFormat="1" ht="30" customHeight="1">
      <c r="A2" s="1643" t="s">
        <v>2691</v>
      </c>
      <c r="B2" s="1644"/>
      <c r="C2" s="1644"/>
      <c r="D2" s="1644"/>
      <c r="E2" s="1644"/>
      <c r="F2" s="1644"/>
      <c r="G2" s="1644"/>
      <c r="H2" s="1644"/>
      <c r="I2" s="1644"/>
      <c r="J2" s="1644"/>
      <c r="K2" s="1644"/>
      <c r="L2" s="1644"/>
      <c r="M2" s="1644"/>
    </row>
    <row r="3" spans="1:18" ht="14.25" customHeight="1">
      <c r="A3" s="4" t="s">
        <v>1968</v>
      </c>
      <c r="D3" s="4"/>
    </row>
    <row r="4" spans="1:18" ht="15.75" customHeight="1">
      <c r="A4" s="441" t="s">
        <v>2086</v>
      </c>
      <c r="H4" s="388"/>
      <c r="I4" s="388"/>
      <c r="J4" s="388"/>
      <c r="K4" s="388"/>
      <c r="L4" s="388"/>
      <c r="M4" s="458" t="s">
        <v>1970</v>
      </c>
    </row>
    <row r="5" spans="1:18" s="143" customFormat="1" ht="13.35" customHeight="1">
      <c r="A5" s="1903" t="s">
        <v>1101</v>
      </c>
      <c r="B5" s="2011"/>
      <c r="C5" s="2011"/>
      <c r="D5" s="2011"/>
      <c r="E5" s="2011"/>
      <c r="F5" s="2011"/>
      <c r="G5" s="2011"/>
      <c r="H5" s="936" t="s">
        <v>2692</v>
      </c>
      <c r="I5" s="2004" t="s">
        <v>2088</v>
      </c>
      <c r="J5" s="2006"/>
      <c r="K5" s="2002" t="s">
        <v>2391</v>
      </c>
      <c r="L5" s="2009" t="s">
        <v>2089</v>
      </c>
      <c r="M5" s="2009" t="s">
        <v>1647</v>
      </c>
      <c r="N5" s="2004" t="s">
        <v>2090</v>
      </c>
      <c r="O5" s="2005"/>
      <c r="P5" s="2005"/>
      <c r="Q5" s="2006"/>
      <c r="R5" s="2007" t="s">
        <v>1100</v>
      </c>
    </row>
    <row r="6" spans="1:18" s="147" customFormat="1" ht="47.85" customHeight="1">
      <c r="A6" s="1903"/>
      <c r="B6" s="937" t="s">
        <v>2693</v>
      </c>
      <c r="C6" s="937" t="s">
        <v>2694</v>
      </c>
      <c r="D6" s="937" t="s">
        <v>2695</v>
      </c>
      <c r="E6" s="937" t="s">
        <v>2696</v>
      </c>
      <c r="F6" s="938" t="s">
        <v>2697</v>
      </c>
      <c r="G6" s="937" t="s">
        <v>2698</v>
      </c>
      <c r="H6" s="1240" t="s">
        <v>2403</v>
      </c>
      <c r="I6" s="939" t="s">
        <v>2706</v>
      </c>
      <c r="J6" s="939" t="s">
        <v>2707</v>
      </c>
      <c r="K6" s="2003"/>
      <c r="L6" s="2009"/>
      <c r="M6" s="2009"/>
      <c r="N6" s="939" t="s">
        <v>2090</v>
      </c>
      <c r="O6" s="940" t="s">
        <v>2708</v>
      </c>
      <c r="P6" s="940" t="s">
        <v>2709</v>
      </c>
      <c r="Q6" s="939" t="s">
        <v>2091</v>
      </c>
      <c r="R6" s="2008"/>
    </row>
    <row r="7" spans="1:18" s="143" customFormat="1" ht="15.75" customHeight="1">
      <c r="A7" s="770"/>
      <c r="B7" s="942"/>
      <c r="C7" s="943"/>
      <c r="D7" s="944"/>
      <c r="E7" s="945"/>
      <c r="F7" s="946"/>
      <c r="G7" s="947"/>
      <c r="H7" s="949"/>
      <c r="I7" s="950"/>
      <c r="J7" s="950"/>
      <c r="K7" s="951"/>
      <c r="L7" s="950"/>
      <c r="M7" s="950">
        <v>0</v>
      </c>
      <c r="N7" s="950"/>
      <c r="O7" s="950"/>
      <c r="P7" s="950"/>
      <c r="Q7" s="452"/>
      <c r="R7" s="952"/>
    </row>
    <row r="8" spans="1:18" s="143" customFormat="1" ht="15.75" customHeight="1">
      <c r="A8" s="770"/>
      <c r="B8" s="942"/>
      <c r="C8" s="943"/>
      <c r="D8" s="944"/>
      <c r="E8" s="948"/>
      <c r="F8" s="946"/>
      <c r="G8" s="947"/>
      <c r="H8" s="949"/>
      <c r="I8" s="950"/>
      <c r="J8" s="950"/>
      <c r="K8" s="953"/>
      <c r="L8" s="950"/>
      <c r="M8" s="950">
        <v>0</v>
      </c>
      <c r="N8" s="950"/>
      <c r="O8" s="950"/>
      <c r="P8" s="950"/>
      <c r="Q8" s="452"/>
      <c r="R8" s="952"/>
    </row>
    <row r="9" spans="1:18" s="143" customFormat="1" ht="15.75" customHeight="1">
      <c r="A9" s="770"/>
      <c r="B9" s="954"/>
      <c r="C9" s="943"/>
      <c r="D9" s="944"/>
      <c r="E9" s="948"/>
      <c r="F9" s="946"/>
      <c r="G9" s="947"/>
      <c r="H9" s="949"/>
      <c r="I9" s="950"/>
      <c r="J9" s="950"/>
      <c r="K9" s="953"/>
      <c r="L9" s="950"/>
      <c r="M9" s="950">
        <v>0</v>
      </c>
      <c r="N9" s="950"/>
      <c r="O9" s="950"/>
      <c r="P9" s="950"/>
      <c r="Q9" s="452"/>
      <c r="R9" s="952"/>
    </row>
    <row r="10" spans="1:18" s="143" customFormat="1" ht="15.75" customHeight="1">
      <c r="A10" s="770"/>
      <c r="B10" s="954"/>
      <c r="C10" s="943"/>
      <c r="D10" s="944"/>
      <c r="E10" s="948"/>
      <c r="F10" s="946"/>
      <c r="G10" s="947"/>
      <c r="H10" s="949"/>
      <c r="I10" s="950"/>
      <c r="J10" s="950"/>
      <c r="K10" s="953"/>
      <c r="L10" s="950"/>
      <c r="M10" s="950">
        <v>0</v>
      </c>
      <c r="N10" s="950"/>
      <c r="O10" s="950"/>
      <c r="P10" s="950"/>
      <c r="Q10" s="452"/>
      <c r="R10" s="952"/>
    </row>
    <row r="11" spans="1:18" s="143" customFormat="1" ht="15.75" customHeight="1">
      <c r="A11" s="770"/>
      <c r="B11" s="954"/>
      <c r="C11" s="943"/>
      <c r="D11" s="944"/>
      <c r="E11" s="948"/>
      <c r="F11" s="946"/>
      <c r="G11" s="947"/>
      <c r="H11" s="949"/>
      <c r="I11" s="950"/>
      <c r="J11" s="950"/>
      <c r="K11" s="953"/>
      <c r="L11" s="950"/>
      <c r="M11" s="950">
        <v>0</v>
      </c>
      <c r="N11" s="950"/>
      <c r="O11" s="950"/>
      <c r="P11" s="950"/>
      <c r="Q11" s="452"/>
      <c r="R11" s="952"/>
    </row>
    <row r="12" spans="1:18" s="143" customFormat="1" ht="15.75" customHeight="1">
      <c r="A12" s="770"/>
      <c r="B12" s="954"/>
      <c r="C12" s="943"/>
      <c r="D12" s="944"/>
      <c r="E12" s="948"/>
      <c r="F12" s="946"/>
      <c r="G12" s="947"/>
      <c r="H12" s="949"/>
      <c r="I12" s="950"/>
      <c r="J12" s="950"/>
      <c r="K12" s="953"/>
      <c r="L12" s="950"/>
      <c r="M12" s="950">
        <v>0</v>
      </c>
      <c r="N12" s="950"/>
      <c r="O12" s="950"/>
      <c r="P12" s="950"/>
      <c r="Q12" s="452"/>
      <c r="R12" s="952"/>
    </row>
    <row r="13" spans="1:18" s="143" customFormat="1" ht="15.75" customHeight="1">
      <c r="A13" s="770"/>
      <c r="B13" s="942"/>
      <c r="C13" s="943"/>
      <c r="D13" s="944"/>
      <c r="E13" s="948"/>
      <c r="F13" s="946"/>
      <c r="G13" s="947"/>
      <c r="H13" s="949"/>
      <c r="I13" s="950"/>
      <c r="J13" s="950"/>
      <c r="K13" s="953"/>
      <c r="L13" s="950"/>
      <c r="M13" s="950">
        <v>0</v>
      </c>
      <c r="N13" s="950"/>
      <c r="O13" s="950"/>
      <c r="P13" s="950"/>
      <c r="Q13" s="452"/>
      <c r="R13" s="952"/>
    </row>
    <row r="14" spans="1:18" s="143" customFormat="1" ht="15.75" customHeight="1">
      <c r="A14" s="770"/>
      <c r="B14" s="942"/>
      <c r="C14" s="943"/>
      <c r="D14" s="944"/>
      <c r="E14" s="948"/>
      <c r="F14" s="946"/>
      <c r="G14" s="947"/>
      <c r="H14" s="949"/>
      <c r="I14" s="950"/>
      <c r="J14" s="950"/>
      <c r="K14" s="953"/>
      <c r="L14" s="950"/>
      <c r="M14" s="950">
        <v>0</v>
      </c>
      <c r="N14" s="950"/>
      <c r="O14" s="950"/>
      <c r="P14" s="950"/>
      <c r="Q14" s="452"/>
      <c r="R14" s="952"/>
    </row>
    <row r="15" spans="1:18" s="143" customFormat="1" ht="15.75" customHeight="1">
      <c r="A15" s="770"/>
      <c r="B15" s="955"/>
      <c r="C15" s="943"/>
      <c r="D15" s="944"/>
      <c r="E15" s="948"/>
      <c r="F15" s="946"/>
      <c r="G15" s="947"/>
      <c r="H15" s="949"/>
      <c r="I15" s="950"/>
      <c r="J15" s="950"/>
      <c r="K15" s="953"/>
      <c r="L15" s="950"/>
      <c r="M15" s="950">
        <v>0</v>
      </c>
      <c r="N15" s="950"/>
      <c r="O15" s="950"/>
      <c r="P15" s="950"/>
      <c r="Q15" s="452"/>
      <c r="R15" s="952"/>
    </row>
    <row r="16" spans="1:18" s="143" customFormat="1" ht="15.75" customHeight="1">
      <c r="A16" s="770"/>
      <c r="B16" s="955"/>
      <c r="C16" s="943"/>
      <c r="D16" s="944"/>
      <c r="E16" s="948"/>
      <c r="F16" s="946"/>
      <c r="G16" s="947"/>
      <c r="H16" s="949"/>
      <c r="I16" s="950"/>
      <c r="J16" s="950"/>
      <c r="K16" s="953"/>
      <c r="L16" s="950"/>
      <c r="M16" s="950">
        <v>0</v>
      </c>
      <c r="N16" s="950"/>
      <c r="O16" s="950"/>
      <c r="P16" s="950"/>
      <c r="Q16" s="452"/>
      <c r="R16" s="952"/>
    </row>
    <row r="17" spans="1:18" s="143" customFormat="1" ht="15.75" customHeight="1">
      <c r="A17" s="770"/>
      <c r="B17" s="955"/>
      <c r="C17" s="943"/>
      <c r="D17" s="944"/>
      <c r="E17" s="948"/>
      <c r="F17" s="946"/>
      <c r="G17" s="947"/>
      <c r="H17" s="949"/>
      <c r="I17" s="950"/>
      <c r="J17" s="950"/>
      <c r="K17" s="953"/>
      <c r="L17" s="950"/>
      <c r="M17" s="950">
        <v>0</v>
      </c>
      <c r="N17" s="950"/>
      <c r="O17" s="950"/>
      <c r="P17" s="950"/>
      <c r="Q17" s="452"/>
      <c r="R17" s="952"/>
    </row>
    <row r="18" spans="1:18" s="143" customFormat="1" ht="15.75" customHeight="1">
      <c r="A18" s="770"/>
      <c r="B18" s="955"/>
      <c r="C18" s="943"/>
      <c r="D18" s="944"/>
      <c r="E18" s="948"/>
      <c r="F18" s="946"/>
      <c r="G18" s="947"/>
      <c r="H18" s="949"/>
      <c r="I18" s="950"/>
      <c r="J18" s="950"/>
      <c r="K18" s="953"/>
      <c r="L18" s="950"/>
      <c r="M18" s="950">
        <v>0</v>
      </c>
      <c r="N18" s="950"/>
      <c r="O18" s="950"/>
      <c r="P18" s="950"/>
      <c r="Q18" s="452"/>
      <c r="R18" s="952"/>
    </row>
    <row r="19" spans="1:18" s="143" customFormat="1" ht="15.75" customHeight="1">
      <c r="A19" s="770"/>
      <c r="B19" s="955"/>
      <c r="C19" s="943"/>
      <c r="D19" s="944"/>
      <c r="E19" s="948"/>
      <c r="F19" s="946"/>
      <c r="G19" s="947"/>
      <c r="H19" s="949"/>
      <c r="I19" s="950"/>
      <c r="J19" s="950"/>
      <c r="K19" s="953"/>
      <c r="L19" s="950"/>
      <c r="M19" s="950">
        <v>0</v>
      </c>
      <c r="N19" s="950"/>
      <c r="O19" s="950"/>
      <c r="P19" s="950"/>
      <c r="Q19" s="452"/>
      <c r="R19" s="952"/>
    </row>
    <row r="20" spans="1:18" s="143" customFormat="1" ht="15.75" customHeight="1">
      <c r="A20" s="770"/>
      <c r="B20" s="955"/>
      <c r="C20" s="943"/>
      <c r="D20" s="944"/>
      <c r="E20" s="948"/>
      <c r="F20" s="946"/>
      <c r="G20" s="947"/>
      <c r="H20" s="949"/>
      <c r="I20" s="950"/>
      <c r="J20" s="950"/>
      <c r="K20" s="953"/>
      <c r="L20" s="950"/>
      <c r="M20" s="950">
        <v>0</v>
      </c>
      <c r="N20" s="950"/>
      <c r="O20" s="950"/>
      <c r="P20" s="950"/>
      <c r="Q20" s="452"/>
      <c r="R20" s="952"/>
    </row>
    <row r="21" spans="1:18" s="143" customFormat="1" ht="15.75" customHeight="1">
      <c r="A21" s="770"/>
      <c r="B21" s="955"/>
      <c r="C21" s="943"/>
      <c r="D21" s="944"/>
      <c r="E21" s="948"/>
      <c r="F21" s="946"/>
      <c r="G21" s="947"/>
      <c r="H21" s="949"/>
      <c r="I21" s="950"/>
      <c r="J21" s="950"/>
      <c r="K21" s="953"/>
      <c r="L21" s="950"/>
      <c r="M21" s="950">
        <v>0</v>
      </c>
      <c r="N21" s="950"/>
      <c r="O21" s="950"/>
      <c r="P21" s="950"/>
      <c r="Q21" s="452"/>
      <c r="R21" s="952"/>
    </row>
    <row r="22" spans="1:18" s="143" customFormat="1" ht="15.75" customHeight="1">
      <c r="A22" s="770"/>
      <c r="B22" s="955"/>
      <c r="C22" s="943"/>
      <c r="D22" s="944"/>
      <c r="E22" s="948"/>
      <c r="F22" s="946"/>
      <c r="G22" s="947"/>
      <c r="H22" s="949"/>
      <c r="I22" s="950"/>
      <c r="J22" s="950"/>
      <c r="K22" s="953"/>
      <c r="L22" s="950"/>
      <c r="M22" s="950">
        <v>0</v>
      </c>
      <c r="N22" s="950"/>
      <c r="O22" s="950"/>
      <c r="P22" s="950"/>
      <c r="Q22" s="452"/>
      <c r="R22" s="952"/>
    </row>
    <row r="23" spans="1:18" s="143" customFormat="1" ht="15.75" customHeight="1">
      <c r="A23" s="770"/>
      <c r="B23" s="955"/>
      <c r="C23" s="943"/>
      <c r="D23" s="944"/>
      <c r="E23" s="948"/>
      <c r="F23" s="946"/>
      <c r="G23" s="947"/>
      <c r="H23" s="949"/>
      <c r="I23" s="950"/>
      <c r="J23" s="950"/>
      <c r="K23" s="953"/>
      <c r="L23" s="950"/>
      <c r="M23" s="950">
        <v>0</v>
      </c>
      <c r="N23" s="950"/>
      <c r="O23" s="950"/>
      <c r="P23" s="950"/>
      <c r="Q23" s="452"/>
      <c r="R23" s="952"/>
    </row>
    <row r="24" spans="1:18" s="143" customFormat="1" ht="15.75" customHeight="1">
      <c r="A24" s="770"/>
      <c r="B24" s="955"/>
      <c r="C24" s="943"/>
      <c r="D24" s="944"/>
      <c r="E24" s="948"/>
      <c r="F24" s="946"/>
      <c r="G24" s="947"/>
      <c r="H24" s="949"/>
      <c r="I24" s="950"/>
      <c r="J24" s="950"/>
      <c r="K24" s="953"/>
      <c r="L24" s="950"/>
      <c r="M24" s="950">
        <v>0</v>
      </c>
      <c r="N24" s="950"/>
      <c r="O24" s="950"/>
      <c r="P24" s="950"/>
      <c r="Q24" s="452"/>
      <c r="R24" s="952"/>
    </row>
    <row r="25" spans="1:18" s="143" customFormat="1" ht="15.75" customHeight="1">
      <c r="A25" s="770"/>
      <c r="B25" s="955"/>
      <c r="C25" s="943"/>
      <c r="D25" s="944"/>
      <c r="E25" s="948"/>
      <c r="F25" s="946"/>
      <c r="G25" s="947"/>
      <c r="H25" s="949"/>
      <c r="I25" s="950"/>
      <c r="J25" s="950"/>
      <c r="K25" s="953"/>
      <c r="L25" s="950"/>
      <c r="M25" s="950">
        <v>0</v>
      </c>
      <c r="N25" s="950"/>
      <c r="O25" s="950"/>
      <c r="P25" s="950"/>
      <c r="Q25" s="452"/>
      <c r="R25" s="952"/>
    </row>
    <row r="26" spans="1:18" s="143" customFormat="1" ht="15.75" customHeight="1">
      <c r="A26" s="1999" t="s">
        <v>1185</v>
      </c>
      <c r="B26" s="2000"/>
      <c r="C26" s="2001"/>
      <c r="D26" s="956"/>
      <c r="E26" s="957"/>
      <c r="F26" s="958"/>
      <c r="G26" s="959"/>
      <c r="H26" s="956"/>
      <c r="I26" s="950">
        <v>0</v>
      </c>
      <c r="J26" s="950">
        <v>0</v>
      </c>
      <c r="K26" s="953"/>
      <c r="L26" s="950"/>
      <c r="M26" s="950">
        <v>0</v>
      </c>
      <c r="N26" s="950">
        <v>0</v>
      </c>
      <c r="O26" s="950">
        <v>0</v>
      </c>
      <c r="P26" s="950">
        <v>0</v>
      </c>
      <c r="Q26" s="452"/>
      <c r="R26" s="952"/>
    </row>
    <row r="27" spans="1:18" ht="15.75" customHeight="1">
      <c r="A27" s="441" t="s">
        <v>2098</v>
      </c>
      <c r="H27" s="388"/>
      <c r="I27" s="388"/>
      <c r="J27" s="388"/>
      <c r="K27" s="388"/>
      <c r="L27" s="388"/>
    </row>
    <row r="28" spans="1:18" ht="15.75" customHeight="1">
      <c r="A28" s="4" t="s">
        <v>2101</v>
      </c>
      <c r="H28" s="388"/>
      <c r="I28" s="388"/>
      <c r="J28" s="388"/>
      <c r="K28" s="388"/>
      <c r="L28" s="388"/>
    </row>
  </sheetData>
  <sortState xmlns:xlrd2="http://schemas.microsoft.com/office/spreadsheetml/2017/richdata2" ref="A7:R25">
    <sortCondition ref="A7"/>
  </sortState>
  <mergeCells count="10">
    <mergeCell ref="A2:M2"/>
    <mergeCell ref="B5:G5"/>
    <mergeCell ref="A5:A6"/>
    <mergeCell ref="L5:L6"/>
    <mergeCell ref="M5:M6"/>
    <mergeCell ref="A26:C26"/>
    <mergeCell ref="I5:J5"/>
    <mergeCell ref="K5:K6"/>
    <mergeCell ref="N5:Q5"/>
    <mergeCell ref="R5:R6"/>
  </mergeCells>
  <phoneticPr fontId="30" type="noConversion"/>
  <dataValidations count="2">
    <dataValidation type="list" allowBlank="1" showInputMessage="1" showErrorMessage="1" sqref="E7:E25" xr:uid="{82609D73-A15E-4B1F-AD84-CF39BD95E37D}">
      <formula1>"商服用地,工矿仓储用地,住宅用地,公共管理与公共服务用地,特殊用地"</formula1>
    </dataValidation>
    <dataValidation allowBlank="1" showInputMessage="1" showErrorMessage="1" prompt="双击【权证编号】，进行无证土地编号。无证土地不需要填报土地权证信息" sqref="H6" xr:uid="{6A3BF702-03A1-478B-8C71-3E0FC522093A}"/>
  </dataValidations>
  <printOptions horizontalCentered="1"/>
  <pageMargins left="0.35433070866141736" right="0.35433070866141736" top="0.98425196850393704" bottom="0.78740157480314965" header="0.39370078740157477" footer="0.51181102362204722"/>
  <pageSetup paperSize="9" scale="50" fitToHeight="0" orientation="landscape" r:id="rId1"/>
  <headerFooter alignWithMargins="0">
    <oddHeader>&amp;R&amp;"宋体,常规"&amp;10共&amp;"Times New Roman,常规"&amp;N&amp;"宋体,常规"页第&amp;"Times New Roman,常规"&amp;P&amp;"宋体,常规"页</oddHeader>
  </headerFooter>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CB90FF-A1A4-418E-A60F-D79E96A8AAF5}">
  <sheetPr codeName="Sheet112">
    <pageSetUpPr fitToPage="1"/>
  </sheetPr>
  <dimension ref="A1:J29"/>
  <sheetViews>
    <sheetView zoomScaleNormal="100" workbookViewId="0"/>
  </sheetViews>
  <sheetFormatPr defaultColWidth="9" defaultRowHeight="13.2"/>
  <cols>
    <col min="1" max="1" width="8.09765625" style="169" customWidth="1"/>
    <col min="2" max="2" width="28.59765625" style="81" customWidth="1"/>
    <col min="3" max="3" width="14.59765625" style="81" customWidth="1"/>
    <col min="4" max="5" width="17.09765625" style="81" hidden="1" customWidth="1"/>
    <col min="6" max="6" width="20.796875" style="81" customWidth="1"/>
    <col min="7" max="7" width="23.296875" style="81" customWidth="1"/>
    <col min="8" max="8" width="18.796875" style="81" customWidth="1"/>
    <col min="9" max="9" width="9.3984375" style="81" customWidth="1"/>
    <col min="10" max="10" width="19.3984375" style="81" customWidth="1"/>
    <col min="11" max="16384" width="9" style="81"/>
  </cols>
  <sheetData>
    <row r="1" spans="1:10" ht="15.75" customHeight="1">
      <c r="A1" s="1241"/>
      <c r="B1" s="1242"/>
      <c r="C1" s="443"/>
      <c r="D1" s="443"/>
      <c r="E1" s="443"/>
      <c r="F1" s="443"/>
      <c r="G1" s="443"/>
      <c r="H1" s="443"/>
      <c r="I1" s="443"/>
      <c r="J1" s="443"/>
    </row>
    <row r="2" spans="1:10" s="168" customFormat="1" ht="30" customHeight="1">
      <c r="A2" s="2159" t="s">
        <v>2795</v>
      </c>
      <c r="B2" s="2160"/>
      <c r="C2" s="2160"/>
      <c r="D2" s="2160"/>
      <c r="E2" s="2160"/>
      <c r="F2" s="2160"/>
      <c r="G2" s="2160"/>
      <c r="H2" s="2160"/>
      <c r="I2" s="2160"/>
      <c r="J2" s="2160"/>
    </row>
    <row r="3" spans="1:10" ht="14.25" customHeight="1">
      <c r="A3" s="2161" t="s">
        <v>1968</v>
      </c>
      <c r="B3" s="2161"/>
      <c r="C3" s="2161"/>
      <c r="D3" s="2161"/>
      <c r="E3" s="2161"/>
      <c r="F3" s="2161"/>
      <c r="G3" s="2161"/>
      <c r="H3" s="2161"/>
      <c r="I3" s="2161"/>
      <c r="J3" s="2161"/>
    </row>
    <row r="4" spans="1:10" ht="15.75" customHeight="1">
      <c r="A4" s="169" t="s">
        <v>2086</v>
      </c>
      <c r="J4" s="1243" t="s">
        <v>1970</v>
      </c>
    </row>
    <row r="5" spans="1:10" s="113" customFormat="1" ht="15.75" customHeight="1">
      <c r="A5" s="1244" t="s">
        <v>1101</v>
      </c>
      <c r="B5" s="573" t="s">
        <v>2796</v>
      </c>
      <c r="C5" s="573" t="s">
        <v>2184</v>
      </c>
      <c r="D5" s="1245" t="s">
        <v>2088</v>
      </c>
      <c r="E5" s="1245" t="s">
        <v>2089</v>
      </c>
      <c r="F5" s="573" t="s">
        <v>1647</v>
      </c>
      <c r="G5" s="573" t="s">
        <v>2090</v>
      </c>
      <c r="H5" s="573" t="s">
        <v>2714</v>
      </c>
      <c r="I5" s="573" t="s">
        <v>2091</v>
      </c>
      <c r="J5" s="573" t="s">
        <v>1100</v>
      </c>
    </row>
    <row r="6" spans="1:10" ht="15.75" customHeight="1">
      <c r="A6" s="392"/>
      <c r="B6" s="1246"/>
      <c r="C6" s="502"/>
      <c r="D6" s="579"/>
      <c r="E6" s="579"/>
      <c r="F6" s="579">
        <v>0</v>
      </c>
      <c r="G6" s="579"/>
      <c r="H6" s="579"/>
      <c r="I6" s="579"/>
      <c r="J6" s="571"/>
    </row>
    <row r="7" spans="1:10" ht="15.75" customHeight="1">
      <c r="A7" s="392"/>
      <c r="B7" s="1246"/>
      <c r="C7" s="502"/>
      <c r="D7" s="579"/>
      <c r="E7" s="579"/>
      <c r="F7" s="579">
        <v>0</v>
      </c>
      <c r="G7" s="579"/>
      <c r="H7" s="579"/>
      <c r="I7" s="579"/>
      <c r="J7" s="571"/>
    </row>
    <row r="8" spans="1:10" ht="15.75" customHeight="1">
      <c r="A8" s="392"/>
      <c r="B8" s="1246"/>
      <c r="C8" s="502"/>
      <c r="D8" s="579"/>
      <c r="E8" s="579"/>
      <c r="F8" s="579">
        <v>0</v>
      </c>
      <c r="G8" s="579"/>
      <c r="H8" s="579"/>
      <c r="I8" s="579"/>
      <c r="J8" s="571"/>
    </row>
    <row r="9" spans="1:10" ht="15.75" customHeight="1">
      <c r="A9" s="392"/>
      <c r="B9" s="1246"/>
      <c r="C9" s="502"/>
      <c r="D9" s="579"/>
      <c r="E9" s="579"/>
      <c r="F9" s="579">
        <v>0</v>
      </c>
      <c r="G9" s="579"/>
      <c r="H9" s="579"/>
      <c r="I9" s="579"/>
      <c r="J9" s="571"/>
    </row>
    <row r="10" spans="1:10" ht="15.75" customHeight="1">
      <c r="A10" s="392"/>
      <c r="B10" s="1246"/>
      <c r="C10" s="502"/>
      <c r="D10" s="579"/>
      <c r="E10" s="579"/>
      <c r="F10" s="579">
        <v>0</v>
      </c>
      <c r="G10" s="579"/>
      <c r="H10" s="579"/>
      <c r="I10" s="579"/>
      <c r="J10" s="571"/>
    </row>
    <row r="11" spans="1:10" ht="15.75" customHeight="1">
      <c r="A11" s="392"/>
      <c r="B11" s="1246"/>
      <c r="C11" s="502"/>
      <c r="D11" s="579"/>
      <c r="E11" s="579"/>
      <c r="F11" s="579">
        <v>0</v>
      </c>
      <c r="G11" s="579"/>
      <c r="H11" s="579"/>
      <c r="I11" s="579"/>
      <c r="J11" s="571"/>
    </row>
    <row r="12" spans="1:10" ht="15.75" customHeight="1">
      <c r="A12" s="392"/>
      <c r="B12" s="1246"/>
      <c r="C12" s="502"/>
      <c r="D12" s="579"/>
      <c r="E12" s="579"/>
      <c r="F12" s="579">
        <v>0</v>
      </c>
      <c r="G12" s="579"/>
      <c r="H12" s="579"/>
      <c r="I12" s="579"/>
      <c r="J12" s="571"/>
    </row>
    <row r="13" spans="1:10" ht="15.75" customHeight="1">
      <c r="A13" s="392"/>
      <c r="B13" s="1246"/>
      <c r="C13" s="502"/>
      <c r="D13" s="579"/>
      <c r="E13" s="579"/>
      <c r="F13" s="579">
        <v>0</v>
      </c>
      <c r="G13" s="579"/>
      <c r="H13" s="579"/>
      <c r="I13" s="579"/>
      <c r="J13" s="571"/>
    </row>
    <row r="14" spans="1:10" ht="15.75" customHeight="1">
      <c r="A14" s="392"/>
      <c r="B14" s="1246"/>
      <c r="C14" s="502"/>
      <c r="D14" s="579"/>
      <c r="E14" s="579"/>
      <c r="F14" s="579">
        <v>0</v>
      </c>
      <c r="G14" s="579"/>
      <c r="H14" s="579"/>
      <c r="I14" s="579"/>
      <c r="J14" s="571"/>
    </row>
    <row r="15" spans="1:10" ht="15.75" customHeight="1">
      <c r="A15" s="392"/>
      <c r="B15" s="1246"/>
      <c r="C15" s="502"/>
      <c r="D15" s="579"/>
      <c r="E15" s="579"/>
      <c r="F15" s="579">
        <v>0</v>
      </c>
      <c r="G15" s="579"/>
      <c r="H15" s="579"/>
      <c r="I15" s="579"/>
      <c r="J15" s="571"/>
    </row>
    <row r="16" spans="1:10" ht="15.75" customHeight="1">
      <c r="A16" s="392"/>
      <c r="B16" s="1246"/>
      <c r="C16" s="502"/>
      <c r="D16" s="579"/>
      <c r="E16" s="579"/>
      <c r="F16" s="579">
        <v>0</v>
      </c>
      <c r="G16" s="579"/>
      <c r="H16" s="579"/>
      <c r="I16" s="579"/>
      <c r="J16" s="571"/>
    </row>
    <row r="17" spans="1:10" ht="15.75" customHeight="1">
      <c r="A17" s="392"/>
      <c r="B17" s="1246"/>
      <c r="C17" s="502"/>
      <c r="D17" s="579"/>
      <c r="E17" s="579"/>
      <c r="F17" s="579">
        <v>0</v>
      </c>
      <c r="G17" s="579"/>
      <c r="H17" s="579"/>
      <c r="I17" s="579"/>
      <c r="J17" s="571"/>
    </row>
    <row r="18" spans="1:10" ht="15.75" customHeight="1">
      <c r="A18" s="392"/>
      <c r="B18" s="1246"/>
      <c r="C18" s="502"/>
      <c r="D18" s="579"/>
      <c r="E18" s="579"/>
      <c r="F18" s="579">
        <v>0</v>
      </c>
      <c r="G18" s="579"/>
      <c r="H18" s="579"/>
      <c r="I18" s="579"/>
      <c r="J18" s="571"/>
    </row>
    <row r="19" spans="1:10" ht="15.75" customHeight="1">
      <c r="A19" s="392"/>
      <c r="B19" s="1246"/>
      <c r="C19" s="502"/>
      <c r="D19" s="579"/>
      <c r="E19" s="579"/>
      <c r="F19" s="579">
        <v>0</v>
      </c>
      <c r="G19" s="579"/>
      <c r="H19" s="579"/>
      <c r="I19" s="579"/>
      <c r="J19" s="571"/>
    </row>
    <row r="20" spans="1:10" ht="15.75" customHeight="1">
      <c r="A20" s="392"/>
      <c r="B20" s="1246"/>
      <c r="C20" s="502"/>
      <c r="D20" s="579"/>
      <c r="E20" s="579"/>
      <c r="F20" s="579">
        <v>0</v>
      </c>
      <c r="G20" s="579"/>
      <c r="H20" s="579"/>
      <c r="I20" s="579"/>
      <c r="J20" s="571"/>
    </row>
    <row r="21" spans="1:10" ht="15.75" customHeight="1">
      <c r="A21" s="392"/>
      <c r="B21" s="1246"/>
      <c r="C21" s="502"/>
      <c r="D21" s="579"/>
      <c r="E21" s="579"/>
      <c r="F21" s="579">
        <v>0</v>
      </c>
      <c r="G21" s="579"/>
      <c r="H21" s="579"/>
      <c r="I21" s="579"/>
      <c r="J21" s="571"/>
    </row>
    <row r="22" spans="1:10" ht="15.75" customHeight="1">
      <c r="A22" s="392"/>
      <c r="B22" s="1246"/>
      <c r="C22" s="502"/>
      <c r="D22" s="579"/>
      <c r="E22" s="579"/>
      <c r="F22" s="579">
        <v>0</v>
      </c>
      <c r="G22" s="579"/>
      <c r="H22" s="579"/>
      <c r="I22" s="579"/>
      <c r="J22" s="571"/>
    </row>
    <row r="23" spans="1:10" ht="15.75" customHeight="1">
      <c r="A23" s="392"/>
      <c r="B23" s="1246"/>
      <c r="C23" s="502"/>
      <c r="D23" s="579"/>
      <c r="E23" s="579"/>
      <c r="F23" s="579">
        <v>0</v>
      </c>
      <c r="G23" s="579"/>
      <c r="H23" s="579"/>
      <c r="I23" s="579"/>
      <c r="J23" s="571"/>
    </row>
    <row r="24" spans="1:10" ht="15.75" customHeight="1">
      <c r="A24" s="392"/>
      <c r="B24" s="1246"/>
      <c r="C24" s="502"/>
      <c r="D24" s="579"/>
      <c r="E24" s="579"/>
      <c r="F24" s="579">
        <v>0</v>
      </c>
      <c r="G24" s="579"/>
      <c r="H24" s="579"/>
      <c r="I24" s="579"/>
      <c r="J24" s="571"/>
    </row>
    <row r="25" spans="1:10" ht="15.75" customHeight="1">
      <c r="A25" s="392"/>
      <c r="B25" s="1246"/>
      <c r="C25" s="502"/>
      <c r="D25" s="579"/>
      <c r="E25" s="579"/>
      <c r="F25" s="579">
        <v>0</v>
      </c>
      <c r="G25" s="579"/>
      <c r="H25" s="579"/>
      <c r="I25" s="579"/>
      <c r="J25" s="571"/>
    </row>
    <row r="26" spans="1:10" ht="15.75" customHeight="1">
      <c r="A26" s="392"/>
      <c r="B26" s="1246"/>
      <c r="C26" s="502"/>
      <c r="D26" s="579"/>
      <c r="E26" s="579"/>
      <c r="F26" s="579">
        <v>0</v>
      </c>
      <c r="G26" s="579"/>
      <c r="H26" s="579"/>
      <c r="I26" s="579"/>
      <c r="J26" s="571"/>
    </row>
    <row r="27" spans="1:10" ht="15.75" customHeight="1">
      <c r="A27" s="1898" t="s">
        <v>1185</v>
      </c>
      <c r="B27" s="1900"/>
      <c r="C27" s="562"/>
      <c r="D27" s="579">
        <v>0</v>
      </c>
      <c r="E27" s="579"/>
      <c r="F27" s="579">
        <v>0</v>
      </c>
      <c r="G27" s="579">
        <v>0</v>
      </c>
      <c r="H27" s="579"/>
      <c r="I27" s="579"/>
      <c r="J27" s="571"/>
    </row>
    <row r="28" spans="1:10" ht="15.75" customHeight="1">
      <c r="A28" s="169" t="s">
        <v>2098</v>
      </c>
      <c r="G28" s="81" t="s">
        <v>2099</v>
      </c>
    </row>
    <row r="29" spans="1:10" ht="15.75" customHeight="1">
      <c r="A29" s="169" t="s">
        <v>2101</v>
      </c>
    </row>
  </sheetData>
  <sortState xmlns:xlrd2="http://schemas.microsoft.com/office/spreadsheetml/2017/richdata2" ref="A6:J26">
    <sortCondition ref="A6"/>
  </sortState>
  <mergeCells count="3">
    <mergeCell ref="A2:J2"/>
    <mergeCell ref="A3:J3"/>
    <mergeCell ref="A27:B27"/>
  </mergeCells>
  <phoneticPr fontId="30" type="noConversion"/>
  <printOptions horizontalCentered="1"/>
  <pageMargins left="0.7" right="0.7" top="0.98425196850393704" bottom="0.75" header="0.39370078740157477" footer="0.3"/>
  <pageSetup paperSize="9" scale="62" fitToHeight="0" orientation="landscape" r:id="rId1"/>
  <headerFooter>
    <oddHeader>&amp;R&amp;"宋体,常规"&amp;10共&amp;"Times New Roman,常规"&amp;N&amp;"宋体,常规"页第&amp;"Times New Roman,常规"&amp;P&amp;"宋体,常规"页</oddHeader>
  </headerFooter>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82D030-8200-4809-9558-83E9386878A5}">
  <sheetPr codeName="Sheet59">
    <pageSetUpPr fitToPage="1"/>
  </sheetPr>
  <dimension ref="A1:I27"/>
  <sheetViews>
    <sheetView topLeftCell="A10" zoomScaleNormal="100" workbookViewId="0">
      <selection activeCell="E25" sqref="E25"/>
    </sheetView>
  </sheetViews>
  <sheetFormatPr defaultColWidth="9" defaultRowHeight="15.75" customHeight="1"/>
  <cols>
    <col min="1" max="1" width="5.59765625" style="4" customWidth="1"/>
    <col min="2" max="2" width="30.59765625" style="4" customWidth="1"/>
    <col min="3" max="3" width="19.09765625" style="4" hidden="1" customWidth="1"/>
    <col min="4" max="4" width="19.09765625" style="4" customWidth="1" collapsed="1"/>
    <col min="5" max="5" width="19.09765625" style="4" customWidth="1"/>
    <col min="6" max="7" width="24.59765625" style="4" customWidth="1"/>
    <col min="8" max="8" width="22.5" style="4" customWidth="1"/>
    <col min="9" max="9" width="12.59765625" style="4" customWidth="1"/>
    <col min="10" max="16384" width="9" style="4"/>
  </cols>
  <sheetData>
    <row r="1" spans="1:9" ht="13.35" customHeight="1">
      <c r="A1" s="1247"/>
      <c r="B1" s="61"/>
      <c r="C1" s="387"/>
      <c r="D1" s="387"/>
      <c r="E1" s="387"/>
      <c r="F1" s="387"/>
      <c r="G1" s="387"/>
      <c r="H1" s="387"/>
      <c r="I1" s="387"/>
    </row>
    <row r="2" spans="1:9" s="2" customFormat="1" ht="30" customHeight="1">
      <c r="A2" s="1643" t="s">
        <v>205</v>
      </c>
      <c r="B2" s="1644"/>
      <c r="C2" s="1644"/>
      <c r="D2" s="1644"/>
      <c r="E2" s="1644"/>
      <c r="F2" s="1644"/>
      <c r="G2" s="1644"/>
      <c r="H2" s="1644"/>
      <c r="I2" s="1644"/>
    </row>
    <row r="3" spans="1:9" ht="14.25" customHeight="1">
      <c r="A3" s="2021" t="str">
        <f>CONCATENATE(封面!D9,封面!F9,封面!G9,封面!H9,封面!I9,封面!J9,封面!K9)</f>
        <v>评估基准日：2024年12月31日</v>
      </c>
      <c r="B3" s="2021"/>
      <c r="C3" s="2021"/>
      <c r="D3" s="2021"/>
      <c r="E3" s="2021"/>
      <c r="F3" s="2021"/>
      <c r="G3" s="2021"/>
      <c r="H3" s="2021"/>
      <c r="I3" s="2021"/>
    </row>
    <row r="4" spans="1:9" ht="15.75" customHeight="1">
      <c r="A4" s="4" t="str">
        <f>封面!D7&amp;封面!F7</f>
        <v>被评估企业：海南中油深南石油技术开发有限公司澄迈分公司</v>
      </c>
      <c r="C4" s="388"/>
      <c r="D4" s="388"/>
      <c r="E4" s="388"/>
      <c r="F4" s="388"/>
      <c r="G4" s="388"/>
      <c r="H4" s="388"/>
      <c r="I4" s="397" t="s">
        <v>67</v>
      </c>
    </row>
    <row r="5" spans="1:9" s="3" customFormat="1" ht="15.75" customHeight="1">
      <c r="A5" s="381" t="s">
        <v>138</v>
      </c>
      <c r="B5" s="381" t="s">
        <v>90</v>
      </c>
      <c r="C5" s="479" t="s">
        <v>91</v>
      </c>
      <c r="D5" s="606" t="s">
        <v>958</v>
      </c>
      <c r="E5" s="606" t="s">
        <v>957</v>
      </c>
      <c r="F5" s="479" t="s">
        <v>92</v>
      </c>
      <c r="G5" s="479" t="s">
        <v>93</v>
      </c>
      <c r="H5" s="479" t="s">
        <v>80</v>
      </c>
      <c r="I5" s="479" t="s">
        <v>166</v>
      </c>
    </row>
    <row r="6" spans="1:9" ht="15.75" customHeight="1">
      <c r="A6" s="381" t="s">
        <v>206</v>
      </c>
      <c r="B6" s="795" t="s">
        <v>57</v>
      </c>
      <c r="C6" s="410">
        <f>在建【土建】!K28</f>
        <v>0</v>
      </c>
      <c r="D6" s="410">
        <f>在建【土建】!N28</f>
        <v>0</v>
      </c>
      <c r="E6" s="410">
        <f>在建【土建】!O28</f>
        <v>0</v>
      </c>
      <c r="F6" s="410">
        <f>在建【土建】!P28</f>
        <v>0</v>
      </c>
      <c r="G6" s="410">
        <f>在建【土建】!Q28</f>
        <v>0</v>
      </c>
      <c r="H6" s="410">
        <f>G6-F6</f>
        <v>0</v>
      </c>
      <c r="I6" s="410" t="str">
        <f>IF(F6=0,"",H6/F6*100)</f>
        <v/>
      </c>
    </row>
    <row r="7" spans="1:9" ht="15.75" customHeight="1">
      <c r="A7" s="381" t="s">
        <v>207</v>
      </c>
      <c r="B7" s="795" t="s">
        <v>58</v>
      </c>
      <c r="C7" s="410">
        <f>在建【设备】!P27</f>
        <v>0</v>
      </c>
      <c r="D7" s="410">
        <f>在建【设备】!W27</f>
        <v>0</v>
      </c>
      <c r="E7" s="410">
        <f>在建【设备】!X27</f>
        <v>0</v>
      </c>
      <c r="F7" s="410">
        <f>在建【设备】!Y27</f>
        <v>0</v>
      </c>
      <c r="G7" s="410">
        <f>在建【设备】!AD27</f>
        <v>0</v>
      </c>
      <c r="H7" s="410">
        <f>G7-F7</f>
        <v>0</v>
      </c>
      <c r="I7" s="410" t="str">
        <f>IF(F7=0,"",H7/F7*100)</f>
        <v/>
      </c>
    </row>
    <row r="8" spans="1:9" ht="15.75" customHeight="1">
      <c r="A8" s="381" t="s">
        <v>302</v>
      </c>
      <c r="B8" s="795" t="s">
        <v>303</v>
      </c>
      <c r="C8" s="410">
        <f>工程物资!G27</f>
        <v>0</v>
      </c>
      <c r="D8" s="410">
        <f>工程物资!N25</f>
        <v>0</v>
      </c>
      <c r="E8" s="410">
        <f>工程物资!N26</f>
        <v>0</v>
      </c>
      <c r="F8" s="410">
        <f>工程物资!N27</f>
        <v>0</v>
      </c>
      <c r="G8" s="410">
        <f>工程物资!R27</f>
        <v>0</v>
      </c>
      <c r="H8" s="410">
        <f>G8-F8</f>
        <v>0</v>
      </c>
      <c r="I8" s="410" t="str">
        <f>IF(F8=0,"",H8/F8*100)</f>
        <v/>
      </c>
    </row>
    <row r="9" spans="1:9" ht="15.75" customHeight="1">
      <c r="A9" s="381"/>
      <c r="B9" s="1248"/>
      <c r="C9" s="410"/>
      <c r="D9" s="472"/>
      <c r="E9" s="472"/>
      <c r="F9" s="410"/>
      <c r="G9" s="410"/>
      <c r="H9" s="410"/>
      <c r="I9" s="410"/>
    </row>
    <row r="10" spans="1:9" ht="15.75" customHeight="1">
      <c r="A10" s="381"/>
      <c r="B10" s="1248"/>
      <c r="C10" s="410"/>
      <c r="D10" s="472"/>
      <c r="E10" s="472"/>
      <c r="F10" s="410"/>
      <c r="G10" s="410"/>
      <c r="H10" s="410"/>
      <c r="I10" s="410"/>
    </row>
    <row r="11" spans="1:9" ht="15.75" customHeight="1">
      <c r="A11" s="381"/>
      <c r="B11" s="1248"/>
      <c r="C11" s="410"/>
      <c r="D11" s="472"/>
      <c r="E11" s="472"/>
      <c r="F11" s="410"/>
      <c r="G11" s="410"/>
      <c r="H11" s="410"/>
      <c r="I11" s="410"/>
    </row>
    <row r="12" spans="1:9" ht="15.75" customHeight="1">
      <c r="A12" s="381"/>
      <c r="B12" s="1248"/>
      <c r="C12" s="410"/>
      <c r="D12" s="472"/>
      <c r="E12" s="472"/>
      <c r="F12" s="410"/>
      <c r="G12" s="410"/>
      <c r="H12" s="410"/>
      <c r="I12" s="410"/>
    </row>
    <row r="13" spans="1:9" ht="15.75" customHeight="1">
      <c r="A13" s="381"/>
      <c r="B13" s="1248"/>
      <c r="C13" s="410"/>
      <c r="D13" s="472"/>
      <c r="E13" s="472"/>
      <c r="F13" s="410"/>
      <c r="G13" s="410"/>
      <c r="H13" s="410"/>
      <c r="I13" s="410"/>
    </row>
    <row r="14" spans="1:9" ht="15.75" customHeight="1">
      <c r="A14" s="381"/>
      <c r="B14" s="1248"/>
      <c r="C14" s="410"/>
      <c r="D14" s="472"/>
      <c r="E14" s="472"/>
      <c r="F14" s="410"/>
      <c r="G14" s="410"/>
      <c r="H14" s="410"/>
      <c r="I14" s="410"/>
    </row>
    <row r="15" spans="1:9" ht="15.75" customHeight="1">
      <c r="A15" s="381"/>
      <c r="B15" s="1248"/>
      <c r="C15" s="410"/>
      <c r="D15" s="472"/>
      <c r="E15" s="472"/>
      <c r="F15" s="410"/>
      <c r="G15" s="410"/>
      <c r="H15" s="410"/>
      <c r="I15" s="410"/>
    </row>
    <row r="16" spans="1:9" ht="15.75" customHeight="1">
      <c r="A16" s="381"/>
      <c r="B16" s="1248"/>
      <c r="C16" s="410"/>
      <c r="D16" s="472"/>
      <c r="E16" s="472"/>
      <c r="F16" s="410"/>
      <c r="G16" s="410"/>
      <c r="H16" s="410"/>
      <c r="I16" s="410"/>
    </row>
    <row r="17" spans="1:9" ht="15.75" customHeight="1">
      <c r="A17" s="381"/>
      <c r="B17" s="1248"/>
      <c r="C17" s="410"/>
      <c r="D17" s="472"/>
      <c r="E17" s="472"/>
      <c r="F17" s="410"/>
      <c r="G17" s="410"/>
      <c r="H17" s="410"/>
      <c r="I17" s="410"/>
    </row>
    <row r="18" spans="1:9" ht="15.75" customHeight="1">
      <c r="A18" s="381"/>
      <c r="B18" s="1248"/>
      <c r="C18" s="410"/>
      <c r="D18" s="472"/>
      <c r="E18" s="472"/>
      <c r="F18" s="410"/>
      <c r="G18" s="410"/>
      <c r="H18" s="410"/>
      <c r="I18" s="410"/>
    </row>
    <row r="19" spans="1:9" ht="15.75" customHeight="1">
      <c r="A19" s="381"/>
      <c r="B19" s="1248"/>
      <c r="C19" s="410"/>
      <c r="D19" s="472"/>
      <c r="E19" s="472"/>
      <c r="F19" s="410"/>
      <c r="G19" s="410"/>
      <c r="H19" s="410"/>
      <c r="I19" s="410"/>
    </row>
    <row r="20" spans="1:9" ht="15.75" customHeight="1">
      <c r="A20" s="381"/>
      <c r="B20" s="1249"/>
      <c r="C20" s="410"/>
      <c r="D20" s="472"/>
      <c r="E20" s="472"/>
      <c r="F20" s="410"/>
      <c r="G20" s="410"/>
      <c r="H20" s="410"/>
      <c r="I20" s="410"/>
    </row>
    <row r="21" spans="1:9" ht="15.75" customHeight="1">
      <c r="A21" s="381"/>
      <c r="B21" s="1248"/>
      <c r="C21" s="410"/>
      <c r="D21" s="472"/>
      <c r="E21" s="472"/>
      <c r="F21" s="410"/>
      <c r="G21" s="410"/>
      <c r="H21" s="410"/>
      <c r="I21" s="410"/>
    </row>
    <row r="22" spans="1:9" ht="15.75" customHeight="1">
      <c r="A22" s="381"/>
      <c r="B22" s="1249"/>
      <c r="C22" s="410"/>
      <c r="D22" s="472"/>
      <c r="E22" s="472"/>
      <c r="F22" s="410"/>
      <c r="G22" s="410"/>
      <c r="H22" s="410"/>
      <c r="I22" s="410"/>
    </row>
    <row r="23" spans="1:9" ht="15.75" customHeight="1">
      <c r="A23" s="381"/>
      <c r="B23" s="1248"/>
      <c r="C23" s="410"/>
      <c r="D23" s="472"/>
      <c r="E23" s="472"/>
      <c r="F23" s="410"/>
      <c r="G23" s="410"/>
      <c r="H23" s="410"/>
      <c r="I23" s="410"/>
    </row>
    <row r="24" spans="1:9" ht="15.75" customHeight="1">
      <c r="A24" s="381"/>
      <c r="B24" s="1249"/>
      <c r="C24" s="410"/>
      <c r="D24" s="472"/>
      <c r="E24" s="472"/>
      <c r="F24" s="410"/>
      <c r="G24" s="410"/>
      <c r="H24" s="410"/>
      <c r="I24" s="410"/>
    </row>
    <row r="25" spans="1:9" ht="15.75" customHeight="1">
      <c r="A25" s="381" t="s">
        <v>188</v>
      </c>
      <c r="B25" s="378" t="s">
        <v>959</v>
      </c>
      <c r="C25" s="410">
        <f>SUM(C6:C24)</f>
        <v>0</v>
      </c>
      <c r="D25" s="410">
        <f t="shared" ref="D25:G25" si="0">SUM(D6:D24)</f>
        <v>0</v>
      </c>
      <c r="E25" s="410">
        <f t="shared" si="0"/>
        <v>0</v>
      </c>
      <c r="F25" s="410">
        <f t="shared" si="0"/>
        <v>0</v>
      </c>
      <c r="G25" s="410">
        <f t="shared" si="0"/>
        <v>0</v>
      </c>
      <c r="H25" s="410">
        <f>G25-F25</f>
        <v>0</v>
      </c>
      <c r="I25" s="410" t="str">
        <f>IF(F25=0,"",H25/F25*100)</f>
        <v/>
      </c>
    </row>
    <row r="26" spans="1:9" ht="15.75" customHeight="1">
      <c r="A26" s="4" t="str">
        <f>封面!D11&amp;封面!G11</f>
        <v>被评估企业填表人：郭一凡</v>
      </c>
      <c r="C26" s="388"/>
      <c r="D26" s="388"/>
      <c r="E26" s="388"/>
      <c r="F26" s="388"/>
      <c r="G26" s="388" t="str">
        <f>"评估人员："&amp;封面!G24&amp;"  "&amp;封面!G26</f>
        <v xml:space="preserve">评估人员：  田德岁 </v>
      </c>
      <c r="H26" s="388"/>
      <c r="I26" s="388"/>
    </row>
    <row r="27" spans="1:9" ht="15.75" customHeight="1">
      <c r="A27" s="4" t="str">
        <f>CONCATENATE(封面!D13,封面!F13,封面!G13,封面!H13,封面!I13,封面!J13,封面!K13)</f>
        <v>填表日期：2025年1月22日</v>
      </c>
      <c r="C27" s="388"/>
      <c r="D27" s="388"/>
      <c r="E27" s="388"/>
      <c r="F27" s="388"/>
      <c r="G27" s="388"/>
      <c r="H27" s="388"/>
      <c r="I27" s="388"/>
    </row>
  </sheetData>
  <mergeCells count="2">
    <mergeCell ref="A2:I2"/>
    <mergeCell ref="A3:I3"/>
  </mergeCells>
  <phoneticPr fontId="30" type="noConversion"/>
  <hyperlinks>
    <hyperlink ref="B6" location="'在建（土建）'!B1" display="在建工程-土建工程" xr:uid="{00000000-0004-0000-4100-000001000000}"/>
    <hyperlink ref="B7" location="'在建（设备）'!B1" display="在建工程-设备安装工程" xr:uid="{00000000-0004-0000-4100-000002000000}"/>
  </hyperlinks>
  <printOptions horizontalCentered="1"/>
  <pageMargins left="0.35433070866141736" right="0.35433070866141736" top="0.98425196850393704" bottom="0.78740157480314965" header="0.39370078740157477" footer="0.51181102362204722"/>
  <pageSetup paperSize="9" scale="74" fitToHeight="0" orientation="landscape" r:id="rId1"/>
  <headerFooter alignWithMargins="0">
    <oddHeader>&amp;R&amp;"宋体,常规"&amp;10共&amp;"Times New Roman,常规"&amp;N&amp;"宋体,常规"页第&amp;"Times New Roman,常规"&amp;P&amp;"宋体,常规"页</oddHeader>
  </headerFooter>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ACB744-2DD5-4D5D-8CE7-7E6ACEE9D4B4}">
  <sheetPr codeName="Sheet60">
    <pageSetUpPr fitToPage="1"/>
  </sheetPr>
  <dimension ref="A1:T30"/>
  <sheetViews>
    <sheetView zoomScaleNormal="100" workbookViewId="0"/>
  </sheetViews>
  <sheetFormatPr defaultColWidth="9" defaultRowHeight="15.75" customHeight="1"/>
  <cols>
    <col min="1" max="1" width="5.09765625" style="4" customWidth="1"/>
    <col min="2" max="2" width="19.09765625" style="4" customWidth="1"/>
    <col min="3" max="4" width="10.59765625" style="4" customWidth="1"/>
    <col min="5" max="5" width="7.09765625" style="53" customWidth="1"/>
    <col min="6" max="6" width="10.59765625" style="53" customWidth="1"/>
    <col min="7" max="8" width="9" style="4"/>
    <col min="9" max="10" width="9" style="4" hidden="1" customWidth="1"/>
    <col min="11" max="13" width="13.5" style="4" hidden="1" customWidth="1"/>
    <col min="14" max="18" width="13.69921875" style="4" customWidth="1"/>
    <col min="19" max="19" width="9.3984375" style="4" customWidth="1"/>
    <col min="20" max="20" width="11.59765625" style="4" customWidth="1"/>
    <col min="21" max="16384" width="9" style="4"/>
  </cols>
  <sheetData>
    <row r="1" spans="1:20" ht="15.75" customHeight="1">
      <c r="A1" s="506"/>
      <c r="B1" s="61"/>
      <c r="C1" s="61"/>
      <c r="D1" s="61"/>
      <c r="E1" s="488"/>
      <c r="F1" s="488"/>
      <c r="G1" s="5"/>
      <c r="H1" s="5"/>
      <c r="I1" s="5"/>
      <c r="J1" s="5"/>
      <c r="K1" s="387"/>
      <c r="L1" s="387"/>
      <c r="M1" s="387"/>
      <c r="N1" s="387"/>
      <c r="O1" s="387"/>
      <c r="P1" s="387"/>
      <c r="Q1" s="387"/>
      <c r="R1" s="387"/>
      <c r="S1" s="387"/>
      <c r="T1" s="5"/>
    </row>
    <row r="2" spans="1:20" s="2" customFormat="1" ht="30" customHeight="1">
      <c r="A2" s="1643" t="s">
        <v>2710</v>
      </c>
      <c r="B2" s="1644"/>
      <c r="C2" s="1644"/>
      <c r="D2" s="1644"/>
      <c r="E2" s="1644"/>
      <c r="F2" s="1644"/>
      <c r="G2" s="1644"/>
      <c r="H2" s="1644"/>
      <c r="I2" s="1644"/>
      <c r="J2" s="1644"/>
      <c r="K2" s="1644"/>
      <c r="L2" s="1644"/>
      <c r="M2" s="1644"/>
      <c r="N2" s="1644"/>
      <c r="O2" s="1644"/>
      <c r="P2" s="1644"/>
      <c r="Q2" s="1644"/>
      <c r="R2" s="1644"/>
      <c r="S2" s="1644"/>
      <c r="T2" s="1644"/>
    </row>
    <row r="3" spans="1:20" ht="14.25" customHeight="1">
      <c r="A3" s="4" t="s">
        <v>1968</v>
      </c>
      <c r="E3" s="4"/>
      <c r="F3" s="4"/>
    </row>
    <row r="4" spans="1:20" ht="15.75" customHeight="1">
      <c r="A4" s="4" t="s">
        <v>2086</v>
      </c>
      <c r="K4" s="388"/>
      <c r="L4" s="388"/>
      <c r="M4" s="388"/>
      <c r="N4" s="388"/>
      <c r="O4" s="388"/>
      <c r="P4" s="388"/>
      <c r="Q4" s="388"/>
      <c r="R4" s="388"/>
      <c r="S4" s="388"/>
      <c r="T4" s="458" t="s">
        <v>1970</v>
      </c>
    </row>
    <row r="5" spans="1:20" s="3" customFormat="1" ht="15.75" customHeight="1">
      <c r="A5" s="1683" t="s">
        <v>1101</v>
      </c>
      <c r="B5" s="1683" t="s">
        <v>2174</v>
      </c>
      <c r="C5" s="1683" t="s">
        <v>2396</v>
      </c>
      <c r="D5" s="1858" t="s">
        <v>2711</v>
      </c>
      <c r="E5" s="1764" t="s">
        <v>2362</v>
      </c>
      <c r="F5" s="1692" t="s">
        <v>2363</v>
      </c>
      <c r="G5" s="1683" t="s">
        <v>2712</v>
      </c>
      <c r="H5" s="1683" t="s">
        <v>2713</v>
      </c>
      <c r="I5" s="2162" t="s">
        <v>2088</v>
      </c>
      <c r="J5" s="2162"/>
      <c r="K5" s="2162"/>
      <c r="L5" s="2163" t="s">
        <v>2089</v>
      </c>
      <c r="M5" s="2164"/>
      <c r="N5" s="2040" t="s">
        <v>1647</v>
      </c>
      <c r="O5" s="2041"/>
      <c r="P5" s="1682"/>
      <c r="Q5" s="1685" t="s">
        <v>2090</v>
      </c>
      <c r="R5" s="1685" t="s">
        <v>2714</v>
      </c>
      <c r="S5" s="1685" t="s">
        <v>2091</v>
      </c>
      <c r="T5" s="1683" t="s">
        <v>1100</v>
      </c>
    </row>
    <row r="6" spans="1:20" s="3" customFormat="1" ht="30.6" customHeight="1">
      <c r="A6" s="1684"/>
      <c r="B6" s="1684"/>
      <c r="C6" s="1684"/>
      <c r="D6" s="1860"/>
      <c r="E6" s="1766"/>
      <c r="F6" s="1693"/>
      <c r="G6" s="1684"/>
      <c r="H6" s="1684"/>
      <c r="I6" s="393" t="s">
        <v>2265</v>
      </c>
      <c r="J6" s="393" t="s">
        <v>1780</v>
      </c>
      <c r="K6" s="1046" t="s">
        <v>1647</v>
      </c>
      <c r="L6" s="1046" t="s">
        <v>2262</v>
      </c>
      <c r="M6" s="1046" t="s">
        <v>2426</v>
      </c>
      <c r="N6" s="393" t="s">
        <v>2265</v>
      </c>
      <c r="O6" s="1046" t="s">
        <v>2426</v>
      </c>
      <c r="P6" s="1046" t="s">
        <v>1647</v>
      </c>
      <c r="Q6" s="1686"/>
      <c r="R6" s="1686"/>
      <c r="S6" s="1686"/>
      <c r="T6" s="1684"/>
    </row>
    <row r="7" spans="1:20" ht="15.75" customHeight="1">
      <c r="A7" s="381"/>
      <c r="B7" s="795"/>
      <c r="C7" s="795"/>
      <c r="D7" s="795"/>
      <c r="E7" s="486"/>
      <c r="F7" s="486"/>
      <c r="G7" s="381"/>
      <c r="H7" s="381"/>
      <c r="I7" s="392"/>
      <c r="J7" s="392"/>
      <c r="K7" s="410">
        <v>0</v>
      </c>
      <c r="L7" s="410"/>
      <c r="M7" s="472"/>
      <c r="N7" s="472">
        <v>0</v>
      </c>
      <c r="O7" s="472">
        <v>0</v>
      </c>
      <c r="P7" s="410">
        <v>0</v>
      </c>
      <c r="Q7" s="410"/>
      <c r="R7" s="410"/>
      <c r="S7" s="410"/>
      <c r="T7" s="440"/>
    </row>
    <row r="8" spans="1:20" ht="15.75" customHeight="1">
      <c r="A8" s="381"/>
      <c r="B8" s="795"/>
      <c r="C8" s="795"/>
      <c r="D8" s="795"/>
      <c r="E8" s="486"/>
      <c r="F8" s="486"/>
      <c r="G8" s="381"/>
      <c r="H8" s="381"/>
      <c r="I8" s="392"/>
      <c r="J8" s="392"/>
      <c r="K8" s="410">
        <v>0</v>
      </c>
      <c r="L8" s="410"/>
      <c r="M8" s="472"/>
      <c r="N8" s="472">
        <v>0</v>
      </c>
      <c r="O8" s="472">
        <v>0</v>
      </c>
      <c r="P8" s="410">
        <v>0</v>
      </c>
      <c r="Q8" s="410"/>
      <c r="R8" s="410"/>
      <c r="S8" s="410"/>
      <c r="T8" s="440"/>
    </row>
    <row r="9" spans="1:20" ht="15.75" customHeight="1">
      <c r="A9" s="381"/>
      <c r="B9" s="795"/>
      <c r="C9" s="795"/>
      <c r="D9" s="795"/>
      <c r="E9" s="486"/>
      <c r="F9" s="486"/>
      <c r="G9" s="381"/>
      <c r="H9" s="381"/>
      <c r="I9" s="392"/>
      <c r="J9" s="392"/>
      <c r="K9" s="410">
        <v>0</v>
      </c>
      <c r="L9" s="410"/>
      <c r="M9" s="472"/>
      <c r="N9" s="472">
        <v>0</v>
      </c>
      <c r="O9" s="472">
        <v>0</v>
      </c>
      <c r="P9" s="410">
        <v>0</v>
      </c>
      <c r="Q9" s="410"/>
      <c r="R9" s="410"/>
      <c r="S9" s="410"/>
      <c r="T9" s="440"/>
    </row>
    <row r="10" spans="1:20" ht="15.75" customHeight="1">
      <c r="A10" s="381"/>
      <c r="B10" s="795"/>
      <c r="C10" s="795"/>
      <c r="D10" s="795"/>
      <c r="E10" s="486"/>
      <c r="F10" s="486"/>
      <c r="G10" s="381"/>
      <c r="H10" s="381"/>
      <c r="I10" s="392"/>
      <c r="J10" s="392"/>
      <c r="K10" s="410">
        <v>0</v>
      </c>
      <c r="L10" s="410"/>
      <c r="M10" s="472"/>
      <c r="N10" s="472">
        <v>0</v>
      </c>
      <c r="O10" s="472">
        <v>0</v>
      </c>
      <c r="P10" s="410">
        <v>0</v>
      </c>
      <c r="Q10" s="410"/>
      <c r="R10" s="410"/>
      <c r="S10" s="410"/>
      <c r="T10" s="440"/>
    </row>
    <row r="11" spans="1:20" ht="15.75" customHeight="1">
      <c r="A11" s="381"/>
      <c r="B11" s="795"/>
      <c r="C11" s="795"/>
      <c r="D11" s="795"/>
      <c r="E11" s="486"/>
      <c r="F11" s="486"/>
      <c r="G11" s="381"/>
      <c r="H11" s="381"/>
      <c r="I11" s="392"/>
      <c r="J11" s="392"/>
      <c r="K11" s="410">
        <v>0</v>
      </c>
      <c r="L11" s="410"/>
      <c r="M11" s="472"/>
      <c r="N11" s="472">
        <v>0</v>
      </c>
      <c r="O11" s="472">
        <v>0</v>
      </c>
      <c r="P11" s="410">
        <v>0</v>
      </c>
      <c r="Q11" s="410"/>
      <c r="R11" s="410"/>
      <c r="S11" s="410"/>
      <c r="T11" s="440"/>
    </row>
    <row r="12" spans="1:20" ht="15.75" customHeight="1">
      <c r="A12" s="381"/>
      <c r="B12" s="795"/>
      <c r="C12" s="795"/>
      <c r="D12" s="795"/>
      <c r="E12" s="486"/>
      <c r="F12" s="486"/>
      <c r="G12" s="381"/>
      <c r="H12" s="381"/>
      <c r="I12" s="392"/>
      <c r="J12" s="392"/>
      <c r="K12" s="410">
        <v>0</v>
      </c>
      <c r="L12" s="410"/>
      <c r="M12" s="472"/>
      <c r="N12" s="472">
        <v>0</v>
      </c>
      <c r="O12" s="472">
        <v>0</v>
      </c>
      <c r="P12" s="410">
        <v>0</v>
      </c>
      <c r="Q12" s="410"/>
      <c r="R12" s="410"/>
      <c r="S12" s="410"/>
      <c r="T12" s="440"/>
    </row>
    <row r="13" spans="1:20" ht="15.75" customHeight="1">
      <c r="A13" s="381"/>
      <c r="B13" s="795"/>
      <c r="C13" s="795"/>
      <c r="D13" s="795"/>
      <c r="E13" s="486"/>
      <c r="F13" s="486"/>
      <c r="G13" s="381"/>
      <c r="H13" s="381"/>
      <c r="I13" s="392"/>
      <c r="J13" s="392"/>
      <c r="K13" s="410">
        <v>0</v>
      </c>
      <c r="L13" s="410"/>
      <c r="M13" s="472"/>
      <c r="N13" s="472">
        <v>0</v>
      </c>
      <c r="O13" s="472">
        <v>0</v>
      </c>
      <c r="P13" s="410">
        <v>0</v>
      </c>
      <c r="Q13" s="410"/>
      <c r="R13" s="410"/>
      <c r="S13" s="410"/>
      <c r="T13" s="440"/>
    </row>
    <row r="14" spans="1:20" ht="15.75" customHeight="1">
      <c r="A14" s="381"/>
      <c r="B14" s="795"/>
      <c r="C14" s="795"/>
      <c r="D14" s="795"/>
      <c r="E14" s="486"/>
      <c r="F14" s="486"/>
      <c r="G14" s="381"/>
      <c r="H14" s="381"/>
      <c r="I14" s="392"/>
      <c r="J14" s="392"/>
      <c r="K14" s="410">
        <v>0</v>
      </c>
      <c r="L14" s="410"/>
      <c r="M14" s="472"/>
      <c r="N14" s="472">
        <v>0</v>
      </c>
      <c r="O14" s="472">
        <v>0</v>
      </c>
      <c r="P14" s="410">
        <v>0</v>
      </c>
      <c r="Q14" s="410"/>
      <c r="R14" s="410"/>
      <c r="S14" s="410"/>
      <c r="T14" s="440"/>
    </row>
    <row r="15" spans="1:20" ht="15.75" customHeight="1">
      <c r="A15" s="381"/>
      <c r="B15" s="795"/>
      <c r="C15" s="795"/>
      <c r="D15" s="795"/>
      <c r="E15" s="486"/>
      <c r="F15" s="486"/>
      <c r="G15" s="381"/>
      <c r="H15" s="381"/>
      <c r="I15" s="392"/>
      <c r="J15" s="392"/>
      <c r="K15" s="410">
        <v>0</v>
      </c>
      <c r="L15" s="410"/>
      <c r="M15" s="472"/>
      <c r="N15" s="472">
        <v>0</v>
      </c>
      <c r="O15" s="472">
        <v>0</v>
      </c>
      <c r="P15" s="410">
        <v>0</v>
      </c>
      <c r="Q15" s="410"/>
      <c r="R15" s="410"/>
      <c r="S15" s="410"/>
      <c r="T15" s="440"/>
    </row>
    <row r="16" spans="1:20" ht="15.75" customHeight="1">
      <c r="A16" s="381"/>
      <c r="B16" s="795"/>
      <c r="C16" s="795"/>
      <c r="D16" s="795"/>
      <c r="E16" s="486"/>
      <c r="F16" s="486"/>
      <c r="G16" s="381"/>
      <c r="H16" s="381"/>
      <c r="I16" s="392"/>
      <c r="J16" s="392"/>
      <c r="K16" s="410">
        <v>0</v>
      </c>
      <c r="L16" s="410"/>
      <c r="M16" s="472"/>
      <c r="N16" s="472">
        <v>0</v>
      </c>
      <c r="O16" s="472">
        <v>0</v>
      </c>
      <c r="P16" s="410">
        <v>0</v>
      </c>
      <c r="Q16" s="410"/>
      <c r="R16" s="410"/>
      <c r="S16" s="410"/>
      <c r="T16" s="440"/>
    </row>
    <row r="17" spans="1:20" ht="15.75" customHeight="1">
      <c r="A17" s="381"/>
      <c r="B17" s="795"/>
      <c r="C17" s="795"/>
      <c r="D17" s="795"/>
      <c r="E17" s="486"/>
      <c r="F17" s="486"/>
      <c r="G17" s="381"/>
      <c r="H17" s="381"/>
      <c r="I17" s="392"/>
      <c r="J17" s="392"/>
      <c r="K17" s="410">
        <v>0</v>
      </c>
      <c r="L17" s="410"/>
      <c r="M17" s="472"/>
      <c r="N17" s="472">
        <v>0</v>
      </c>
      <c r="O17" s="472">
        <v>0</v>
      </c>
      <c r="P17" s="410">
        <v>0</v>
      </c>
      <c r="Q17" s="410"/>
      <c r="R17" s="410"/>
      <c r="S17" s="410"/>
      <c r="T17" s="440"/>
    </row>
    <row r="18" spans="1:20" ht="15.75" customHeight="1">
      <c r="A18" s="381"/>
      <c r="B18" s="795"/>
      <c r="C18" s="795"/>
      <c r="D18" s="795"/>
      <c r="E18" s="486"/>
      <c r="F18" s="486"/>
      <c r="G18" s="381"/>
      <c r="H18" s="381"/>
      <c r="I18" s="392"/>
      <c r="J18" s="392"/>
      <c r="K18" s="410">
        <v>0</v>
      </c>
      <c r="L18" s="410"/>
      <c r="M18" s="472"/>
      <c r="N18" s="472">
        <v>0</v>
      </c>
      <c r="O18" s="472">
        <v>0</v>
      </c>
      <c r="P18" s="410">
        <v>0</v>
      </c>
      <c r="Q18" s="410"/>
      <c r="R18" s="410"/>
      <c r="S18" s="410"/>
      <c r="T18" s="440"/>
    </row>
    <row r="19" spans="1:20" ht="15.75" customHeight="1">
      <c r="A19" s="381"/>
      <c r="B19" s="795"/>
      <c r="C19" s="795"/>
      <c r="D19" s="795"/>
      <c r="E19" s="486"/>
      <c r="F19" s="486"/>
      <c r="G19" s="381"/>
      <c r="H19" s="381"/>
      <c r="I19" s="392"/>
      <c r="J19" s="392"/>
      <c r="K19" s="410">
        <v>0</v>
      </c>
      <c r="L19" s="410"/>
      <c r="M19" s="472"/>
      <c r="N19" s="472">
        <v>0</v>
      </c>
      <c r="O19" s="472">
        <v>0</v>
      </c>
      <c r="P19" s="410">
        <v>0</v>
      </c>
      <c r="Q19" s="410"/>
      <c r="R19" s="410"/>
      <c r="S19" s="410"/>
      <c r="T19" s="440"/>
    </row>
    <row r="20" spans="1:20" ht="15.75" customHeight="1">
      <c r="A20" s="381"/>
      <c r="B20" s="795"/>
      <c r="C20" s="795"/>
      <c r="D20" s="795"/>
      <c r="E20" s="486"/>
      <c r="F20" s="486"/>
      <c r="G20" s="381"/>
      <c r="H20" s="381"/>
      <c r="I20" s="392"/>
      <c r="J20" s="392"/>
      <c r="K20" s="410">
        <v>0</v>
      </c>
      <c r="L20" s="410"/>
      <c r="M20" s="472"/>
      <c r="N20" s="472">
        <v>0</v>
      </c>
      <c r="O20" s="472">
        <v>0</v>
      </c>
      <c r="P20" s="410">
        <v>0</v>
      </c>
      <c r="Q20" s="410"/>
      <c r="R20" s="410"/>
      <c r="S20" s="410"/>
      <c r="T20" s="440"/>
    </row>
    <row r="21" spans="1:20" ht="15.75" customHeight="1">
      <c r="A21" s="381"/>
      <c r="B21" s="795"/>
      <c r="C21" s="795"/>
      <c r="D21" s="795"/>
      <c r="E21" s="486"/>
      <c r="F21" s="486"/>
      <c r="G21" s="381"/>
      <c r="H21" s="381"/>
      <c r="I21" s="392"/>
      <c r="J21" s="392"/>
      <c r="K21" s="410">
        <v>0</v>
      </c>
      <c r="L21" s="410"/>
      <c r="M21" s="472"/>
      <c r="N21" s="472">
        <v>0</v>
      </c>
      <c r="O21" s="472">
        <v>0</v>
      </c>
      <c r="P21" s="410">
        <v>0</v>
      </c>
      <c r="Q21" s="410"/>
      <c r="R21" s="410"/>
      <c r="S21" s="410"/>
      <c r="T21" s="440"/>
    </row>
    <row r="22" spans="1:20" ht="15.75" customHeight="1">
      <c r="A22" s="381"/>
      <c r="B22" s="795"/>
      <c r="C22" s="795"/>
      <c r="D22" s="795"/>
      <c r="E22" s="486"/>
      <c r="F22" s="486"/>
      <c r="G22" s="381"/>
      <c r="H22" s="381"/>
      <c r="I22" s="392"/>
      <c r="J22" s="392"/>
      <c r="K22" s="410">
        <v>0</v>
      </c>
      <c r="L22" s="410"/>
      <c r="M22" s="472"/>
      <c r="N22" s="472">
        <v>0</v>
      </c>
      <c r="O22" s="472">
        <v>0</v>
      </c>
      <c r="P22" s="410">
        <v>0</v>
      </c>
      <c r="Q22" s="410"/>
      <c r="R22" s="410"/>
      <c r="S22" s="410"/>
      <c r="T22" s="440"/>
    </row>
    <row r="23" spans="1:20" ht="15.75" customHeight="1">
      <c r="A23" s="381"/>
      <c r="B23" s="795"/>
      <c r="C23" s="795"/>
      <c r="D23" s="795"/>
      <c r="E23" s="486"/>
      <c r="F23" s="486"/>
      <c r="G23" s="381"/>
      <c r="H23" s="381"/>
      <c r="I23" s="392"/>
      <c r="J23" s="392"/>
      <c r="K23" s="410">
        <v>0</v>
      </c>
      <c r="L23" s="410"/>
      <c r="M23" s="472"/>
      <c r="N23" s="472">
        <v>0</v>
      </c>
      <c r="O23" s="472">
        <v>0</v>
      </c>
      <c r="P23" s="410">
        <v>0</v>
      </c>
      <c r="Q23" s="410"/>
      <c r="R23" s="410"/>
      <c r="S23" s="410"/>
      <c r="T23" s="440"/>
    </row>
    <row r="24" spans="1:20" ht="15.75" customHeight="1">
      <c r="A24" s="381"/>
      <c r="B24" s="795"/>
      <c r="C24" s="795"/>
      <c r="D24" s="795"/>
      <c r="E24" s="486"/>
      <c r="F24" s="486"/>
      <c r="G24" s="381"/>
      <c r="H24" s="381"/>
      <c r="I24" s="392"/>
      <c r="J24" s="392"/>
      <c r="K24" s="410">
        <v>0</v>
      </c>
      <c r="L24" s="410"/>
      <c r="M24" s="472"/>
      <c r="N24" s="472">
        <v>0</v>
      </c>
      <c r="O24" s="472">
        <v>0</v>
      </c>
      <c r="P24" s="410">
        <v>0</v>
      </c>
      <c r="Q24" s="410"/>
      <c r="R24" s="410"/>
      <c r="S24" s="410"/>
      <c r="T24" s="440"/>
    </row>
    <row r="25" spans="1:20" ht="15.75" customHeight="1">
      <c r="A25" s="381"/>
      <c r="B25" s="795"/>
      <c r="C25" s="795"/>
      <c r="D25" s="795"/>
      <c r="E25" s="486"/>
      <c r="F25" s="486"/>
      <c r="G25" s="381"/>
      <c r="H25" s="381"/>
      <c r="I25" s="392"/>
      <c r="J25" s="392"/>
      <c r="K25" s="410">
        <v>0</v>
      </c>
      <c r="L25" s="410"/>
      <c r="M25" s="472"/>
      <c r="N25" s="472">
        <v>0</v>
      </c>
      <c r="O25" s="472">
        <v>0</v>
      </c>
      <c r="P25" s="410">
        <v>0</v>
      </c>
      <c r="Q25" s="410"/>
      <c r="R25" s="410"/>
      <c r="S25" s="410"/>
      <c r="T25" s="440"/>
    </row>
    <row r="26" spans="1:20" ht="15.75" customHeight="1">
      <c r="A26" s="381"/>
      <c r="B26" s="795"/>
      <c r="C26" s="795"/>
      <c r="D26" s="795"/>
      <c r="E26" s="486"/>
      <c r="F26" s="486"/>
      <c r="G26" s="381"/>
      <c r="H26" s="381"/>
      <c r="I26" s="392"/>
      <c r="J26" s="392"/>
      <c r="K26" s="410">
        <v>0</v>
      </c>
      <c r="L26" s="410"/>
      <c r="M26" s="472"/>
      <c r="N26" s="472">
        <v>0</v>
      </c>
      <c r="O26" s="472">
        <v>0</v>
      </c>
      <c r="P26" s="410">
        <v>0</v>
      </c>
      <c r="Q26" s="410"/>
      <c r="R26" s="410"/>
      <c r="S26" s="410"/>
      <c r="T26" s="440"/>
    </row>
    <row r="27" spans="1:20" ht="15.75" customHeight="1">
      <c r="A27" s="381"/>
      <c r="B27" s="795"/>
      <c r="C27" s="795"/>
      <c r="D27" s="795"/>
      <c r="E27" s="486"/>
      <c r="F27" s="486"/>
      <c r="G27" s="381"/>
      <c r="H27" s="381"/>
      <c r="I27" s="392"/>
      <c r="J27" s="392"/>
      <c r="K27" s="410">
        <v>0</v>
      </c>
      <c r="L27" s="410"/>
      <c r="M27" s="472"/>
      <c r="N27" s="472">
        <v>0</v>
      </c>
      <c r="O27" s="472">
        <v>0</v>
      </c>
      <c r="P27" s="410">
        <v>0</v>
      </c>
      <c r="Q27" s="410"/>
      <c r="R27" s="410"/>
      <c r="S27" s="410"/>
      <c r="T27" s="440"/>
    </row>
    <row r="28" spans="1:20" ht="15.75" customHeight="1">
      <c r="A28" s="1688" t="s">
        <v>2096</v>
      </c>
      <c r="B28" s="1689"/>
      <c r="C28" s="796"/>
      <c r="D28" s="796"/>
      <c r="E28" s="486"/>
      <c r="F28" s="486"/>
      <c r="G28" s="381"/>
      <c r="H28" s="381"/>
      <c r="I28" s="392"/>
      <c r="J28" s="392"/>
      <c r="K28" s="410">
        <v>0</v>
      </c>
      <c r="L28" s="410"/>
      <c r="M28" s="472"/>
      <c r="N28" s="410">
        <v>0</v>
      </c>
      <c r="O28" s="410">
        <v>0</v>
      </c>
      <c r="P28" s="410">
        <v>0</v>
      </c>
      <c r="Q28" s="410">
        <v>0</v>
      </c>
      <c r="R28" s="410"/>
      <c r="S28" s="410"/>
      <c r="T28" s="440"/>
    </row>
    <row r="29" spans="1:20" ht="15.75" customHeight="1">
      <c r="A29" s="4" t="s">
        <v>2098</v>
      </c>
      <c r="K29" s="388"/>
      <c r="L29" s="388"/>
      <c r="M29" s="388"/>
      <c r="N29" s="388"/>
      <c r="O29" s="388"/>
      <c r="P29" s="388" t="s">
        <v>2099</v>
      </c>
      <c r="Q29" s="388"/>
      <c r="R29" s="388"/>
      <c r="S29" s="388"/>
    </row>
    <row r="30" spans="1:20" ht="15.75" customHeight="1">
      <c r="A30" s="4" t="s">
        <v>2101</v>
      </c>
      <c r="K30" s="388"/>
      <c r="L30" s="388"/>
      <c r="M30" s="388"/>
      <c r="N30" s="388"/>
      <c r="O30" s="388"/>
      <c r="P30" s="388"/>
      <c r="Q30" s="388"/>
      <c r="R30" s="388"/>
      <c r="S30" s="388"/>
    </row>
  </sheetData>
  <sortState xmlns:xlrd2="http://schemas.microsoft.com/office/spreadsheetml/2017/richdata2" ref="A7:T27">
    <sortCondition ref="A7"/>
  </sortState>
  <mergeCells count="17">
    <mergeCell ref="A28:B28"/>
    <mergeCell ref="A5:A6"/>
    <mergeCell ref="B5:B6"/>
    <mergeCell ref="C5:C6"/>
    <mergeCell ref="D5:D6"/>
    <mergeCell ref="S5:S6"/>
    <mergeCell ref="T5:T6"/>
    <mergeCell ref="A2:T2"/>
    <mergeCell ref="E5:E6"/>
    <mergeCell ref="F5:F6"/>
    <mergeCell ref="G5:G6"/>
    <mergeCell ref="H5:H6"/>
    <mergeCell ref="I5:K5"/>
    <mergeCell ref="L5:M5"/>
    <mergeCell ref="N5:P5"/>
    <mergeCell ref="Q5:Q6"/>
    <mergeCell ref="R5:R6"/>
  </mergeCells>
  <phoneticPr fontId="30" type="noConversion"/>
  <dataValidations count="2">
    <dataValidation allowBlank="1" showInputMessage="1" showErrorMessage="1" prompt="形象进度可以按工程施工进度的四个阶段考虑。（做完前期工程为一个阶段；动工已有一定时间为第二阶段；完成主体工程为第三阶段；由此到竣工为第四阶段。）" sqref="G5" xr:uid="{D75668DF-7F17-4DCC-BA99-48EAA9B3765F}"/>
    <dataValidation allowBlank="1" showInputMessage="1" showErrorMessage="1" prompt="指财务实际付款与合同总价款之比" sqref="H5" xr:uid="{AF8D79B1-C6D4-45C9-AD70-93D97D50FB3E}"/>
  </dataValidations>
  <printOptions horizontalCentered="1"/>
  <pageMargins left="0.35433070866141736" right="0.35433070866141736" top="0.98425196850393704" bottom="0.78740157480314965" header="0.39370078740157477" footer="0.51181102362204722"/>
  <pageSetup paperSize="9" scale="58" fitToHeight="0" orientation="landscape" r:id="rId1"/>
  <headerFooter alignWithMargins="0">
    <oddHeader>&amp;R&amp;"宋体,常规"&amp;10共&amp;"Times New Roman,常规"&amp;N&amp;"宋体,常规"页第&amp;"Times New Roman,常规"&amp;P&amp;"宋体,常规"页</oddHeader>
  </headerFooter>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BD08F9-F535-47D3-B80C-C72C8D2F00A5}">
  <sheetPr codeName="Sheet61">
    <pageSetUpPr fitToPage="1"/>
  </sheetPr>
  <dimension ref="A1:AJ29"/>
  <sheetViews>
    <sheetView zoomScaleNormal="100" workbookViewId="0"/>
  </sheetViews>
  <sheetFormatPr defaultColWidth="9" defaultRowHeight="15.75" customHeight="1"/>
  <cols>
    <col min="1" max="1" width="4.59765625" style="4" customWidth="1"/>
    <col min="2" max="2" width="11.09765625" style="4" customWidth="1"/>
    <col min="3" max="3" width="11.59765625" style="4" bestFit="1" customWidth="1"/>
    <col min="4" max="4" width="11.09765625" style="4" customWidth="1"/>
    <col min="5" max="5" width="10.59765625" style="4" customWidth="1"/>
    <col min="6" max="6" width="11.09765625" style="4" customWidth="1"/>
    <col min="7" max="7" width="19.296875" style="53" customWidth="1"/>
    <col min="8" max="9" width="6.09765625" style="53" customWidth="1"/>
    <col min="10" max="10" width="9" style="4" hidden="1" customWidth="1"/>
    <col min="11" max="12" width="14.59765625" style="4" hidden="1" customWidth="1"/>
    <col min="13" max="13" width="9" style="4" hidden="1" customWidth="1"/>
    <col min="14" max="14" width="14.59765625" style="4" hidden="1" customWidth="1"/>
    <col min="15" max="15" width="11.09765625" style="4" hidden="1" customWidth="1"/>
    <col min="16" max="18" width="11.59765625" style="4" hidden="1" customWidth="1"/>
    <col min="19" max="19" width="11.796875" style="4" customWidth="1"/>
    <col min="20" max="20" width="12.796875" style="4" customWidth="1"/>
    <col min="21" max="21" width="15.19921875" style="4" customWidth="1"/>
    <col min="22" max="24" width="11.796875" style="4" customWidth="1"/>
    <col min="25" max="25" width="16.8984375" style="4" customWidth="1"/>
    <col min="26" max="27" width="9.19921875" style="4" customWidth="1"/>
    <col min="28" max="28" width="10.19921875" style="4" customWidth="1"/>
    <col min="29" max="29" width="13.8984375" style="4" customWidth="1"/>
    <col min="30" max="30" width="9.796875" style="4" customWidth="1"/>
    <col min="31" max="31" width="10.69921875" style="4" customWidth="1"/>
    <col min="32" max="32" width="8.5" style="4" customWidth="1"/>
    <col min="33" max="36" width="7.59765625" style="4" customWidth="1"/>
    <col min="37" max="16384" width="9" style="4"/>
  </cols>
  <sheetData>
    <row r="1" spans="1:36" ht="15.75" customHeight="1">
      <c r="A1" s="506"/>
      <c r="B1" s="61"/>
      <c r="C1" s="61"/>
      <c r="D1" s="61"/>
      <c r="E1" s="61"/>
      <c r="F1" s="61"/>
      <c r="G1" s="488"/>
      <c r="H1" s="488"/>
      <c r="I1" s="488"/>
      <c r="J1" s="387"/>
      <c r="K1" s="387"/>
      <c r="L1" s="387"/>
      <c r="M1" s="387"/>
      <c r="N1" s="387"/>
      <c r="O1" s="387"/>
      <c r="P1" s="387"/>
      <c r="Q1" s="387"/>
      <c r="R1" s="387"/>
      <c r="S1" s="387"/>
      <c r="T1" s="387"/>
      <c r="U1" s="387"/>
      <c r="V1" s="387"/>
      <c r="W1" s="387"/>
      <c r="X1" s="387"/>
      <c r="Y1" s="387"/>
      <c r="Z1" s="387"/>
      <c r="AA1" s="387"/>
      <c r="AB1" s="387"/>
      <c r="AC1" s="387"/>
      <c r="AD1" s="387"/>
      <c r="AE1" s="387"/>
      <c r="AF1" s="387"/>
      <c r="AG1" s="5"/>
      <c r="AH1" s="5"/>
      <c r="AI1" s="5"/>
      <c r="AJ1" s="5"/>
    </row>
    <row r="2" spans="1:36" s="2" customFormat="1" ht="30" customHeight="1">
      <c r="A2" s="1643" t="s">
        <v>2715</v>
      </c>
      <c r="B2" s="1643"/>
      <c r="C2" s="1643"/>
      <c r="D2" s="1643"/>
      <c r="E2" s="1643"/>
      <c r="F2" s="1643"/>
      <c r="G2" s="1643"/>
      <c r="H2" s="1643"/>
      <c r="I2" s="1643"/>
      <c r="J2" s="1643"/>
      <c r="K2" s="1643"/>
      <c r="L2" s="1643"/>
      <c r="M2" s="1643"/>
      <c r="N2" s="1643"/>
      <c r="O2" s="1643"/>
      <c r="P2" s="1643"/>
      <c r="Q2" s="1643"/>
      <c r="R2" s="1643"/>
      <c r="S2" s="1643"/>
      <c r="T2" s="1643"/>
      <c r="U2" s="1643"/>
      <c r="V2" s="1643"/>
      <c r="W2" s="1643"/>
      <c r="X2" s="1643"/>
      <c r="Y2" s="1643"/>
      <c r="Z2" s="1643"/>
      <c r="AA2" s="1643"/>
      <c r="AB2" s="1643"/>
      <c r="AC2" s="1643"/>
      <c r="AD2" s="1643"/>
      <c r="AE2" s="1643"/>
      <c r="AF2" s="1643"/>
      <c r="AG2" s="1643"/>
      <c r="AH2" s="1250"/>
      <c r="AI2" s="1250"/>
      <c r="AJ2" s="1250"/>
    </row>
    <row r="3" spans="1:36" ht="14.25" customHeight="1">
      <c r="A3" s="4" t="s">
        <v>1968</v>
      </c>
      <c r="G3" s="4"/>
      <c r="H3" s="4"/>
      <c r="I3" s="4"/>
      <c r="AH3" s="3"/>
    </row>
    <row r="4" spans="1:36" ht="15.75" customHeight="1">
      <c r="A4" s="4" t="s">
        <v>2086</v>
      </c>
      <c r="J4" s="388"/>
      <c r="K4" s="388"/>
      <c r="L4" s="388"/>
      <c r="M4" s="388"/>
      <c r="N4" s="388"/>
      <c r="O4" s="388"/>
      <c r="P4" s="388"/>
      <c r="Q4" s="388"/>
      <c r="R4" s="388"/>
      <c r="S4" s="388"/>
      <c r="T4" s="388"/>
      <c r="U4" s="388"/>
      <c r="V4" s="388"/>
      <c r="W4" s="388"/>
      <c r="X4" s="388"/>
      <c r="Y4" s="388"/>
      <c r="Z4" s="388"/>
      <c r="AA4" s="388"/>
      <c r="AB4" s="388"/>
      <c r="AC4" s="388"/>
      <c r="AD4" s="388"/>
      <c r="AE4" s="388"/>
      <c r="AF4" s="388"/>
      <c r="AG4" s="458" t="s">
        <v>1970</v>
      </c>
      <c r="AH4" s="458"/>
      <c r="AI4" s="458"/>
      <c r="AJ4" s="458"/>
    </row>
    <row r="5" spans="1:36" s="3" customFormat="1" ht="15.75" customHeight="1">
      <c r="A5" s="1922" t="s">
        <v>1101</v>
      </c>
      <c r="B5" s="1922" t="s">
        <v>2174</v>
      </c>
      <c r="C5" s="1858" t="s">
        <v>2716</v>
      </c>
      <c r="D5" s="1683" t="s">
        <v>2258</v>
      </c>
      <c r="E5" s="1683" t="s">
        <v>2263</v>
      </c>
      <c r="F5" s="1683" t="s">
        <v>2234</v>
      </c>
      <c r="G5" s="2038" t="s">
        <v>2717</v>
      </c>
      <c r="H5" s="2038" t="s">
        <v>2363</v>
      </c>
      <c r="I5" s="1764" t="s">
        <v>2476</v>
      </c>
      <c r="J5" s="2163" t="s">
        <v>2088</v>
      </c>
      <c r="K5" s="2165"/>
      <c r="L5" s="2165"/>
      <c r="M5" s="2165"/>
      <c r="N5" s="2165"/>
      <c r="O5" s="2165"/>
      <c r="P5" s="2164"/>
      <c r="Q5" s="2162" t="s">
        <v>2089</v>
      </c>
      <c r="R5" s="2162"/>
      <c r="S5" s="2163" t="s">
        <v>1647</v>
      </c>
      <c r="T5" s="2165"/>
      <c r="U5" s="2165"/>
      <c r="V5" s="2165"/>
      <c r="W5" s="2165"/>
      <c r="X5" s="2165"/>
      <c r="Y5" s="2164"/>
      <c r="Z5" s="1916" t="s">
        <v>2090</v>
      </c>
      <c r="AA5" s="1687"/>
      <c r="AB5" s="1917"/>
      <c r="AC5" s="1917"/>
      <c r="AD5" s="1917"/>
      <c r="AE5" s="2166" t="s">
        <v>2714</v>
      </c>
      <c r="AF5" s="2166" t="s">
        <v>2091</v>
      </c>
      <c r="AG5" s="2037" t="s">
        <v>1100</v>
      </c>
      <c r="AH5" s="1858" t="s">
        <v>2095</v>
      </c>
      <c r="AI5" s="1858" t="s">
        <v>2094</v>
      </c>
      <c r="AJ5" s="1858" t="s">
        <v>2718</v>
      </c>
    </row>
    <row r="6" spans="1:36" s="3" customFormat="1" ht="35.549999999999997" customHeight="1">
      <c r="A6" s="1923"/>
      <c r="B6" s="1923"/>
      <c r="C6" s="1860"/>
      <c r="D6" s="1684"/>
      <c r="E6" s="1684"/>
      <c r="F6" s="1684"/>
      <c r="G6" s="2039"/>
      <c r="H6" s="2039"/>
      <c r="I6" s="1766"/>
      <c r="J6" s="400" t="s">
        <v>2719</v>
      </c>
      <c r="K6" s="1046" t="s">
        <v>2720</v>
      </c>
      <c r="L6" s="400" t="s">
        <v>2721</v>
      </c>
      <c r="M6" s="400" t="s">
        <v>1160</v>
      </c>
      <c r="N6" s="470" t="s">
        <v>1185</v>
      </c>
      <c r="O6" s="470" t="s">
        <v>1780</v>
      </c>
      <c r="P6" s="400" t="s">
        <v>1647</v>
      </c>
      <c r="Q6" s="1046" t="s">
        <v>2262</v>
      </c>
      <c r="R6" s="1046" t="s">
        <v>2426</v>
      </c>
      <c r="S6" s="400" t="s">
        <v>2719</v>
      </c>
      <c r="T6" s="1046" t="s">
        <v>2720</v>
      </c>
      <c r="U6" s="470" t="s">
        <v>2721</v>
      </c>
      <c r="V6" s="470" t="s">
        <v>1160</v>
      </c>
      <c r="W6" s="470" t="s">
        <v>1185</v>
      </c>
      <c r="X6" s="1046" t="s">
        <v>2426</v>
      </c>
      <c r="Y6" s="1220" t="s">
        <v>1647</v>
      </c>
      <c r="Z6" s="400" t="s">
        <v>2719</v>
      </c>
      <c r="AA6" s="1046" t="s">
        <v>2722</v>
      </c>
      <c r="AB6" s="400" t="s">
        <v>1160</v>
      </c>
      <c r="AC6" s="400" t="s">
        <v>2721</v>
      </c>
      <c r="AD6" s="400" t="s">
        <v>1185</v>
      </c>
      <c r="AE6" s="1917"/>
      <c r="AF6" s="1917"/>
      <c r="AG6" s="1923"/>
      <c r="AH6" s="1860"/>
      <c r="AI6" s="1860"/>
      <c r="AJ6" s="1860"/>
    </row>
    <row r="7" spans="1:36" ht="15.75" customHeight="1">
      <c r="A7" s="381"/>
      <c r="B7" s="795"/>
      <c r="C7" s="1246"/>
      <c r="D7" s="795"/>
      <c r="E7" s="795"/>
      <c r="F7" s="795"/>
      <c r="G7" s="486"/>
      <c r="H7" s="486"/>
      <c r="I7" s="502"/>
      <c r="J7" s="410"/>
      <c r="K7" s="472"/>
      <c r="L7" s="410"/>
      <c r="M7" s="410"/>
      <c r="N7" s="472">
        <v>0</v>
      </c>
      <c r="O7" s="472"/>
      <c r="P7" s="410">
        <v>0</v>
      </c>
      <c r="Q7" s="410"/>
      <c r="R7" s="472"/>
      <c r="S7" s="410"/>
      <c r="T7" s="472"/>
      <c r="U7" s="410"/>
      <c r="V7" s="410"/>
      <c r="W7" s="472">
        <v>0</v>
      </c>
      <c r="X7" s="472">
        <v>0</v>
      </c>
      <c r="Y7" s="410">
        <v>0</v>
      </c>
      <c r="Z7" s="410"/>
      <c r="AA7" s="472"/>
      <c r="AB7" s="410"/>
      <c r="AC7" s="410"/>
      <c r="AD7" s="410">
        <v>0</v>
      </c>
      <c r="AE7" s="410"/>
      <c r="AF7" s="410"/>
      <c r="AG7" s="440"/>
      <c r="AH7" s="496"/>
      <c r="AI7" s="496"/>
      <c r="AJ7" s="496"/>
    </row>
    <row r="8" spans="1:36" ht="15.75" customHeight="1">
      <c r="A8" s="381"/>
      <c r="B8" s="795"/>
      <c r="C8" s="1246"/>
      <c r="D8" s="795"/>
      <c r="E8" s="795"/>
      <c r="F8" s="795"/>
      <c r="G8" s="486"/>
      <c r="H8" s="486"/>
      <c r="I8" s="502"/>
      <c r="J8" s="410"/>
      <c r="K8" s="472"/>
      <c r="L8" s="410"/>
      <c r="M8" s="410"/>
      <c r="N8" s="472">
        <v>0</v>
      </c>
      <c r="O8" s="472"/>
      <c r="P8" s="410">
        <v>0</v>
      </c>
      <c r="Q8" s="410"/>
      <c r="R8" s="472"/>
      <c r="S8" s="410"/>
      <c r="T8" s="472"/>
      <c r="U8" s="410"/>
      <c r="V8" s="410"/>
      <c r="W8" s="472">
        <v>0</v>
      </c>
      <c r="X8" s="472">
        <v>0</v>
      </c>
      <c r="Y8" s="410">
        <v>0</v>
      </c>
      <c r="Z8" s="410"/>
      <c r="AA8" s="472"/>
      <c r="AB8" s="410"/>
      <c r="AC8" s="410"/>
      <c r="AD8" s="410">
        <v>0</v>
      </c>
      <c r="AE8" s="410"/>
      <c r="AF8" s="410"/>
      <c r="AG8" s="440"/>
      <c r="AH8" s="496"/>
      <c r="AI8" s="496"/>
      <c r="AJ8" s="496"/>
    </row>
    <row r="9" spans="1:36" ht="15.75" customHeight="1">
      <c r="A9" s="381"/>
      <c r="B9" s="795"/>
      <c r="C9" s="1246"/>
      <c r="D9" s="795"/>
      <c r="E9" s="795"/>
      <c r="F9" s="795"/>
      <c r="G9" s="486"/>
      <c r="H9" s="486"/>
      <c r="I9" s="502"/>
      <c r="J9" s="410"/>
      <c r="K9" s="472"/>
      <c r="L9" s="410"/>
      <c r="M9" s="410"/>
      <c r="N9" s="472">
        <v>0</v>
      </c>
      <c r="O9" s="472"/>
      <c r="P9" s="410">
        <v>0</v>
      </c>
      <c r="Q9" s="410"/>
      <c r="R9" s="472"/>
      <c r="S9" s="410"/>
      <c r="T9" s="472"/>
      <c r="U9" s="410"/>
      <c r="V9" s="410"/>
      <c r="W9" s="472">
        <v>0</v>
      </c>
      <c r="X9" s="472">
        <v>0</v>
      </c>
      <c r="Y9" s="410">
        <v>0</v>
      </c>
      <c r="Z9" s="410"/>
      <c r="AA9" s="472"/>
      <c r="AB9" s="410"/>
      <c r="AC9" s="410"/>
      <c r="AD9" s="410">
        <v>0</v>
      </c>
      <c r="AE9" s="410"/>
      <c r="AF9" s="410"/>
      <c r="AG9" s="440"/>
      <c r="AH9" s="496"/>
      <c r="AI9" s="496"/>
      <c r="AJ9" s="496"/>
    </row>
    <row r="10" spans="1:36" ht="15.75" customHeight="1">
      <c r="A10" s="381"/>
      <c r="B10" s="795"/>
      <c r="C10" s="1246"/>
      <c r="D10" s="795"/>
      <c r="E10" s="795"/>
      <c r="F10" s="795"/>
      <c r="G10" s="486"/>
      <c r="H10" s="486"/>
      <c r="I10" s="502"/>
      <c r="J10" s="410"/>
      <c r="K10" s="472"/>
      <c r="L10" s="410"/>
      <c r="M10" s="410"/>
      <c r="N10" s="472">
        <v>0</v>
      </c>
      <c r="O10" s="472"/>
      <c r="P10" s="410">
        <v>0</v>
      </c>
      <c r="Q10" s="410"/>
      <c r="R10" s="472"/>
      <c r="S10" s="410"/>
      <c r="T10" s="472"/>
      <c r="U10" s="410"/>
      <c r="V10" s="410"/>
      <c r="W10" s="472">
        <v>0</v>
      </c>
      <c r="X10" s="472">
        <v>0</v>
      </c>
      <c r="Y10" s="410">
        <v>0</v>
      </c>
      <c r="Z10" s="410"/>
      <c r="AA10" s="472"/>
      <c r="AB10" s="410"/>
      <c r="AC10" s="410"/>
      <c r="AD10" s="410">
        <v>0</v>
      </c>
      <c r="AE10" s="410"/>
      <c r="AF10" s="410"/>
      <c r="AG10" s="440"/>
      <c r="AH10" s="496"/>
      <c r="AI10" s="496"/>
      <c r="AJ10" s="496"/>
    </row>
    <row r="11" spans="1:36" ht="15.75" customHeight="1">
      <c r="A11" s="381"/>
      <c r="B11" s="795"/>
      <c r="C11" s="1246"/>
      <c r="D11" s="795"/>
      <c r="E11" s="795"/>
      <c r="F11" s="795"/>
      <c r="G11" s="486"/>
      <c r="H11" s="486"/>
      <c r="I11" s="502"/>
      <c r="J11" s="410"/>
      <c r="K11" s="472"/>
      <c r="L11" s="410"/>
      <c r="M11" s="410"/>
      <c r="N11" s="472">
        <v>0</v>
      </c>
      <c r="O11" s="472"/>
      <c r="P11" s="410">
        <v>0</v>
      </c>
      <c r="Q11" s="410"/>
      <c r="R11" s="472"/>
      <c r="S11" s="410"/>
      <c r="T11" s="472"/>
      <c r="U11" s="410"/>
      <c r="V11" s="410"/>
      <c r="W11" s="472">
        <v>0</v>
      </c>
      <c r="X11" s="472">
        <v>0</v>
      </c>
      <c r="Y11" s="410">
        <v>0</v>
      </c>
      <c r="Z11" s="410"/>
      <c r="AA11" s="472"/>
      <c r="AB11" s="410"/>
      <c r="AC11" s="410"/>
      <c r="AD11" s="410">
        <v>0</v>
      </c>
      <c r="AE11" s="410"/>
      <c r="AF11" s="410"/>
      <c r="AG11" s="440"/>
      <c r="AH11" s="496"/>
      <c r="AI11" s="496"/>
      <c r="AJ11" s="496"/>
    </row>
    <row r="12" spans="1:36" ht="15.75" customHeight="1">
      <c r="A12" s="381"/>
      <c r="B12" s="795"/>
      <c r="C12" s="1246"/>
      <c r="D12" s="795"/>
      <c r="E12" s="795"/>
      <c r="F12" s="795"/>
      <c r="G12" s="486"/>
      <c r="H12" s="486"/>
      <c r="I12" s="502"/>
      <c r="J12" s="410"/>
      <c r="K12" s="472"/>
      <c r="L12" s="410"/>
      <c r="M12" s="410"/>
      <c r="N12" s="472">
        <v>0</v>
      </c>
      <c r="O12" s="472"/>
      <c r="P12" s="410">
        <v>0</v>
      </c>
      <c r="Q12" s="410"/>
      <c r="R12" s="472"/>
      <c r="S12" s="410"/>
      <c r="T12" s="472"/>
      <c r="U12" s="410"/>
      <c r="V12" s="410"/>
      <c r="W12" s="472">
        <v>0</v>
      </c>
      <c r="X12" s="472">
        <v>0</v>
      </c>
      <c r="Y12" s="410">
        <v>0</v>
      </c>
      <c r="Z12" s="410"/>
      <c r="AA12" s="472"/>
      <c r="AB12" s="410"/>
      <c r="AC12" s="410"/>
      <c r="AD12" s="410">
        <v>0</v>
      </c>
      <c r="AE12" s="410"/>
      <c r="AF12" s="410"/>
      <c r="AG12" s="440"/>
      <c r="AH12" s="496"/>
      <c r="AI12" s="496"/>
      <c r="AJ12" s="496"/>
    </row>
    <row r="13" spans="1:36" ht="15.75" customHeight="1">
      <c r="A13" s="381"/>
      <c r="B13" s="795"/>
      <c r="C13" s="1246"/>
      <c r="D13" s="795"/>
      <c r="E13" s="795"/>
      <c r="F13" s="795"/>
      <c r="G13" s="486"/>
      <c r="H13" s="486"/>
      <c r="I13" s="502"/>
      <c r="J13" s="410"/>
      <c r="K13" s="472"/>
      <c r="L13" s="410"/>
      <c r="M13" s="410"/>
      <c r="N13" s="472">
        <v>0</v>
      </c>
      <c r="O13" s="472"/>
      <c r="P13" s="410">
        <v>0</v>
      </c>
      <c r="Q13" s="410"/>
      <c r="R13" s="472"/>
      <c r="S13" s="410"/>
      <c r="T13" s="472"/>
      <c r="U13" s="410"/>
      <c r="V13" s="410"/>
      <c r="W13" s="472">
        <v>0</v>
      </c>
      <c r="X13" s="472">
        <v>0</v>
      </c>
      <c r="Y13" s="410">
        <v>0</v>
      </c>
      <c r="Z13" s="410"/>
      <c r="AA13" s="472"/>
      <c r="AB13" s="410"/>
      <c r="AC13" s="410"/>
      <c r="AD13" s="410">
        <v>0</v>
      </c>
      <c r="AE13" s="410"/>
      <c r="AF13" s="410"/>
      <c r="AG13" s="440"/>
      <c r="AH13" s="496"/>
      <c r="AI13" s="496"/>
      <c r="AJ13" s="496"/>
    </row>
    <row r="14" spans="1:36" ht="15.75" customHeight="1">
      <c r="A14" s="381"/>
      <c r="B14" s="795"/>
      <c r="C14" s="1246"/>
      <c r="D14" s="795"/>
      <c r="E14" s="795"/>
      <c r="F14" s="795"/>
      <c r="G14" s="486"/>
      <c r="H14" s="486"/>
      <c r="I14" s="502"/>
      <c r="J14" s="410"/>
      <c r="K14" s="472"/>
      <c r="L14" s="410"/>
      <c r="M14" s="410"/>
      <c r="N14" s="472">
        <v>0</v>
      </c>
      <c r="O14" s="472"/>
      <c r="P14" s="410">
        <v>0</v>
      </c>
      <c r="Q14" s="410"/>
      <c r="R14" s="472"/>
      <c r="S14" s="410"/>
      <c r="T14" s="472"/>
      <c r="U14" s="410"/>
      <c r="V14" s="410"/>
      <c r="W14" s="472">
        <v>0</v>
      </c>
      <c r="X14" s="472">
        <v>0</v>
      </c>
      <c r="Y14" s="410">
        <v>0</v>
      </c>
      <c r="Z14" s="410"/>
      <c r="AA14" s="472"/>
      <c r="AB14" s="410"/>
      <c r="AC14" s="410"/>
      <c r="AD14" s="410">
        <v>0</v>
      </c>
      <c r="AE14" s="410"/>
      <c r="AF14" s="410"/>
      <c r="AG14" s="440"/>
      <c r="AH14" s="496"/>
      <c r="AI14" s="496"/>
      <c r="AJ14" s="496"/>
    </row>
    <row r="15" spans="1:36" ht="15.75" customHeight="1">
      <c r="A15" s="381"/>
      <c r="B15" s="795"/>
      <c r="C15" s="1246"/>
      <c r="D15" s="795"/>
      <c r="E15" s="795"/>
      <c r="F15" s="795"/>
      <c r="G15" s="486"/>
      <c r="H15" s="486"/>
      <c r="I15" s="502"/>
      <c r="J15" s="410"/>
      <c r="K15" s="472"/>
      <c r="L15" s="410"/>
      <c r="M15" s="410"/>
      <c r="N15" s="472">
        <v>0</v>
      </c>
      <c r="O15" s="472"/>
      <c r="P15" s="410">
        <v>0</v>
      </c>
      <c r="Q15" s="410"/>
      <c r="R15" s="472"/>
      <c r="S15" s="410"/>
      <c r="T15" s="472"/>
      <c r="U15" s="410"/>
      <c r="V15" s="410"/>
      <c r="W15" s="472">
        <v>0</v>
      </c>
      <c r="X15" s="472">
        <v>0</v>
      </c>
      <c r="Y15" s="410">
        <v>0</v>
      </c>
      <c r="Z15" s="410"/>
      <c r="AA15" s="472"/>
      <c r="AB15" s="410"/>
      <c r="AC15" s="410"/>
      <c r="AD15" s="410">
        <v>0</v>
      </c>
      <c r="AE15" s="410"/>
      <c r="AF15" s="410"/>
      <c r="AG15" s="440"/>
      <c r="AH15" s="496"/>
      <c r="AI15" s="496"/>
      <c r="AJ15" s="496"/>
    </row>
    <row r="16" spans="1:36" ht="15.75" customHeight="1">
      <c r="A16" s="381"/>
      <c r="B16" s="795"/>
      <c r="C16" s="1246"/>
      <c r="D16" s="795"/>
      <c r="E16" s="795"/>
      <c r="F16" s="795"/>
      <c r="G16" s="486"/>
      <c r="H16" s="486"/>
      <c r="I16" s="502"/>
      <c r="J16" s="410"/>
      <c r="K16" s="472"/>
      <c r="L16" s="410"/>
      <c r="M16" s="410"/>
      <c r="N16" s="472">
        <v>0</v>
      </c>
      <c r="O16" s="472"/>
      <c r="P16" s="410">
        <v>0</v>
      </c>
      <c r="Q16" s="410"/>
      <c r="R16" s="472"/>
      <c r="S16" s="410"/>
      <c r="T16" s="472"/>
      <c r="U16" s="410"/>
      <c r="V16" s="410"/>
      <c r="W16" s="472">
        <v>0</v>
      </c>
      <c r="X16" s="472">
        <v>0</v>
      </c>
      <c r="Y16" s="410">
        <v>0</v>
      </c>
      <c r="Z16" s="410"/>
      <c r="AA16" s="472"/>
      <c r="AB16" s="410"/>
      <c r="AC16" s="410"/>
      <c r="AD16" s="410">
        <v>0</v>
      </c>
      <c r="AE16" s="410"/>
      <c r="AF16" s="410"/>
      <c r="AG16" s="440"/>
      <c r="AH16" s="496"/>
      <c r="AI16" s="496"/>
      <c r="AJ16" s="496"/>
    </row>
    <row r="17" spans="1:36" ht="15.75" customHeight="1">
      <c r="A17" s="381"/>
      <c r="B17" s="795"/>
      <c r="C17" s="1246"/>
      <c r="D17" s="795"/>
      <c r="E17" s="795"/>
      <c r="F17" s="795"/>
      <c r="G17" s="486"/>
      <c r="H17" s="486"/>
      <c r="I17" s="502"/>
      <c r="J17" s="410"/>
      <c r="K17" s="472"/>
      <c r="L17" s="410"/>
      <c r="M17" s="410"/>
      <c r="N17" s="472">
        <v>0</v>
      </c>
      <c r="O17" s="472"/>
      <c r="P17" s="410">
        <v>0</v>
      </c>
      <c r="Q17" s="410"/>
      <c r="R17" s="472"/>
      <c r="S17" s="410"/>
      <c r="T17" s="472"/>
      <c r="U17" s="410"/>
      <c r="V17" s="410"/>
      <c r="W17" s="472">
        <v>0</v>
      </c>
      <c r="X17" s="472">
        <v>0</v>
      </c>
      <c r="Y17" s="410">
        <v>0</v>
      </c>
      <c r="Z17" s="410"/>
      <c r="AA17" s="472"/>
      <c r="AB17" s="410"/>
      <c r="AC17" s="410"/>
      <c r="AD17" s="410">
        <v>0</v>
      </c>
      <c r="AE17" s="410"/>
      <c r="AF17" s="410"/>
      <c r="AG17" s="440"/>
      <c r="AH17" s="496"/>
      <c r="AI17" s="496"/>
      <c r="AJ17" s="496"/>
    </row>
    <row r="18" spans="1:36" ht="15.75" customHeight="1">
      <c r="A18" s="381"/>
      <c r="B18" s="795"/>
      <c r="C18" s="1246"/>
      <c r="D18" s="795"/>
      <c r="E18" s="795"/>
      <c r="F18" s="795"/>
      <c r="G18" s="486"/>
      <c r="H18" s="486"/>
      <c r="I18" s="502"/>
      <c r="J18" s="410"/>
      <c r="K18" s="472"/>
      <c r="L18" s="410"/>
      <c r="M18" s="410"/>
      <c r="N18" s="472">
        <v>0</v>
      </c>
      <c r="O18" s="472"/>
      <c r="P18" s="410">
        <v>0</v>
      </c>
      <c r="Q18" s="410"/>
      <c r="R18" s="472"/>
      <c r="S18" s="410"/>
      <c r="T18" s="472"/>
      <c r="U18" s="410"/>
      <c r="V18" s="410"/>
      <c r="W18" s="472">
        <v>0</v>
      </c>
      <c r="X18" s="472">
        <v>0</v>
      </c>
      <c r="Y18" s="410">
        <v>0</v>
      </c>
      <c r="Z18" s="410"/>
      <c r="AA18" s="472"/>
      <c r="AB18" s="410"/>
      <c r="AC18" s="410"/>
      <c r="AD18" s="410">
        <v>0</v>
      </c>
      <c r="AE18" s="410"/>
      <c r="AF18" s="410"/>
      <c r="AG18" s="440"/>
      <c r="AH18" s="496"/>
      <c r="AI18" s="496"/>
      <c r="AJ18" s="496"/>
    </row>
    <row r="19" spans="1:36" ht="15.75" customHeight="1">
      <c r="A19" s="381"/>
      <c r="B19" s="795"/>
      <c r="C19" s="1246"/>
      <c r="D19" s="795"/>
      <c r="E19" s="795"/>
      <c r="F19" s="795"/>
      <c r="G19" s="486"/>
      <c r="H19" s="486"/>
      <c r="I19" s="502"/>
      <c r="J19" s="410"/>
      <c r="K19" s="472"/>
      <c r="L19" s="410"/>
      <c r="M19" s="410"/>
      <c r="N19" s="472">
        <v>0</v>
      </c>
      <c r="O19" s="472"/>
      <c r="P19" s="410">
        <v>0</v>
      </c>
      <c r="Q19" s="410"/>
      <c r="R19" s="472"/>
      <c r="S19" s="410"/>
      <c r="T19" s="472"/>
      <c r="U19" s="410"/>
      <c r="V19" s="410"/>
      <c r="W19" s="472">
        <v>0</v>
      </c>
      <c r="X19" s="472">
        <v>0</v>
      </c>
      <c r="Y19" s="410">
        <v>0</v>
      </c>
      <c r="Z19" s="410"/>
      <c r="AA19" s="472"/>
      <c r="AB19" s="410"/>
      <c r="AC19" s="410"/>
      <c r="AD19" s="410">
        <v>0</v>
      </c>
      <c r="AE19" s="410"/>
      <c r="AF19" s="410"/>
      <c r="AG19" s="440"/>
      <c r="AH19" s="496"/>
      <c r="AI19" s="496"/>
      <c r="AJ19" s="496"/>
    </row>
    <row r="20" spans="1:36" ht="15.75" customHeight="1">
      <c r="A20" s="381"/>
      <c r="B20" s="795"/>
      <c r="C20" s="1246"/>
      <c r="D20" s="795"/>
      <c r="E20" s="795"/>
      <c r="F20" s="795"/>
      <c r="G20" s="486"/>
      <c r="H20" s="486"/>
      <c r="I20" s="502"/>
      <c r="J20" s="410"/>
      <c r="K20" s="472"/>
      <c r="L20" s="410"/>
      <c r="M20" s="410"/>
      <c r="N20" s="472">
        <v>0</v>
      </c>
      <c r="O20" s="472"/>
      <c r="P20" s="410">
        <v>0</v>
      </c>
      <c r="Q20" s="410"/>
      <c r="R20" s="472"/>
      <c r="S20" s="410"/>
      <c r="T20" s="472"/>
      <c r="U20" s="410"/>
      <c r="V20" s="410"/>
      <c r="W20" s="472">
        <v>0</v>
      </c>
      <c r="X20" s="472">
        <v>0</v>
      </c>
      <c r="Y20" s="410">
        <v>0</v>
      </c>
      <c r="Z20" s="410"/>
      <c r="AA20" s="472"/>
      <c r="AB20" s="410"/>
      <c r="AC20" s="410"/>
      <c r="AD20" s="410">
        <v>0</v>
      </c>
      <c r="AE20" s="410"/>
      <c r="AF20" s="410"/>
      <c r="AG20" s="440"/>
      <c r="AH20" s="496"/>
      <c r="AI20" s="496"/>
      <c r="AJ20" s="496"/>
    </row>
    <row r="21" spans="1:36" ht="15.75" customHeight="1">
      <c r="A21" s="381"/>
      <c r="B21" s="795"/>
      <c r="C21" s="1246"/>
      <c r="D21" s="795"/>
      <c r="E21" s="795"/>
      <c r="F21" s="795"/>
      <c r="G21" s="486"/>
      <c r="H21" s="486"/>
      <c r="I21" s="502"/>
      <c r="J21" s="410"/>
      <c r="K21" s="472"/>
      <c r="L21" s="410"/>
      <c r="M21" s="410"/>
      <c r="N21" s="472">
        <v>0</v>
      </c>
      <c r="O21" s="472"/>
      <c r="P21" s="410">
        <v>0</v>
      </c>
      <c r="Q21" s="410"/>
      <c r="R21" s="472"/>
      <c r="S21" s="410"/>
      <c r="T21" s="472"/>
      <c r="U21" s="410"/>
      <c r="V21" s="410"/>
      <c r="W21" s="472">
        <v>0</v>
      </c>
      <c r="X21" s="472">
        <v>0</v>
      </c>
      <c r="Y21" s="410">
        <v>0</v>
      </c>
      <c r="Z21" s="410"/>
      <c r="AA21" s="472"/>
      <c r="AB21" s="410"/>
      <c r="AC21" s="410"/>
      <c r="AD21" s="410">
        <v>0</v>
      </c>
      <c r="AE21" s="410"/>
      <c r="AF21" s="410"/>
      <c r="AG21" s="440"/>
      <c r="AH21" s="496"/>
      <c r="AI21" s="496"/>
      <c r="AJ21" s="496"/>
    </row>
    <row r="22" spans="1:36" ht="15.75" customHeight="1">
      <c r="A22" s="381"/>
      <c r="B22" s="795"/>
      <c r="C22" s="1246"/>
      <c r="D22" s="795"/>
      <c r="E22" s="795"/>
      <c r="F22" s="795"/>
      <c r="G22" s="486"/>
      <c r="H22" s="486"/>
      <c r="I22" s="502"/>
      <c r="J22" s="410"/>
      <c r="K22" s="472"/>
      <c r="L22" s="410"/>
      <c r="M22" s="410"/>
      <c r="N22" s="472">
        <v>0</v>
      </c>
      <c r="O22" s="472"/>
      <c r="P22" s="410">
        <v>0</v>
      </c>
      <c r="Q22" s="410"/>
      <c r="R22" s="472"/>
      <c r="S22" s="410"/>
      <c r="T22" s="472"/>
      <c r="U22" s="410"/>
      <c r="V22" s="410"/>
      <c r="W22" s="472">
        <v>0</v>
      </c>
      <c r="X22" s="472">
        <v>0</v>
      </c>
      <c r="Y22" s="410">
        <v>0</v>
      </c>
      <c r="Z22" s="410"/>
      <c r="AA22" s="472"/>
      <c r="AB22" s="410"/>
      <c r="AC22" s="410"/>
      <c r="AD22" s="410">
        <v>0</v>
      </c>
      <c r="AE22" s="410"/>
      <c r="AF22" s="410"/>
      <c r="AG22" s="440"/>
      <c r="AH22" s="496"/>
      <c r="AI22" s="496"/>
      <c r="AJ22" s="496"/>
    </row>
    <row r="23" spans="1:36" ht="15.75" customHeight="1">
      <c r="A23" s="381"/>
      <c r="B23" s="795"/>
      <c r="C23" s="1246"/>
      <c r="D23" s="795"/>
      <c r="E23" s="795"/>
      <c r="F23" s="795"/>
      <c r="G23" s="486"/>
      <c r="H23" s="486"/>
      <c r="I23" s="502"/>
      <c r="J23" s="410"/>
      <c r="K23" s="472"/>
      <c r="L23" s="410"/>
      <c r="M23" s="410"/>
      <c r="N23" s="472">
        <v>0</v>
      </c>
      <c r="O23" s="472"/>
      <c r="P23" s="410">
        <v>0</v>
      </c>
      <c r="Q23" s="410"/>
      <c r="R23" s="472"/>
      <c r="S23" s="410"/>
      <c r="T23" s="472"/>
      <c r="U23" s="410"/>
      <c r="V23" s="410"/>
      <c r="W23" s="472">
        <v>0</v>
      </c>
      <c r="X23" s="472">
        <v>0</v>
      </c>
      <c r="Y23" s="410">
        <v>0</v>
      </c>
      <c r="Z23" s="410"/>
      <c r="AA23" s="472"/>
      <c r="AB23" s="410"/>
      <c r="AC23" s="410"/>
      <c r="AD23" s="410">
        <v>0</v>
      </c>
      <c r="AE23" s="410"/>
      <c r="AF23" s="410"/>
      <c r="AG23" s="440"/>
      <c r="AH23" s="496"/>
      <c r="AI23" s="496"/>
      <c r="AJ23" s="496"/>
    </row>
    <row r="24" spans="1:36" ht="15.75" customHeight="1">
      <c r="A24" s="381"/>
      <c r="B24" s="795"/>
      <c r="C24" s="1246"/>
      <c r="D24" s="795"/>
      <c r="E24" s="795"/>
      <c r="F24" s="795"/>
      <c r="G24" s="486"/>
      <c r="H24" s="486"/>
      <c r="I24" s="502"/>
      <c r="J24" s="410"/>
      <c r="K24" s="472"/>
      <c r="L24" s="410"/>
      <c r="M24" s="410"/>
      <c r="N24" s="472">
        <v>0</v>
      </c>
      <c r="O24" s="472"/>
      <c r="P24" s="410">
        <v>0</v>
      </c>
      <c r="Q24" s="410"/>
      <c r="R24" s="472"/>
      <c r="S24" s="410"/>
      <c r="T24" s="472"/>
      <c r="U24" s="410"/>
      <c r="V24" s="410"/>
      <c r="W24" s="472">
        <v>0</v>
      </c>
      <c r="X24" s="472">
        <v>0</v>
      </c>
      <c r="Y24" s="410">
        <v>0</v>
      </c>
      <c r="Z24" s="410"/>
      <c r="AA24" s="472"/>
      <c r="AB24" s="410"/>
      <c r="AC24" s="410"/>
      <c r="AD24" s="410">
        <v>0</v>
      </c>
      <c r="AE24" s="410"/>
      <c r="AF24" s="410"/>
      <c r="AG24" s="440"/>
      <c r="AH24" s="496"/>
      <c r="AI24" s="496"/>
      <c r="AJ24" s="496"/>
    </row>
    <row r="25" spans="1:36" ht="15.75" customHeight="1">
      <c r="A25" s="381"/>
      <c r="B25" s="795"/>
      <c r="C25" s="1246"/>
      <c r="D25" s="795"/>
      <c r="E25" s="795"/>
      <c r="F25" s="795"/>
      <c r="G25" s="486"/>
      <c r="H25" s="486"/>
      <c r="I25" s="502"/>
      <c r="J25" s="410"/>
      <c r="K25" s="472"/>
      <c r="L25" s="410"/>
      <c r="M25" s="410"/>
      <c r="N25" s="472">
        <v>0</v>
      </c>
      <c r="O25" s="472"/>
      <c r="P25" s="410">
        <v>0</v>
      </c>
      <c r="Q25" s="410"/>
      <c r="R25" s="472"/>
      <c r="S25" s="410"/>
      <c r="T25" s="472"/>
      <c r="U25" s="410"/>
      <c r="V25" s="410"/>
      <c r="W25" s="472">
        <v>0</v>
      </c>
      <c r="X25" s="472">
        <v>0</v>
      </c>
      <c r="Y25" s="410">
        <v>0</v>
      </c>
      <c r="Z25" s="410"/>
      <c r="AA25" s="472"/>
      <c r="AB25" s="410"/>
      <c r="AC25" s="410"/>
      <c r="AD25" s="410">
        <v>0</v>
      </c>
      <c r="AE25" s="410"/>
      <c r="AF25" s="410"/>
      <c r="AG25" s="440"/>
      <c r="AH25" s="496"/>
      <c r="AI25" s="496"/>
      <c r="AJ25" s="496"/>
    </row>
    <row r="26" spans="1:36" ht="15.75" customHeight="1">
      <c r="A26" s="381"/>
      <c r="B26" s="795"/>
      <c r="C26" s="1246"/>
      <c r="D26" s="795"/>
      <c r="E26" s="795"/>
      <c r="F26" s="795"/>
      <c r="G26" s="486"/>
      <c r="H26" s="486"/>
      <c r="I26" s="502"/>
      <c r="J26" s="410"/>
      <c r="K26" s="472"/>
      <c r="L26" s="410"/>
      <c r="M26" s="410"/>
      <c r="N26" s="472">
        <v>0</v>
      </c>
      <c r="O26" s="472"/>
      <c r="P26" s="410">
        <v>0</v>
      </c>
      <c r="Q26" s="410"/>
      <c r="R26" s="472"/>
      <c r="S26" s="410"/>
      <c r="T26" s="472"/>
      <c r="U26" s="410"/>
      <c r="V26" s="410"/>
      <c r="W26" s="472">
        <v>0</v>
      </c>
      <c r="X26" s="472">
        <v>0</v>
      </c>
      <c r="Y26" s="410">
        <v>0</v>
      </c>
      <c r="Z26" s="410"/>
      <c r="AA26" s="472"/>
      <c r="AB26" s="410"/>
      <c r="AC26" s="410"/>
      <c r="AD26" s="410">
        <v>0</v>
      </c>
      <c r="AE26" s="410"/>
      <c r="AF26" s="410"/>
      <c r="AG26" s="440"/>
      <c r="AH26" s="496"/>
      <c r="AI26" s="496"/>
      <c r="AJ26" s="496"/>
    </row>
    <row r="27" spans="1:36" ht="15.75" customHeight="1">
      <c r="A27" s="1688" t="s">
        <v>2096</v>
      </c>
      <c r="B27" s="1689"/>
      <c r="C27" s="834"/>
      <c r="D27" s="796"/>
      <c r="E27" s="796"/>
      <c r="F27" s="796"/>
      <c r="G27" s="486"/>
      <c r="H27" s="486"/>
      <c r="I27" s="502"/>
      <c r="J27" s="410"/>
      <c r="K27" s="472"/>
      <c r="L27" s="410"/>
      <c r="M27" s="410"/>
      <c r="N27" s="472"/>
      <c r="O27" s="472"/>
      <c r="P27" s="410">
        <v>0</v>
      </c>
      <c r="Q27" s="410"/>
      <c r="R27" s="472"/>
      <c r="S27" s="410"/>
      <c r="T27" s="472"/>
      <c r="U27" s="410"/>
      <c r="V27" s="410"/>
      <c r="W27" s="410">
        <v>0</v>
      </c>
      <c r="X27" s="410">
        <v>0</v>
      </c>
      <c r="Y27" s="410">
        <v>0</v>
      </c>
      <c r="Z27" s="410"/>
      <c r="AA27" s="472"/>
      <c r="AB27" s="410"/>
      <c r="AC27" s="410"/>
      <c r="AD27" s="410">
        <v>0</v>
      </c>
      <c r="AE27" s="410"/>
      <c r="AF27" s="410"/>
      <c r="AG27" s="440"/>
      <c r="AH27" s="496"/>
      <c r="AI27" s="496"/>
      <c r="AJ27" s="496"/>
    </row>
    <row r="28" spans="1:36" ht="15.75" customHeight="1">
      <c r="A28" s="4" t="s">
        <v>2098</v>
      </c>
      <c r="J28" s="388"/>
      <c r="K28" s="388"/>
      <c r="L28" s="388"/>
      <c r="M28" s="388"/>
      <c r="N28" s="388"/>
      <c r="O28" s="388"/>
      <c r="P28" s="388"/>
      <c r="Q28" s="388"/>
      <c r="R28" s="388"/>
      <c r="S28" s="388"/>
      <c r="T28" s="388"/>
      <c r="U28" s="388"/>
      <c r="V28" s="388"/>
      <c r="W28" s="388"/>
      <c r="X28" s="388"/>
      <c r="Y28" s="388" t="s">
        <v>2619</v>
      </c>
      <c r="Z28" s="388"/>
      <c r="AA28" s="388"/>
      <c r="AB28" s="388"/>
      <c r="AC28" s="388"/>
      <c r="AD28" s="388"/>
      <c r="AE28" s="388"/>
      <c r="AF28" s="388"/>
    </row>
    <row r="29" spans="1:36" ht="15.75" customHeight="1">
      <c r="A29" s="4" t="s">
        <v>2101</v>
      </c>
      <c r="J29" s="388"/>
      <c r="K29" s="388"/>
      <c r="L29" s="388"/>
      <c r="M29" s="388"/>
      <c r="N29" s="388"/>
      <c r="O29" s="388"/>
      <c r="P29" s="388"/>
      <c r="Q29" s="388"/>
      <c r="R29" s="388"/>
      <c r="S29" s="388"/>
      <c r="T29" s="388"/>
      <c r="U29" s="388"/>
      <c r="V29" s="388"/>
      <c r="W29" s="388"/>
      <c r="X29" s="388"/>
      <c r="Y29" s="388"/>
      <c r="Z29" s="388"/>
      <c r="AA29" s="388"/>
      <c r="AB29" s="388"/>
      <c r="AC29" s="388"/>
      <c r="AD29" s="388"/>
      <c r="AE29" s="388"/>
      <c r="AF29" s="388"/>
    </row>
  </sheetData>
  <sortState xmlns:xlrd2="http://schemas.microsoft.com/office/spreadsheetml/2017/richdata2" ref="A7:AJ26">
    <sortCondition ref="A7"/>
  </sortState>
  <mergeCells count="21">
    <mergeCell ref="A2:AG2"/>
    <mergeCell ref="Q5:R5"/>
    <mergeCell ref="A27:B27"/>
    <mergeCell ref="A5:A6"/>
    <mergeCell ref="B5:B6"/>
    <mergeCell ref="D5:D6"/>
    <mergeCell ref="E5:E6"/>
    <mergeCell ref="C5:C6"/>
    <mergeCell ref="J5:P5"/>
    <mergeCell ref="S5:Y5"/>
    <mergeCell ref="Z5:AD5"/>
    <mergeCell ref="F5:F6"/>
    <mergeCell ref="G5:G6"/>
    <mergeCell ref="H5:H6"/>
    <mergeCell ref="AE5:AE6"/>
    <mergeCell ref="AF5:AF6"/>
    <mergeCell ref="AG5:AG6"/>
    <mergeCell ref="AH5:AH6"/>
    <mergeCell ref="AI5:AI6"/>
    <mergeCell ref="AJ5:AJ6"/>
    <mergeCell ref="I5:I6"/>
  </mergeCells>
  <phoneticPr fontId="30" type="noConversion"/>
  <dataValidations count="1">
    <dataValidation allowBlank="1" showInputMessage="1" showErrorMessage="1" prompt="请按照工程项目整理填列本表，不应按照财务入账时间顺序填列。" sqref="B5:B6" xr:uid="{DBCA1534-50A2-4E3F-9AC0-36A51CB9A30F}"/>
  </dataValidations>
  <printOptions horizontalCentered="1"/>
  <pageMargins left="0.35433070866141736" right="0.35433070866141736" top="0.98425196850393704" bottom="0.78740157480314965" header="0.39370078740157477" footer="0.51181102362204722"/>
  <pageSetup paperSize="9" scale="37" fitToHeight="0" orientation="landscape" r:id="rId1"/>
  <headerFooter alignWithMargins="0">
    <oddHeader>&amp;R&amp;"宋体,常规"&amp;10共&amp;"Times New Roman,常规"&amp;N&amp;"宋体,常规"页第&amp;"Times New Roman,常规"&amp;P&amp;"宋体,常规"页</oddHeader>
  </headerFooter>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E08951-F2FC-4F98-B914-3E5E590EE0E4}">
  <sheetPr codeName="Sheet62">
    <pageSetUpPr fitToPage="1"/>
  </sheetPr>
  <dimension ref="A1:U29"/>
  <sheetViews>
    <sheetView zoomScaleNormal="100" workbookViewId="0"/>
  </sheetViews>
  <sheetFormatPr defaultColWidth="9" defaultRowHeight="15.75" customHeight="1"/>
  <cols>
    <col min="1" max="1" width="4" style="4" customWidth="1"/>
    <col min="2" max="2" width="14.59765625" style="4" customWidth="1"/>
    <col min="3" max="3" width="9" style="4"/>
    <col min="4" max="4" width="4.5" style="4" customWidth="1"/>
    <col min="5" max="5" width="10.5" style="4" hidden="1" customWidth="1"/>
    <col min="6" max="6" width="8.09765625" style="4" hidden="1" customWidth="1"/>
    <col min="7" max="7" width="11.59765625" style="4" hidden="1" customWidth="1"/>
    <col min="8" max="8" width="8.09765625" style="4" hidden="1" customWidth="1"/>
    <col min="9" max="11" width="13.09765625" style="4" hidden="1" customWidth="1"/>
    <col min="12" max="12" width="11.796875" style="4" customWidth="1"/>
    <col min="13" max="19" width="12.69921875" style="4" customWidth="1"/>
    <col min="20" max="20" width="8.5" style="4" customWidth="1"/>
    <col min="21" max="16384" width="9" style="4"/>
  </cols>
  <sheetData>
    <row r="1" spans="1:21" ht="15.75" customHeight="1">
      <c r="A1" s="506"/>
      <c r="B1" s="61"/>
      <c r="C1" s="5"/>
      <c r="D1" s="5"/>
      <c r="E1" s="387"/>
      <c r="F1" s="387"/>
      <c r="G1" s="387"/>
      <c r="H1" s="387"/>
      <c r="I1" s="387"/>
      <c r="J1" s="387"/>
      <c r="K1" s="387"/>
      <c r="L1" s="387"/>
      <c r="M1" s="387"/>
      <c r="N1" s="387"/>
      <c r="O1" s="387"/>
      <c r="P1" s="387"/>
      <c r="Q1" s="387"/>
      <c r="R1" s="387"/>
      <c r="S1" s="387"/>
      <c r="T1" s="387"/>
      <c r="U1" s="5"/>
    </row>
    <row r="2" spans="1:21" s="2" customFormat="1" ht="30" customHeight="1">
      <c r="A2" s="1643" t="s">
        <v>2723</v>
      </c>
      <c r="B2" s="1644"/>
      <c r="C2" s="1644"/>
      <c r="D2" s="1644"/>
      <c r="E2" s="1644"/>
      <c r="F2" s="1644"/>
      <c r="G2" s="1644"/>
      <c r="H2" s="1644"/>
      <c r="I2" s="1644"/>
      <c r="J2" s="1644"/>
      <c r="K2" s="1644"/>
      <c r="L2" s="1644"/>
      <c r="M2" s="1644"/>
      <c r="N2" s="1644"/>
      <c r="O2" s="1644"/>
      <c r="P2" s="1644"/>
      <c r="Q2" s="1644"/>
      <c r="R2" s="1644"/>
      <c r="S2" s="1644"/>
      <c r="T2" s="1644"/>
      <c r="U2" s="1644"/>
    </row>
    <row r="3" spans="1:21" ht="14.25" customHeight="1">
      <c r="A3" s="4" t="s">
        <v>1968</v>
      </c>
    </row>
    <row r="4" spans="1:21" ht="15.75" customHeight="1">
      <c r="A4" s="4" t="s">
        <v>2086</v>
      </c>
      <c r="E4" s="388"/>
      <c r="F4" s="388"/>
      <c r="G4" s="388"/>
      <c r="H4" s="388"/>
      <c r="I4" s="388"/>
      <c r="J4" s="388"/>
      <c r="K4" s="388"/>
      <c r="L4" s="388"/>
      <c r="M4" s="388"/>
      <c r="N4" s="388"/>
      <c r="O4" s="388"/>
      <c r="P4" s="388"/>
      <c r="Q4" s="388"/>
      <c r="R4" s="388"/>
      <c r="S4" s="388"/>
      <c r="T4" s="388"/>
      <c r="U4" s="458" t="s">
        <v>1970</v>
      </c>
    </row>
    <row r="5" spans="1:21" s="3" customFormat="1" ht="15.75" customHeight="1">
      <c r="A5" s="1922" t="s">
        <v>1101</v>
      </c>
      <c r="B5" s="1922" t="s">
        <v>2257</v>
      </c>
      <c r="C5" s="1922" t="s">
        <v>2724</v>
      </c>
      <c r="D5" s="2037" t="s">
        <v>2234</v>
      </c>
      <c r="E5" s="2166" t="s">
        <v>2088</v>
      </c>
      <c r="F5" s="2166"/>
      <c r="G5" s="2162"/>
      <c r="H5" s="2162"/>
      <c r="I5" s="2166"/>
      <c r="J5" s="2162" t="s">
        <v>2089</v>
      </c>
      <c r="K5" s="2162"/>
      <c r="L5" s="2167" t="s">
        <v>1647</v>
      </c>
      <c r="M5" s="2168"/>
      <c r="N5" s="2168"/>
      <c r="O5" s="2168"/>
      <c r="P5" s="2169"/>
      <c r="Q5" s="2041"/>
      <c r="R5" s="1682"/>
      <c r="S5" s="2166" t="s">
        <v>2714</v>
      </c>
      <c r="T5" s="2166" t="s">
        <v>2091</v>
      </c>
      <c r="U5" s="2037" t="s">
        <v>1100</v>
      </c>
    </row>
    <row r="6" spans="1:21" s="3" customFormat="1" ht="25.8" customHeight="1">
      <c r="A6" s="1923"/>
      <c r="B6" s="1923"/>
      <c r="C6" s="1923"/>
      <c r="D6" s="1923"/>
      <c r="E6" s="400" t="s">
        <v>2263</v>
      </c>
      <c r="F6" s="400" t="s">
        <v>2264</v>
      </c>
      <c r="G6" s="470" t="s">
        <v>2265</v>
      </c>
      <c r="H6" s="470" t="s">
        <v>1780</v>
      </c>
      <c r="I6" s="400" t="s">
        <v>1647</v>
      </c>
      <c r="J6" s="470" t="s">
        <v>2262</v>
      </c>
      <c r="K6" s="1046" t="s">
        <v>2426</v>
      </c>
      <c r="L6" s="400" t="s">
        <v>2263</v>
      </c>
      <c r="M6" s="400" t="s">
        <v>2264</v>
      </c>
      <c r="N6" s="470" t="s">
        <v>2265</v>
      </c>
      <c r="O6" s="1046" t="s">
        <v>2426</v>
      </c>
      <c r="P6" s="400" t="s">
        <v>1647</v>
      </c>
      <c r="Q6" s="400" t="s">
        <v>2264</v>
      </c>
      <c r="R6" s="400" t="s">
        <v>2006</v>
      </c>
      <c r="S6" s="1917"/>
      <c r="T6" s="1917"/>
      <c r="U6" s="1923"/>
    </row>
    <row r="7" spans="1:21" ht="15.75" customHeight="1">
      <c r="A7" s="381"/>
      <c r="B7" s="795"/>
      <c r="C7" s="795"/>
      <c r="D7" s="381"/>
      <c r="E7" s="410"/>
      <c r="F7" s="410"/>
      <c r="G7" s="472"/>
      <c r="H7" s="472"/>
      <c r="I7" s="410">
        <v>0</v>
      </c>
      <c r="J7" s="410"/>
      <c r="K7" s="410"/>
      <c r="L7" s="410"/>
      <c r="M7" s="410"/>
      <c r="N7" s="472">
        <v>0</v>
      </c>
      <c r="O7" s="472">
        <v>0</v>
      </c>
      <c r="P7" s="410">
        <v>0</v>
      </c>
      <c r="Q7" s="410"/>
      <c r="R7" s="410"/>
      <c r="S7" s="410"/>
      <c r="T7" s="410"/>
      <c r="U7" s="440"/>
    </row>
    <row r="8" spans="1:21" ht="15.75" customHeight="1">
      <c r="A8" s="381"/>
      <c r="B8" s="795"/>
      <c r="C8" s="795"/>
      <c r="D8" s="381"/>
      <c r="E8" s="410"/>
      <c r="F8" s="410"/>
      <c r="G8" s="472"/>
      <c r="H8" s="472"/>
      <c r="I8" s="410">
        <v>0</v>
      </c>
      <c r="J8" s="410"/>
      <c r="K8" s="410"/>
      <c r="L8" s="410"/>
      <c r="M8" s="410"/>
      <c r="N8" s="472">
        <v>0</v>
      </c>
      <c r="O8" s="472">
        <v>0</v>
      </c>
      <c r="P8" s="410">
        <v>0</v>
      </c>
      <c r="Q8" s="410"/>
      <c r="R8" s="410"/>
      <c r="S8" s="410"/>
      <c r="T8" s="410"/>
      <c r="U8" s="440"/>
    </row>
    <row r="9" spans="1:21" ht="15.75" customHeight="1">
      <c r="A9" s="381"/>
      <c r="B9" s="795"/>
      <c r="C9" s="795"/>
      <c r="D9" s="381"/>
      <c r="E9" s="410"/>
      <c r="F9" s="410"/>
      <c r="G9" s="472"/>
      <c r="H9" s="472"/>
      <c r="I9" s="410">
        <v>0</v>
      </c>
      <c r="J9" s="410"/>
      <c r="K9" s="410"/>
      <c r="L9" s="410"/>
      <c r="M9" s="410"/>
      <c r="N9" s="472">
        <v>0</v>
      </c>
      <c r="O9" s="472">
        <v>0</v>
      </c>
      <c r="P9" s="410">
        <v>0</v>
      </c>
      <c r="Q9" s="410"/>
      <c r="R9" s="410"/>
      <c r="S9" s="410"/>
      <c r="T9" s="410"/>
      <c r="U9" s="440"/>
    </row>
    <row r="10" spans="1:21" ht="15.75" customHeight="1">
      <c r="A10" s="381"/>
      <c r="B10" s="795"/>
      <c r="C10" s="795"/>
      <c r="D10" s="381"/>
      <c r="E10" s="410"/>
      <c r="F10" s="410"/>
      <c r="G10" s="472"/>
      <c r="H10" s="472"/>
      <c r="I10" s="410">
        <v>0</v>
      </c>
      <c r="J10" s="410"/>
      <c r="K10" s="410"/>
      <c r="L10" s="410"/>
      <c r="M10" s="410"/>
      <c r="N10" s="472">
        <v>0</v>
      </c>
      <c r="O10" s="472">
        <v>0</v>
      </c>
      <c r="P10" s="410">
        <v>0</v>
      </c>
      <c r="Q10" s="410"/>
      <c r="R10" s="410"/>
      <c r="S10" s="410"/>
      <c r="T10" s="410"/>
      <c r="U10" s="440"/>
    </row>
    <row r="11" spans="1:21" ht="15.75" customHeight="1">
      <c r="A11" s="381"/>
      <c r="B11" s="795"/>
      <c r="C11" s="795"/>
      <c r="D11" s="381"/>
      <c r="E11" s="410"/>
      <c r="F11" s="410"/>
      <c r="G11" s="472"/>
      <c r="H11" s="472"/>
      <c r="I11" s="410">
        <v>0</v>
      </c>
      <c r="J11" s="410"/>
      <c r="K11" s="410"/>
      <c r="L11" s="410"/>
      <c r="M11" s="410"/>
      <c r="N11" s="472">
        <v>0</v>
      </c>
      <c r="O11" s="472">
        <v>0</v>
      </c>
      <c r="P11" s="410">
        <v>0</v>
      </c>
      <c r="Q11" s="410"/>
      <c r="R11" s="410"/>
      <c r="S11" s="410"/>
      <c r="T11" s="410"/>
      <c r="U11" s="440"/>
    </row>
    <row r="12" spans="1:21" ht="15.75" customHeight="1">
      <c r="A12" s="381"/>
      <c r="B12" s="795"/>
      <c r="C12" s="795"/>
      <c r="D12" s="381"/>
      <c r="E12" s="410"/>
      <c r="F12" s="410"/>
      <c r="G12" s="472"/>
      <c r="H12" s="472"/>
      <c r="I12" s="410">
        <v>0</v>
      </c>
      <c r="J12" s="410"/>
      <c r="K12" s="410"/>
      <c r="L12" s="410"/>
      <c r="M12" s="410"/>
      <c r="N12" s="472">
        <v>0</v>
      </c>
      <c r="O12" s="472">
        <v>0</v>
      </c>
      <c r="P12" s="410">
        <v>0</v>
      </c>
      <c r="Q12" s="410"/>
      <c r="R12" s="410"/>
      <c r="S12" s="410"/>
      <c r="T12" s="410"/>
      <c r="U12" s="440"/>
    </row>
    <row r="13" spans="1:21" ht="15.75" customHeight="1">
      <c r="A13" s="381"/>
      <c r="B13" s="795"/>
      <c r="C13" s="795"/>
      <c r="D13" s="381"/>
      <c r="E13" s="410"/>
      <c r="F13" s="410"/>
      <c r="G13" s="472"/>
      <c r="H13" s="472"/>
      <c r="I13" s="410">
        <v>0</v>
      </c>
      <c r="J13" s="410"/>
      <c r="K13" s="410"/>
      <c r="L13" s="410"/>
      <c r="M13" s="410"/>
      <c r="N13" s="472">
        <v>0</v>
      </c>
      <c r="O13" s="472">
        <v>0</v>
      </c>
      <c r="P13" s="410">
        <v>0</v>
      </c>
      <c r="Q13" s="410"/>
      <c r="R13" s="410"/>
      <c r="S13" s="410"/>
      <c r="T13" s="410"/>
      <c r="U13" s="440"/>
    </row>
    <row r="14" spans="1:21" ht="15.75" customHeight="1">
      <c r="A14" s="381"/>
      <c r="B14" s="795"/>
      <c r="C14" s="795"/>
      <c r="D14" s="381"/>
      <c r="E14" s="410"/>
      <c r="F14" s="410"/>
      <c r="G14" s="472"/>
      <c r="H14" s="472"/>
      <c r="I14" s="410">
        <v>0</v>
      </c>
      <c r="J14" s="410"/>
      <c r="K14" s="410"/>
      <c r="L14" s="410"/>
      <c r="M14" s="410"/>
      <c r="N14" s="472">
        <v>0</v>
      </c>
      <c r="O14" s="472">
        <v>0</v>
      </c>
      <c r="P14" s="410">
        <v>0</v>
      </c>
      <c r="Q14" s="410"/>
      <c r="R14" s="410"/>
      <c r="S14" s="410"/>
      <c r="T14" s="410"/>
      <c r="U14" s="440"/>
    </row>
    <row r="15" spans="1:21" ht="15.75" customHeight="1">
      <c r="A15" s="381"/>
      <c r="B15" s="795"/>
      <c r="C15" s="795"/>
      <c r="D15" s="381"/>
      <c r="E15" s="410"/>
      <c r="F15" s="410"/>
      <c r="G15" s="472"/>
      <c r="H15" s="472"/>
      <c r="I15" s="410">
        <v>0</v>
      </c>
      <c r="J15" s="410"/>
      <c r="K15" s="410"/>
      <c r="L15" s="410"/>
      <c r="M15" s="410"/>
      <c r="N15" s="472">
        <v>0</v>
      </c>
      <c r="O15" s="472">
        <v>0</v>
      </c>
      <c r="P15" s="410">
        <v>0</v>
      </c>
      <c r="Q15" s="410"/>
      <c r="R15" s="410"/>
      <c r="S15" s="410"/>
      <c r="T15" s="410"/>
      <c r="U15" s="440"/>
    </row>
    <row r="16" spans="1:21" ht="15.75" customHeight="1">
      <c r="A16" s="381"/>
      <c r="B16" s="795"/>
      <c r="C16" s="795"/>
      <c r="D16" s="381"/>
      <c r="E16" s="410"/>
      <c r="F16" s="410"/>
      <c r="G16" s="472"/>
      <c r="H16" s="472"/>
      <c r="I16" s="410">
        <v>0</v>
      </c>
      <c r="J16" s="410"/>
      <c r="K16" s="410"/>
      <c r="L16" s="410"/>
      <c r="M16" s="410"/>
      <c r="N16" s="472">
        <v>0</v>
      </c>
      <c r="O16" s="472">
        <v>0</v>
      </c>
      <c r="P16" s="410">
        <v>0</v>
      </c>
      <c r="Q16" s="410"/>
      <c r="R16" s="410"/>
      <c r="S16" s="410"/>
      <c r="T16" s="410"/>
      <c r="U16" s="440"/>
    </row>
    <row r="17" spans="1:21" ht="15.75" customHeight="1">
      <c r="A17" s="381"/>
      <c r="B17" s="795"/>
      <c r="C17" s="795"/>
      <c r="D17" s="381"/>
      <c r="E17" s="410"/>
      <c r="F17" s="410"/>
      <c r="G17" s="472"/>
      <c r="H17" s="472"/>
      <c r="I17" s="410">
        <v>0</v>
      </c>
      <c r="J17" s="410"/>
      <c r="K17" s="410"/>
      <c r="L17" s="410"/>
      <c r="M17" s="410"/>
      <c r="N17" s="472">
        <v>0</v>
      </c>
      <c r="O17" s="472">
        <v>0</v>
      </c>
      <c r="P17" s="410">
        <v>0</v>
      </c>
      <c r="Q17" s="410"/>
      <c r="R17" s="410"/>
      <c r="S17" s="410"/>
      <c r="T17" s="410"/>
      <c r="U17" s="440"/>
    </row>
    <row r="18" spans="1:21" ht="15.75" customHeight="1">
      <c r="A18" s="381"/>
      <c r="B18" s="795"/>
      <c r="C18" s="795"/>
      <c r="D18" s="381"/>
      <c r="E18" s="410"/>
      <c r="F18" s="410"/>
      <c r="G18" s="472"/>
      <c r="H18" s="472"/>
      <c r="I18" s="410">
        <v>0</v>
      </c>
      <c r="J18" s="410"/>
      <c r="K18" s="410"/>
      <c r="L18" s="410"/>
      <c r="M18" s="410"/>
      <c r="N18" s="472">
        <v>0</v>
      </c>
      <c r="O18" s="472">
        <v>0</v>
      </c>
      <c r="P18" s="410">
        <v>0</v>
      </c>
      <c r="Q18" s="410"/>
      <c r="R18" s="410"/>
      <c r="S18" s="410"/>
      <c r="T18" s="410"/>
      <c r="U18" s="440"/>
    </row>
    <row r="19" spans="1:21" ht="15.75" customHeight="1">
      <c r="A19" s="381"/>
      <c r="B19" s="795"/>
      <c r="C19" s="795"/>
      <c r="D19" s="381"/>
      <c r="E19" s="410"/>
      <c r="F19" s="410"/>
      <c r="G19" s="472"/>
      <c r="H19" s="472"/>
      <c r="I19" s="410">
        <v>0</v>
      </c>
      <c r="J19" s="410"/>
      <c r="K19" s="410"/>
      <c r="L19" s="410"/>
      <c r="M19" s="410"/>
      <c r="N19" s="472">
        <v>0</v>
      </c>
      <c r="O19" s="472">
        <v>0</v>
      </c>
      <c r="P19" s="410">
        <v>0</v>
      </c>
      <c r="Q19" s="410"/>
      <c r="R19" s="410"/>
      <c r="S19" s="410"/>
      <c r="T19" s="410"/>
      <c r="U19" s="440"/>
    </row>
    <row r="20" spans="1:21" ht="15.75" customHeight="1">
      <c r="A20" s="381"/>
      <c r="B20" s="795"/>
      <c r="C20" s="795"/>
      <c r="D20" s="381"/>
      <c r="E20" s="410"/>
      <c r="F20" s="410"/>
      <c r="G20" s="472"/>
      <c r="H20" s="472"/>
      <c r="I20" s="410">
        <v>0</v>
      </c>
      <c r="J20" s="410"/>
      <c r="K20" s="410"/>
      <c r="L20" s="410"/>
      <c r="M20" s="410"/>
      <c r="N20" s="472">
        <v>0</v>
      </c>
      <c r="O20" s="472">
        <v>0</v>
      </c>
      <c r="P20" s="410">
        <v>0</v>
      </c>
      <c r="Q20" s="410"/>
      <c r="R20" s="410"/>
      <c r="S20" s="410"/>
      <c r="T20" s="410"/>
      <c r="U20" s="440"/>
    </row>
    <row r="21" spans="1:21" ht="15.75" customHeight="1">
      <c r="A21" s="381"/>
      <c r="B21" s="795"/>
      <c r="C21" s="795"/>
      <c r="D21" s="381"/>
      <c r="E21" s="410"/>
      <c r="F21" s="410"/>
      <c r="G21" s="472"/>
      <c r="H21" s="472"/>
      <c r="I21" s="410">
        <v>0</v>
      </c>
      <c r="J21" s="410"/>
      <c r="K21" s="410"/>
      <c r="L21" s="410"/>
      <c r="M21" s="410"/>
      <c r="N21" s="472">
        <v>0</v>
      </c>
      <c r="O21" s="472">
        <v>0</v>
      </c>
      <c r="P21" s="410">
        <v>0</v>
      </c>
      <c r="Q21" s="410"/>
      <c r="R21" s="410"/>
      <c r="S21" s="410"/>
      <c r="T21" s="410"/>
      <c r="U21" s="440"/>
    </row>
    <row r="22" spans="1:21" ht="15.75" customHeight="1">
      <c r="A22" s="381"/>
      <c r="B22" s="795"/>
      <c r="C22" s="795"/>
      <c r="D22" s="381"/>
      <c r="E22" s="410"/>
      <c r="F22" s="410"/>
      <c r="G22" s="472"/>
      <c r="H22" s="472"/>
      <c r="I22" s="410">
        <v>0</v>
      </c>
      <c r="J22" s="410"/>
      <c r="K22" s="410"/>
      <c r="L22" s="410"/>
      <c r="M22" s="410"/>
      <c r="N22" s="472">
        <v>0</v>
      </c>
      <c r="O22" s="472">
        <v>0</v>
      </c>
      <c r="P22" s="410">
        <v>0</v>
      </c>
      <c r="Q22" s="410"/>
      <c r="R22" s="410"/>
      <c r="S22" s="410"/>
      <c r="T22" s="410"/>
      <c r="U22" s="440"/>
    </row>
    <row r="23" spans="1:21" ht="15.75" customHeight="1">
      <c r="A23" s="381"/>
      <c r="B23" s="795"/>
      <c r="C23" s="795"/>
      <c r="D23" s="381"/>
      <c r="E23" s="410"/>
      <c r="F23" s="410"/>
      <c r="G23" s="472"/>
      <c r="H23" s="472"/>
      <c r="I23" s="410">
        <v>0</v>
      </c>
      <c r="J23" s="410"/>
      <c r="K23" s="410"/>
      <c r="L23" s="410"/>
      <c r="M23" s="410"/>
      <c r="N23" s="472">
        <v>0</v>
      </c>
      <c r="O23" s="472">
        <v>0</v>
      </c>
      <c r="P23" s="410">
        <v>0</v>
      </c>
      <c r="Q23" s="410"/>
      <c r="R23" s="410"/>
      <c r="S23" s="410"/>
      <c r="T23" s="410"/>
      <c r="U23" s="440"/>
    </row>
    <row r="24" spans="1:21" ht="15.75" customHeight="1">
      <c r="A24" s="381"/>
      <c r="B24" s="795"/>
      <c r="C24" s="795"/>
      <c r="D24" s="381"/>
      <c r="E24" s="410"/>
      <c r="F24" s="410"/>
      <c r="G24" s="472"/>
      <c r="H24" s="472"/>
      <c r="I24" s="410">
        <v>0</v>
      </c>
      <c r="J24" s="410"/>
      <c r="K24" s="410"/>
      <c r="L24" s="410"/>
      <c r="M24" s="410"/>
      <c r="N24" s="472">
        <v>0</v>
      </c>
      <c r="O24" s="472">
        <v>0</v>
      </c>
      <c r="P24" s="410">
        <v>0</v>
      </c>
      <c r="Q24" s="410"/>
      <c r="R24" s="410"/>
      <c r="S24" s="410"/>
      <c r="T24" s="410"/>
      <c r="U24" s="440"/>
    </row>
    <row r="25" spans="1:21" ht="15.75" customHeight="1">
      <c r="A25" s="1681" t="s">
        <v>2126</v>
      </c>
      <c r="B25" s="2170"/>
      <c r="C25" s="795"/>
      <c r="D25" s="381"/>
      <c r="E25" s="410"/>
      <c r="F25" s="410"/>
      <c r="G25" s="410">
        <v>0</v>
      </c>
      <c r="H25" s="410">
        <v>0</v>
      </c>
      <c r="I25" s="410">
        <v>0</v>
      </c>
      <c r="J25" s="410"/>
      <c r="K25" s="410"/>
      <c r="L25" s="410"/>
      <c r="M25" s="410"/>
      <c r="N25" s="410">
        <v>0</v>
      </c>
      <c r="O25" s="410">
        <v>0</v>
      </c>
      <c r="P25" s="410">
        <v>0</v>
      </c>
      <c r="Q25" s="410"/>
      <c r="R25" s="410">
        <v>0</v>
      </c>
      <c r="S25" s="410"/>
      <c r="T25" s="410"/>
      <c r="U25" s="440"/>
    </row>
    <row r="26" spans="1:21" ht="15.75" customHeight="1">
      <c r="A26" s="1681" t="s">
        <v>2725</v>
      </c>
      <c r="B26" s="2170"/>
      <c r="C26" s="795"/>
      <c r="D26" s="381"/>
      <c r="E26" s="410"/>
      <c r="F26" s="410"/>
      <c r="G26" s="472">
        <v>0</v>
      </c>
      <c r="H26" s="472"/>
      <c r="I26" s="410"/>
      <c r="J26" s="472"/>
      <c r="K26" s="410"/>
      <c r="L26" s="410"/>
      <c r="M26" s="410"/>
      <c r="N26" s="472">
        <v>0</v>
      </c>
      <c r="O26" s="472"/>
      <c r="P26" s="410"/>
      <c r="Q26" s="410"/>
      <c r="R26" s="410">
        <v>0</v>
      </c>
      <c r="S26" s="410"/>
      <c r="T26" s="410"/>
      <c r="U26" s="440"/>
    </row>
    <row r="27" spans="1:21" ht="15.75" customHeight="1">
      <c r="A27" s="1688" t="s">
        <v>2155</v>
      </c>
      <c r="B27" s="1689"/>
      <c r="C27" s="1251"/>
      <c r="D27" s="440"/>
      <c r="E27" s="410"/>
      <c r="F27" s="410"/>
      <c r="G27" s="472">
        <v>0</v>
      </c>
      <c r="H27" s="472"/>
      <c r="I27" s="410"/>
      <c r="J27" s="472"/>
      <c r="K27" s="410"/>
      <c r="L27" s="410"/>
      <c r="M27" s="410"/>
      <c r="N27" s="472">
        <v>0</v>
      </c>
      <c r="O27" s="472"/>
      <c r="P27" s="410"/>
      <c r="Q27" s="410"/>
      <c r="R27" s="410">
        <v>0</v>
      </c>
      <c r="S27" s="410"/>
      <c r="T27" s="410"/>
      <c r="U27" s="440"/>
    </row>
    <row r="28" spans="1:21" ht="15.75" customHeight="1">
      <c r="A28" s="4" t="s">
        <v>2098</v>
      </c>
      <c r="E28" s="388"/>
      <c r="F28" s="388"/>
      <c r="G28" s="388"/>
      <c r="H28" s="388"/>
      <c r="I28" s="388"/>
      <c r="J28" s="388"/>
      <c r="K28" s="388"/>
      <c r="L28" s="388"/>
      <c r="M28" s="388"/>
      <c r="N28" s="388"/>
      <c r="O28" s="388"/>
      <c r="P28" s="388"/>
      <c r="Q28" s="388"/>
      <c r="R28" s="388"/>
      <c r="S28" s="388"/>
      <c r="T28" s="388"/>
    </row>
    <row r="29" spans="1:21" ht="15.75" customHeight="1">
      <c r="A29" s="4" t="s">
        <v>2101</v>
      </c>
      <c r="E29" s="388"/>
      <c r="F29" s="388"/>
      <c r="G29" s="388"/>
      <c r="H29" s="388"/>
      <c r="I29" s="388"/>
      <c r="J29" s="388"/>
      <c r="K29" s="388"/>
      <c r="L29" s="388"/>
      <c r="M29" s="388"/>
      <c r="N29" s="388"/>
      <c r="O29" s="388"/>
      <c r="P29" s="388"/>
      <c r="Q29" s="388"/>
      <c r="R29" s="388"/>
      <c r="S29" s="388"/>
      <c r="T29" s="388"/>
    </row>
  </sheetData>
  <sortState xmlns:xlrd2="http://schemas.microsoft.com/office/spreadsheetml/2017/richdata2" ref="A7:U24">
    <sortCondition ref="A7"/>
  </sortState>
  <mergeCells count="15">
    <mergeCell ref="A25:B25"/>
    <mergeCell ref="A26:B26"/>
    <mergeCell ref="A27:B27"/>
    <mergeCell ref="A5:A6"/>
    <mergeCell ref="B5:B6"/>
    <mergeCell ref="A2:U2"/>
    <mergeCell ref="E5:I5"/>
    <mergeCell ref="L5:P5"/>
    <mergeCell ref="C5:C6"/>
    <mergeCell ref="D5:D6"/>
    <mergeCell ref="S5:S6"/>
    <mergeCell ref="T5:T6"/>
    <mergeCell ref="U5:U6"/>
    <mergeCell ref="J5:K5"/>
    <mergeCell ref="Q5:R5"/>
  </mergeCells>
  <phoneticPr fontId="30" type="noConversion"/>
  <printOptions horizontalCentered="1"/>
  <pageMargins left="0.35433070866141736" right="0.35433070866141736" top="0.98425196850393704" bottom="0.78740157480314965" header="0.39370078740157477" footer="0.51181102362204722"/>
  <pageSetup paperSize="9" scale="55" fitToHeight="0" orientation="landscape" r:id="rId1"/>
  <headerFooter alignWithMargins="0">
    <oddHeader>&amp;R&amp;"宋体,常规"&amp;10共&amp;"Times New Roman,常规"&amp;N&amp;"宋体,常规"页第&amp;"Times New Roman,常规"&amp;P&amp;"宋体,常规"页</oddHeader>
  </headerFooter>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CCC6DA-FA6B-4D1D-9E19-38BBC04DA3CA}">
  <sheetPr codeName="Sheet64">
    <pageSetUpPr fitToPage="1"/>
  </sheetPr>
  <dimension ref="A1:R29"/>
  <sheetViews>
    <sheetView zoomScaleNormal="100" workbookViewId="0"/>
  </sheetViews>
  <sheetFormatPr defaultColWidth="9" defaultRowHeight="15.75" customHeight="1" outlineLevelCol="1"/>
  <cols>
    <col min="1" max="1" width="4.09765625" style="4" customWidth="1"/>
    <col min="2" max="2" width="9.59765625" style="4" customWidth="1"/>
    <col min="3" max="3" width="11.09765625" style="4" customWidth="1"/>
    <col min="4" max="4" width="8" style="4" hidden="1" customWidth="1" outlineLevel="1"/>
    <col min="5" max="5" width="7.59765625" style="4" customWidth="1" collapsed="1"/>
    <col min="6" max="6" width="5.09765625" style="4" customWidth="1"/>
    <col min="7" max="7" width="7.5" style="4" customWidth="1"/>
    <col min="8" max="11" width="11" style="4" hidden="1" customWidth="1"/>
    <col min="12" max="14" width="13.796875" style="4" customWidth="1"/>
    <col min="15" max="15" width="9.3984375" style="4" customWidth="1"/>
    <col min="16" max="16" width="13.796875" style="4" customWidth="1"/>
    <col min="17" max="17" width="8.5" style="4" customWidth="1"/>
    <col min="18" max="18" width="7.09765625" style="4" customWidth="1"/>
    <col min="19" max="16384" width="9" style="4"/>
  </cols>
  <sheetData>
    <row r="1" spans="1:18" ht="15.75" customHeight="1">
      <c r="A1" s="506"/>
      <c r="B1" s="61"/>
      <c r="C1" s="5"/>
      <c r="D1" s="5"/>
      <c r="E1" s="5"/>
      <c r="F1" s="5"/>
      <c r="G1" s="5"/>
      <c r="H1" s="387"/>
      <c r="I1" s="387"/>
      <c r="J1" s="387"/>
      <c r="K1" s="387"/>
      <c r="L1" s="387"/>
      <c r="M1" s="387"/>
      <c r="N1" s="387"/>
      <c r="O1" s="387"/>
      <c r="P1" s="387"/>
      <c r="Q1" s="387"/>
      <c r="R1" s="5"/>
    </row>
    <row r="2" spans="1:18" s="2" customFormat="1" ht="30" customHeight="1">
      <c r="A2" s="1643" t="s">
        <v>2726</v>
      </c>
      <c r="B2" s="1644"/>
      <c r="C2" s="1644"/>
      <c r="D2" s="1644"/>
      <c r="E2" s="1644"/>
      <c r="F2" s="1644"/>
      <c r="G2" s="1644"/>
      <c r="H2" s="1644"/>
      <c r="I2" s="1644"/>
      <c r="J2" s="1644"/>
      <c r="K2" s="1644"/>
      <c r="L2" s="1644"/>
      <c r="M2" s="1644"/>
      <c r="N2" s="1644"/>
      <c r="O2" s="1644"/>
      <c r="P2" s="1644"/>
      <c r="Q2" s="1644"/>
      <c r="R2" s="1644"/>
    </row>
    <row r="3" spans="1:18" ht="14.25" customHeight="1">
      <c r="A3" s="4" t="s">
        <v>1968</v>
      </c>
    </row>
    <row r="4" spans="1:18" ht="15.75" customHeight="1">
      <c r="A4" s="4" t="s">
        <v>2086</v>
      </c>
      <c r="H4" s="388"/>
      <c r="I4" s="388"/>
      <c r="J4" s="388"/>
      <c r="K4" s="388"/>
      <c r="L4" s="388"/>
      <c r="M4" s="388"/>
      <c r="N4" s="388"/>
      <c r="O4" s="388"/>
      <c r="P4" s="388"/>
      <c r="Q4" s="388"/>
      <c r="R4" s="458" t="s">
        <v>1970</v>
      </c>
    </row>
    <row r="5" spans="1:18" s="3" customFormat="1" ht="15.75" customHeight="1">
      <c r="A5" s="1922" t="s">
        <v>1101</v>
      </c>
      <c r="B5" s="1922" t="s">
        <v>2727</v>
      </c>
      <c r="C5" s="2037" t="s">
        <v>2728</v>
      </c>
      <c r="D5" s="2042" t="s">
        <v>2430</v>
      </c>
      <c r="E5" s="2037" t="s">
        <v>2234</v>
      </c>
      <c r="F5" s="2037" t="s">
        <v>2263</v>
      </c>
      <c r="G5" s="2037" t="s">
        <v>2477</v>
      </c>
      <c r="H5" s="2171" t="s">
        <v>2088</v>
      </c>
      <c r="I5" s="2172"/>
      <c r="J5" s="2173" t="s">
        <v>2089</v>
      </c>
      <c r="K5" s="2174"/>
      <c r="L5" s="1916" t="s">
        <v>1647</v>
      </c>
      <c r="M5" s="1917"/>
      <c r="N5" s="1916" t="s">
        <v>2090</v>
      </c>
      <c r="O5" s="1917"/>
      <c r="P5" s="1917"/>
      <c r="Q5" s="2166" t="s">
        <v>2091</v>
      </c>
      <c r="R5" s="2037" t="s">
        <v>1100</v>
      </c>
    </row>
    <row r="6" spans="1:18" s="3" customFormat="1" ht="15.75" customHeight="1">
      <c r="A6" s="1923"/>
      <c r="B6" s="1923"/>
      <c r="C6" s="1923"/>
      <c r="D6" s="2043"/>
      <c r="E6" s="1923"/>
      <c r="F6" s="1923"/>
      <c r="G6" s="1923"/>
      <c r="H6" s="400" t="s">
        <v>1758</v>
      </c>
      <c r="I6" s="400" t="s">
        <v>1779</v>
      </c>
      <c r="J6" s="400" t="s">
        <v>1758</v>
      </c>
      <c r="K6" s="400" t="s">
        <v>1779</v>
      </c>
      <c r="L6" s="400" t="s">
        <v>1758</v>
      </c>
      <c r="M6" s="400" t="s">
        <v>1779</v>
      </c>
      <c r="N6" s="400" t="s">
        <v>1758</v>
      </c>
      <c r="O6" s="400" t="s">
        <v>2241</v>
      </c>
      <c r="P6" s="400" t="s">
        <v>1779</v>
      </c>
      <c r="Q6" s="1917"/>
      <c r="R6" s="1923"/>
    </row>
    <row r="7" spans="1:18" ht="15.75" customHeight="1">
      <c r="A7" s="381"/>
      <c r="B7" s="795"/>
      <c r="C7" s="795"/>
      <c r="D7" s="795"/>
      <c r="E7" s="381"/>
      <c r="F7" s="381"/>
      <c r="G7" s="381"/>
      <c r="H7" s="410"/>
      <c r="I7" s="410"/>
      <c r="J7" s="410"/>
      <c r="K7" s="410"/>
      <c r="L7" s="410"/>
      <c r="M7" s="410"/>
      <c r="N7" s="410"/>
      <c r="O7" s="479"/>
      <c r="P7" s="410">
        <v>0</v>
      </c>
      <c r="Q7" s="410"/>
      <c r="R7" s="440"/>
    </row>
    <row r="8" spans="1:18" ht="15.75" customHeight="1">
      <c r="A8" s="381"/>
      <c r="B8" s="795"/>
      <c r="C8" s="795"/>
      <c r="D8" s="795"/>
      <c r="E8" s="381"/>
      <c r="F8" s="381"/>
      <c r="G8" s="381"/>
      <c r="H8" s="410"/>
      <c r="I8" s="410"/>
      <c r="J8" s="410"/>
      <c r="K8" s="410"/>
      <c r="L8" s="410"/>
      <c r="M8" s="410"/>
      <c r="N8" s="410"/>
      <c r="O8" s="479"/>
      <c r="P8" s="410">
        <v>0</v>
      </c>
      <c r="Q8" s="410"/>
      <c r="R8" s="440"/>
    </row>
    <row r="9" spans="1:18" ht="15.75" customHeight="1">
      <c r="A9" s="381"/>
      <c r="B9" s="795"/>
      <c r="C9" s="795"/>
      <c r="D9" s="795"/>
      <c r="E9" s="381"/>
      <c r="F9" s="381"/>
      <c r="G9" s="381"/>
      <c r="H9" s="410"/>
      <c r="I9" s="410"/>
      <c r="J9" s="410"/>
      <c r="K9" s="410"/>
      <c r="L9" s="410"/>
      <c r="M9" s="410"/>
      <c r="N9" s="410"/>
      <c r="O9" s="479"/>
      <c r="P9" s="410">
        <v>0</v>
      </c>
      <c r="Q9" s="410"/>
      <c r="R9" s="440"/>
    </row>
    <row r="10" spans="1:18" ht="15.75" customHeight="1">
      <c r="A10" s="381"/>
      <c r="B10" s="795"/>
      <c r="C10" s="795"/>
      <c r="D10" s="795"/>
      <c r="E10" s="381"/>
      <c r="F10" s="381"/>
      <c r="G10" s="381"/>
      <c r="H10" s="410"/>
      <c r="I10" s="410"/>
      <c r="J10" s="410"/>
      <c r="K10" s="410"/>
      <c r="L10" s="410"/>
      <c r="M10" s="410"/>
      <c r="N10" s="410"/>
      <c r="O10" s="479"/>
      <c r="P10" s="410">
        <v>0</v>
      </c>
      <c r="Q10" s="410"/>
      <c r="R10" s="440"/>
    </row>
    <row r="11" spans="1:18" ht="15.75" customHeight="1">
      <c r="A11" s="381"/>
      <c r="B11" s="795"/>
      <c r="C11" s="795"/>
      <c r="D11" s="795"/>
      <c r="E11" s="381"/>
      <c r="F11" s="381"/>
      <c r="G11" s="381"/>
      <c r="H11" s="410"/>
      <c r="I11" s="410"/>
      <c r="J11" s="410"/>
      <c r="K11" s="410"/>
      <c r="L11" s="410"/>
      <c r="M11" s="410"/>
      <c r="N11" s="410"/>
      <c r="O11" s="479"/>
      <c r="P11" s="410">
        <v>0</v>
      </c>
      <c r="Q11" s="410"/>
      <c r="R11" s="440"/>
    </row>
    <row r="12" spans="1:18" ht="15.75" customHeight="1">
      <c r="A12" s="381"/>
      <c r="B12" s="795"/>
      <c r="C12" s="795"/>
      <c r="D12" s="795"/>
      <c r="E12" s="381"/>
      <c r="F12" s="381"/>
      <c r="G12" s="381"/>
      <c r="H12" s="410"/>
      <c r="I12" s="410"/>
      <c r="J12" s="410"/>
      <c r="K12" s="410"/>
      <c r="L12" s="410"/>
      <c r="M12" s="410"/>
      <c r="N12" s="410"/>
      <c r="O12" s="479"/>
      <c r="P12" s="410">
        <v>0</v>
      </c>
      <c r="Q12" s="410"/>
      <c r="R12" s="440"/>
    </row>
    <row r="13" spans="1:18" ht="15.75" customHeight="1">
      <c r="A13" s="381"/>
      <c r="B13" s="795"/>
      <c r="C13" s="795"/>
      <c r="D13" s="795"/>
      <c r="E13" s="381"/>
      <c r="F13" s="381"/>
      <c r="G13" s="381"/>
      <c r="H13" s="410"/>
      <c r="I13" s="410"/>
      <c r="J13" s="410"/>
      <c r="K13" s="410"/>
      <c r="L13" s="410"/>
      <c r="M13" s="410"/>
      <c r="N13" s="410"/>
      <c r="O13" s="479"/>
      <c r="P13" s="410">
        <v>0</v>
      </c>
      <c r="Q13" s="410"/>
      <c r="R13" s="440"/>
    </row>
    <row r="14" spans="1:18" ht="15.75" customHeight="1">
      <c r="A14" s="381"/>
      <c r="B14" s="795"/>
      <c r="C14" s="795"/>
      <c r="D14" s="795"/>
      <c r="E14" s="381"/>
      <c r="F14" s="381"/>
      <c r="G14" s="381"/>
      <c r="H14" s="410"/>
      <c r="I14" s="410"/>
      <c r="J14" s="410"/>
      <c r="K14" s="410"/>
      <c r="L14" s="410"/>
      <c r="M14" s="410"/>
      <c r="N14" s="410"/>
      <c r="O14" s="479"/>
      <c r="P14" s="410">
        <v>0</v>
      </c>
      <c r="Q14" s="410"/>
      <c r="R14" s="440"/>
    </row>
    <row r="15" spans="1:18" ht="15.75" customHeight="1">
      <c r="A15" s="381"/>
      <c r="B15" s="795"/>
      <c r="C15" s="795"/>
      <c r="D15" s="795"/>
      <c r="E15" s="381"/>
      <c r="F15" s="381"/>
      <c r="G15" s="381"/>
      <c r="H15" s="410"/>
      <c r="I15" s="410"/>
      <c r="J15" s="410"/>
      <c r="K15" s="410"/>
      <c r="L15" s="410"/>
      <c r="M15" s="410"/>
      <c r="N15" s="410"/>
      <c r="O15" s="479"/>
      <c r="P15" s="410">
        <v>0</v>
      </c>
      <c r="Q15" s="410"/>
      <c r="R15" s="440"/>
    </row>
    <row r="16" spans="1:18" ht="15.75" customHeight="1">
      <c r="A16" s="381"/>
      <c r="B16" s="795"/>
      <c r="C16" s="795"/>
      <c r="D16" s="795"/>
      <c r="E16" s="381"/>
      <c r="F16" s="381"/>
      <c r="G16" s="381"/>
      <c r="H16" s="410"/>
      <c r="I16" s="410"/>
      <c r="J16" s="410"/>
      <c r="K16" s="410"/>
      <c r="L16" s="410"/>
      <c r="M16" s="410"/>
      <c r="N16" s="410"/>
      <c r="O16" s="479"/>
      <c r="P16" s="410">
        <v>0</v>
      </c>
      <c r="Q16" s="410"/>
      <c r="R16" s="440"/>
    </row>
    <row r="17" spans="1:18" ht="15.75" customHeight="1">
      <c r="A17" s="381"/>
      <c r="B17" s="795"/>
      <c r="C17" s="795"/>
      <c r="D17" s="795"/>
      <c r="E17" s="381"/>
      <c r="F17" s="381"/>
      <c r="G17" s="381"/>
      <c r="H17" s="410"/>
      <c r="I17" s="410"/>
      <c r="J17" s="410"/>
      <c r="K17" s="410"/>
      <c r="L17" s="410"/>
      <c r="M17" s="410"/>
      <c r="N17" s="410"/>
      <c r="O17" s="479"/>
      <c r="P17" s="410">
        <v>0</v>
      </c>
      <c r="Q17" s="410"/>
      <c r="R17" s="440"/>
    </row>
    <row r="18" spans="1:18" ht="15.75" customHeight="1">
      <c r="A18" s="381"/>
      <c r="B18" s="795"/>
      <c r="C18" s="795"/>
      <c r="D18" s="795"/>
      <c r="E18" s="381"/>
      <c r="F18" s="381"/>
      <c r="G18" s="381"/>
      <c r="H18" s="410"/>
      <c r="I18" s="410"/>
      <c r="J18" s="410"/>
      <c r="K18" s="410"/>
      <c r="L18" s="410"/>
      <c r="M18" s="410"/>
      <c r="N18" s="410"/>
      <c r="O18" s="479"/>
      <c r="P18" s="410">
        <v>0</v>
      </c>
      <c r="Q18" s="410"/>
      <c r="R18" s="440"/>
    </row>
    <row r="19" spans="1:18" ht="15.75" customHeight="1">
      <c r="A19" s="381"/>
      <c r="B19" s="795"/>
      <c r="C19" s="795"/>
      <c r="D19" s="795"/>
      <c r="E19" s="381"/>
      <c r="F19" s="381"/>
      <c r="G19" s="381"/>
      <c r="H19" s="410"/>
      <c r="I19" s="410"/>
      <c r="J19" s="410"/>
      <c r="K19" s="410"/>
      <c r="L19" s="410"/>
      <c r="M19" s="410"/>
      <c r="N19" s="410"/>
      <c r="O19" s="479"/>
      <c r="P19" s="410">
        <v>0</v>
      </c>
      <c r="Q19" s="410"/>
      <c r="R19" s="440"/>
    </row>
    <row r="20" spans="1:18" ht="15.75" customHeight="1">
      <c r="A20" s="381"/>
      <c r="B20" s="795"/>
      <c r="C20" s="795"/>
      <c r="D20" s="795"/>
      <c r="E20" s="381"/>
      <c r="F20" s="381"/>
      <c r="G20" s="381"/>
      <c r="H20" s="410"/>
      <c r="I20" s="410"/>
      <c r="J20" s="410"/>
      <c r="K20" s="410"/>
      <c r="L20" s="410"/>
      <c r="M20" s="410"/>
      <c r="N20" s="410"/>
      <c r="O20" s="479"/>
      <c r="P20" s="410">
        <v>0</v>
      </c>
      <c r="Q20" s="410"/>
      <c r="R20" s="440"/>
    </row>
    <row r="21" spans="1:18" ht="15.75" customHeight="1">
      <c r="A21" s="381"/>
      <c r="B21" s="795"/>
      <c r="C21" s="795"/>
      <c r="D21" s="795"/>
      <c r="E21" s="381"/>
      <c r="F21" s="381"/>
      <c r="G21" s="381"/>
      <c r="H21" s="410"/>
      <c r="I21" s="410"/>
      <c r="J21" s="410"/>
      <c r="K21" s="410"/>
      <c r="L21" s="410"/>
      <c r="M21" s="410"/>
      <c r="N21" s="410"/>
      <c r="O21" s="479"/>
      <c r="P21" s="410">
        <v>0</v>
      </c>
      <c r="Q21" s="410"/>
      <c r="R21" s="440"/>
    </row>
    <row r="22" spans="1:18" ht="15.75" customHeight="1">
      <c r="A22" s="381"/>
      <c r="B22" s="795"/>
      <c r="C22" s="795"/>
      <c r="D22" s="795"/>
      <c r="E22" s="381"/>
      <c r="F22" s="381"/>
      <c r="G22" s="381"/>
      <c r="H22" s="410"/>
      <c r="I22" s="410"/>
      <c r="J22" s="410"/>
      <c r="K22" s="410"/>
      <c r="L22" s="410"/>
      <c r="M22" s="410"/>
      <c r="N22" s="410"/>
      <c r="O22" s="479"/>
      <c r="P22" s="410">
        <v>0</v>
      </c>
      <c r="Q22" s="410"/>
      <c r="R22" s="440"/>
    </row>
    <row r="23" spans="1:18" ht="15.75" customHeight="1">
      <c r="A23" s="381"/>
      <c r="B23" s="795"/>
      <c r="C23" s="795"/>
      <c r="D23" s="795"/>
      <c r="E23" s="381"/>
      <c r="F23" s="381"/>
      <c r="G23" s="381"/>
      <c r="H23" s="410"/>
      <c r="I23" s="410"/>
      <c r="J23" s="410"/>
      <c r="K23" s="410"/>
      <c r="L23" s="410"/>
      <c r="M23" s="410"/>
      <c r="N23" s="410"/>
      <c r="O23" s="479"/>
      <c r="P23" s="410">
        <v>0</v>
      </c>
      <c r="Q23" s="410"/>
      <c r="R23" s="440"/>
    </row>
    <row r="24" spans="1:18" ht="15.75" customHeight="1">
      <c r="A24" s="381"/>
      <c r="B24" s="795"/>
      <c r="C24" s="795"/>
      <c r="D24" s="795"/>
      <c r="E24" s="381"/>
      <c r="F24" s="381"/>
      <c r="G24" s="381"/>
      <c r="H24" s="410"/>
      <c r="I24" s="410"/>
      <c r="J24" s="410"/>
      <c r="K24" s="410"/>
      <c r="L24" s="410"/>
      <c r="M24" s="410"/>
      <c r="N24" s="410"/>
      <c r="O24" s="479"/>
      <c r="P24" s="410">
        <v>0</v>
      </c>
      <c r="Q24" s="410"/>
      <c r="R24" s="440"/>
    </row>
    <row r="25" spans="1:18" ht="15.75" customHeight="1">
      <c r="A25" s="1922" t="s">
        <v>2126</v>
      </c>
      <c r="B25" s="1922"/>
      <c r="C25" s="1922"/>
      <c r="D25" s="795"/>
      <c r="E25" s="381"/>
      <c r="F25" s="381"/>
      <c r="G25" s="381"/>
      <c r="H25" s="410">
        <v>0</v>
      </c>
      <c r="I25" s="410">
        <v>0</v>
      </c>
      <c r="J25" s="410"/>
      <c r="K25" s="410"/>
      <c r="L25" s="410">
        <v>0</v>
      </c>
      <c r="M25" s="410">
        <v>0</v>
      </c>
      <c r="N25" s="410">
        <v>0</v>
      </c>
      <c r="O25" s="479"/>
      <c r="P25" s="410">
        <v>0</v>
      </c>
      <c r="Q25" s="410"/>
      <c r="R25" s="440"/>
    </row>
    <row r="26" spans="1:18" ht="15.75" customHeight="1">
      <c r="A26" s="1922" t="s">
        <v>2729</v>
      </c>
      <c r="B26" s="1922"/>
      <c r="C26" s="1922"/>
      <c r="D26" s="795"/>
      <c r="E26" s="381"/>
      <c r="F26" s="381"/>
      <c r="G26" s="381"/>
      <c r="H26" s="410"/>
      <c r="I26" s="410"/>
      <c r="J26" s="410"/>
      <c r="K26" s="410"/>
      <c r="L26" s="410"/>
      <c r="M26" s="410">
        <v>0</v>
      </c>
      <c r="N26" s="410"/>
      <c r="O26" s="479"/>
      <c r="P26" s="410">
        <v>0</v>
      </c>
      <c r="Q26" s="410"/>
      <c r="R26" s="440"/>
    </row>
    <row r="27" spans="1:18" ht="15.75" customHeight="1">
      <c r="A27" s="1922" t="s">
        <v>2155</v>
      </c>
      <c r="B27" s="1922"/>
      <c r="C27" s="1922"/>
      <c r="D27" s="381"/>
      <c r="E27" s="381"/>
      <c r="F27" s="381"/>
      <c r="G27" s="381"/>
      <c r="H27" s="410">
        <v>0</v>
      </c>
      <c r="I27" s="410">
        <v>0</v>
      </c>
      <c r="J27" s="410"/>
      <c r="K27" s="410"/>
      <c r="L27" s="410">
        <v>0</v>
      </c>
      <c r="M27" s="410">
        <v>0</v>
      </c>
      <c r="N27" s="410">
        <v>0</v>
      </c>
      <c r="O27" s="479"/>
      <c r="P27" s="410">
        <v>0</v>
      </c>
      <c r="Q27" s="410"/>
      <c r="R27" s="440"/>
    </row>
    <row r="28" spans="1:18" ht="15.75" customHeight="1">
      <c r="A28" s="4" t="s">
        <v>2098</v>
      </c>
      <c r="H28" s="388"/>
      <c r="I28" s="388"/>
      <c r="J28" s="388"/>
      <c r="K28" s="388"/>
      <c r="L28" s="388" t="s">
        <v>2099</v>
      </c>
      <c r="M28" s="388"/>
      <c r="N28" s="388"/>
      <c r="O28" s="388"/>
      <c r="P28" s="388"/>
      <c r="Q28" s="388"/>
    </row>
    <row r="29" spans="1:18" ht="15.75" customHeight="1">
      <c r="A29" s="4" t="s">
        <v>2101</v>
      </c>
      <c r="H29" s="388"/>
      <c r="I29" s="388"/>
      <c r="J29" s="388"/>
      <c r="K29" s="388"/>
      <c r="L29" s="388"/>
      <c r="M29" s="388"/>
      <c r="N29" s="388"/>
      <c r="O29" s="388"/>
      <c r="P29" s="388"/>
      <c r="Q29" s="388"/>
    </row>
  </sheetData>
  <sortState xmlns:xlrd2="http://schemas.microsoft.com/office/spreadsheetml/2017/richdata2" ref="A7:R24">
    <sortCondition ref="A7"/>
  </sortState>
  <mergeCells count="17">
    <mergeCell ref="A25:C25"/>
    <mergeCell ref="A26:C26"/>
    <mergeCell ref="A27:C27"/>
    <mergeCell ref="A5:A6"/>
    <mergeCell ref="B5:B6"/>
    <mergeCell ref="C5:C6"/>
    <mergeCell ref="A2:R2"/>
    <mergeCell ref="H5:I5"/>
    <mergeCell ref="J5:K5"/>
    <mergeCell ref="L5:M5"/>
    <mergeCell ref="N5:P5"/>
    <mergeCell ref="D5:D6"/>
    <mergeCell ref="E5:E6"/>
    <mergeCell ref="F5:F6"/>
    <mergeCell ref="G5:G6"/>
    <mergeCell ref="Q5:Q6"/>
    <mergeCell ref="R5:R6"/>
  </mergeCells>
  <phoneticPr fontId="30" type="noConversion"/>
  <printOptions horizontalCentered="1"/>
  <pageMargins left="0.35433070866141736" right="0.35433070866141736" top="0.98425196850393704" bottom="0.78740157480314965" header="0.39370078740157477" footer="0.51181102362204722"/>
  <pageSetup paperSize="9" scale="76" fitToHeight="0" orientation="landscape" r:id="rId1"/>
  <headerFooter alignWithMargins="0">
    <oddHeader>&amp;R&amp;"宋体,常规"&amp;10共&amp;"Times New Roman,常规"&amp;N&amp;"宋体,常规"页第&amp;"Times New Roman,常规"&amp;P&amp;"宋体,常规"页</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134</vt:i4>
      </vt:variant>
      <vt:variant>
        <vt:lpstr>命名范围</vt:lpstr>
      </vt:variant>
      <vt:variant>
        <vt:i4>2832</vt:i4>
      </vt:variant>
    </vt:vector>
  </HeadingPairs>
  <TitlesOfParts>
    <vt:vector size="2966" baseType="lpstr">
      <vt:lpstr>基本情况</vt:lpstr>
      <vt:lpstr>封面</vt:lpstr>
      <vt:lpstr>资产负债表</vt:lpstr>
      <vt:lpstr>利润表</vt:lpstr>
      <vt:lpstr>审定数</vt:lpstr>
      <vt:lpstr>分类汇总</vt:lpstr>
      <vt:lpstr>流动汇总</vt:lpstr>
      <vt:lpstr>现金</vt:lpstr>
      <vt:lpstr>银行存款</vt:lpstr>
      <vt:lpstr>其他货币资金</vt:lpstr>
      <vt:lpstr>交易性金融资产汇总</vt:lpstr>
      <vt:lpstr>交易性—股票</vt:lpstr>
      <vt:lpstr>交易性—债券</vt:lpstr>
      <vt:lpstr>交易性—基金</vt:lpstr>
      <vt:lpstr>衍生金融资产</vt:lpstr>
      <vt:lpstr>应收票据</vt:lpstr>
      <vt:lpstr>应收账款</vt:lpstr>
      <vt:lpstr>应收账款评估风险损失测算结果表</vt:lpstr>
      <vt:lpstr>评估风险损失测算结果表</vt:lpstr>
      <vt:lpstr>应收款项融资汇总</vt:lpstr>
      <vt:lpstr>融资—应收票据</vt:lpstr>
      <vt:lpstr>融资—应收账款</vt:lpstr>
      <vt:lpstr>融资—应收账款评估风险损失测算结果表</vt:lpstr>
      <vt:lpstr>预付账款</vt:lpstr>
      <vt:lpstr>其他应收款汇总</vt:lpstr>
      <vt:lpstr>应收利息</vt:lpstr>
      <vt:lpstr>应收股利【利润】</vt:lpstr>
      <vt:lpstr>其他应收款评估风险损失测算结果表</vt:lpstr>
      <vt:lpstr>其他应收款</vt:lpstr>
      <vt:lpstr>存货汇总</vt:lpstr>
      <vt:lpstr>材料采购【在途物资】</vt:lpstr>
      <vt:lpstr>抽查计划表</vt:lpstr>
      <vt:lpstr>原材料</vt:lpstr>
      <vt:lpstr>在库周转材料</vt:lpstr>
      <vt:lpstr>委托加工物资</vt:lpstr>
      <vt:lpstr>产成品【库存商品】</vt:lpstr>
      <vt:lpstr>售价倒算法</vt:lpstr>
      <vt:lpstr>产成品【开发产品】</vt:lpstr>
      <vt:lpstr>在产品【自制半成品】</vt:lpstr>
      <vt:lpstr>在产品【开发成本】</vt:lpstr>
      <vt:lpstr>发出商品</vt:lpstr>
      <vt:lpstr>在用周转材料</vt:lpstr>
      <vt:lpstr>农产品</vt:lpstr>
      <vt:lpstr>消耗性生物资产</vt:lpstr>
      <vt:lpstr>工程施工</vt:lpstr>
      <vt:lpstr>合同资产</vt:lpstr>
      <vt:lpstr>合同资产评估风险损失测算结果表</vt:lpstr>
      <vt:lpstr>持有待售资产</vt:lpstr>
      <vt:lpstr>一年到期非流动资产</vt:lpstr>
      <vt:lpstr>其他流动资产</vt:lpstr>
      <vt:lpstr>非流动资产汇总</vt:lpstr>
      <vt:lpstr>可供出售金融资产汇总</vt:lpstr>
      <vt:lpstr>可出售—股票</vt:lpstr>
      <vt:lpstr>可出售—债券</vt:lpstr>
      <vt:lpstr>可出售—股权</vt:lpstr>
      <vt:lpstr>可出售—其他</vt:lpstr>
      <vt:lpstr>持有到期投资</vt:lpstr>
      <vt:lpstr>债权投资</vt:lpstr>
      <vt:lpstr>其他债权投资</vt:lpstr>
      <vt:lpstr>长期应收款</vt:lpstr>
      <vt:lpstr>股权投资</vt:lpstr>
      <vt:lpstr>长期股权投资结果汇总</vt:lpstr>
      <vt:lpstr>其他权益工具投资汇总表</vt:lpstr>
      <vt:lpstr>其他权益投资—股票</vt:lpstr>
      <vt:lpstr>其他权益投资—债券</vt:lpstr>
      <vt:lpstr>其他权益投资—股权</vt:lpstr>
      <vt:lpstr>其他权益投资—其他</vt:lpstr>
      <vt:lpstr>其他非流动金融资产汇总表</vt:lpstr>
      <vt:lpstr>其他非流动金融—股票</vt:lpstr>
      <vt:lpstr>其他非流动金融—债券</vt:lpstr>
      <vt:lpstr>其他非流动金融—股权</vt:lpstr>
      <vt:lpstr>其他非流动金融—其他</vt:lpstr>
      <vt:lpstr>投资性房地产汇总表</vt:lpstr>
      <vt:lpstr>投资性房地产—房屋</vt:lpstr>
      <vt:lpstr>投资性房地产—土地</vt:lpstr>
      <vt:lpstr>房屋建筑物</vt:lpstr>
      <vt:lpstr>构筑物</vt:lpstr>
      <vt:lpstr>管道沟槽</vt:lpstr>
      <vt:lpstr>井巷</vt:lpstr>
      <vt:lpstr>长输管线</vt:lpstr>
      <vt:lpstr>飞机</vt:lpstr>
      <vt:lpstr>船舶</vt:lpstr>
      <vt:lpstr>机器设备</vt:lpstr>
      <vt:lpstr>车辆</vt:lpstr>
      <vt:lpstr>电子设备</vt:lpstr>
      <vt:lpstr>土地</vt:lpstr>
      <vt:lpstr>固定资产清理</vt:lpstr>
      <vt:lpstr>在建工程汇总</vt:lpstr>
      <vt:lpstr>在建【土建】</vt:lpstr>
      <vt:lpstr>在建【设备】</vt:lpstr>
      <vt:lpstr>工程物资</vt:lpstr>
      <vt:lpstr>生产性生物资产</vt:lpstr>
      <vt:lpstr>油气资产</vt:lpstr>
      <vt:lpstr>使用权资产</vt:lpstr>
      <vt:lpstr>无形资产汇总</vt:lpstr>
      <vt:lpstr>无形—土地</vt:lpstr>
      <vt:lpstr>无形—矿业权</vt:lpstr>
      <vt:lpstr>无形—其他</vt:lpstr>
      <vt:lpstr>开发支出</vt:lpstr>
      <vt:lpstr>商誉</vt:lpstr>
      <vt:lpstr>长期待摊费用</vt:lpstr>
      <vt:lpstr>递延所得税资产</vt:lpstr>
      <vt:lpstr>其他非流动资产</vt:lpstr>
      <vt:lpstr>流动负债汇总</vt:lpstr>
      <vt:lpstr>短期借款</vt:lpstr>
      <vt:lpstr>交易性金融负债</vt:lpstr>
      <vt:lpstr>衍生金融负债</vt:lpstr>
      <vt:lpstr>应付票据</vt:lpstr>
      <vt:lpstr>应付账款</vt:lpstr>
      <vt:lpstr>预收账款</vt:lpstr>
      <vt:lpstr>合同负债</vt:lpstr>
      <vt:lpstr>职工薪酬</vt:lpstr>
      <vt:lpstr>应交税费</vt:lpstr>
      <vt:lpstr>其他应付款汇总</vt:lpstr>
      <vt:lpstr>应付利息</vt:lpstr>
      <vt:lpstr>应付股利【利润】</vt:lpstr>
      <vt:lpstr>其他应付款</vt:lpstr>
      <vt:lpstr>持有待售负债</vt:lpstr>
      <vt:lpstr>一年到期非流动负债</vt:lpstr>
      <vt:lpstr>其他流动负债</vt:lpstr>
      <vt:lpstr>非流动负债汇总</vt:lpstr>
      <vt:lpstr>长期借款</vt:lpstr>
      <vt:lpstr>应付债券</vt:lpstr>
      <vt:lpstr>租赁负债</vt:lpstr>
      <vt:lpstr>长期应付款</vt:lpstr>
      <vt:lpstr>专项应付款</vt:lpstr>
      <vt:lpstr>预计负债</vt:lpstr>
      <vt:lpstr>递延收益</vt:lpstr>
      <vt:lpstr>递延所得税负债</vt:lpstr>
      <vt:lpstr>其他非流动负债</vt:lpstr>
      <vt:lpstr>资产基础法</vt:lpstr>
      <vt:lpstr>报告信息表</vt:lpstr>
      <vt:lpstr>委托人</vt:lpstr>
      <vt:lpstr>股权树</vt:lpstr>
      <vt:lpstr>材料采购【在途物资】!Mark_材料采购【在途物资】_备注</vt:lpstr>
      <vt:lpstr>材料采购【在途物资】!Mark_材料采购【在途物资】_被评估企业填表人</vt:lpstr>
      <vt:lpstr>材料采购【在途物资】!Mark_材料采购【在途物资】_材料采购【在途物资】评估明细表</vt:lpstr>
      <vt:lpstr>材料采购【在途物资】!Mark_材料采购【在途物资】_存货编码</vt:lpstr>
      <vt:lpstr>材料采购【在途物资】!Mark_材料采购【在途物资】_规格型号</vt:lpstr>
      <vt:lpstr>材料采购【在途物资】!Mark_材料采购【在途物资】_合计</vt:lpstr>
      <vt:lpstr>材料采购【在途物资】!Mark_材料采购【在途物资】_计量单位</vt:lpstr>
      <vt:lpstr>材料采购【在途物资】!Mark_材料采购【在途物资】_减存货跌价准备</vt:lpstr>
      <vt:lpstr>材料采购【在途物资】!Mark_材料采购【在途物资】_净额</vt:lpstr>
      <vt:lpstr>材料采购【在途物资】!Mark_材料采购【在途物资】_名称</vt:lpstr>
      <vt:lpstr>材料采购【在途物资】!Mark_材料采购【在途物资】_评定估算导航</vt:lpstr>
      <vt:lpstr>材料采购【在途物资】!Mark_材料采购【在途物资】_评估基准日</vt:lpstr>
      <vt:lpstr>材料采购【在途物资】!Mark_材料采购【在途物资】_评估价值</vt:lpstr>
      <vt:lpstr>材料采购【在途物资】!Mark_材料采购【在途物资】_评估价值_单价</vt:lpstr>
      <vt:lpstr>材料采购【在途物资】!Mark_材料采购【在途物资】_评估价值_金额</vt:lpstr>
      <vt:lpstr>材料采购【在途物资】!Mark_材料采购【在途物资】_评估价值_实际数量</vt:lpstr>
      <vt:lpstr>材料采购【在途物资】!Mark_材料采购【在途物资】_申报账面值</vt:lpstr>
      <vt:lpstr>材料采购【在途物资】!Mark_材料采购【在途物资】_申报账面值_单价</vt:lpstr>
      <vt:lpstr>材料采购【在途物资】!Mark_材料采购【在途物资】_申报账面值_减值损失</vt:lpstr>
      <vt:lpstr>材料采购【在途物资】!Mark_材料采购【在途物资】_申报账面值_金额</vt:lpstr>
      <vt:lpstr>材料采购【在途物资】!Mark_材料采购【在途物资】_申报账面值_数量</vt:lpstr>
      <vt:lpstr>材料采购【在途物资】!Mark_材料采购【在途物资】_申报账面值_账面价值</vt:lpstr>
      <vt:lpstr>材料采购【在途物资】!Mark_材料采购【在途物资】_审计调整</vt:lpstr>
      <vt:lpstr>材料采购【在途物资】!Mark_材料采购【在途物资】_审计调整_减值损失</vt:lpstr>
      <vt:lpstr>材料采购【在途物资】!Mark_材料采购【在途物资】_审计调整_账面值</vt:lpstr>
      <vt:lpstr>材料采购【在途物资】!Mark_材料采购【在途物资】_填表日期</vt:lpstr>
      <vt:lpstr>材料采购【在途物资】!Mark_材料采购【在途物资】_序号</vt:lpstr>
      <vt:lpstr>材料采购【在途物资】!Mark_材料采购【在途物资】_增值率</vt:lpstr>
      <vt:lpstr>材料采购【在途物资】!Mark_材料采购【在途物资】_账面价值</vt:lpstr>
      <vt:lpstr>材料采购【在途物资】!Mark_材料采购【在途物资】_账面价值_单价</vt:lpstr>
      <vt:lpstr>材料采购【在途物资】!Mark_材料采购【在途物资】_账面价值_金额</vt:lpstr>
      <vt:lpstr>材料采购【在途物资】!Mark_材料采购【在途物资】_账面价值_数量</vt:lpstr>
      <vt:lpstr>材料采购【在途物资】!Mark_材料采购【在途物资】_账面值_跌价准备</vt:lpstr>
      <vt:lpstr>材料采购【在途物资】!Mark_材料采购【在途物资】_账面值_账面价值</vt:lpstr>
      <vt:lpstr>材料采购【在途物资】!Mark_材料采购【在途物资】_资产申报导航整体</vt:lpstr>
      <vt:lpstr>材料采购【在途物资】!Mark_材料采购【在途物资】_最后一行</vt:lpstr>
      <vt:lpstr>产成品【开发产品】!Mark_产成品【开发产品】_备注</vt:lpstr>
      <vt:lpstr>产成品【开发产品】!Mark_产成品【开发产品】_标准层层高</vt:lpstr>
      <vt:lpstr>产成品【开发产品】!Mark_产成品【开发产品】_存货跌价准备</vt:lpstr>
      <vt:lpstr>产成品【开发产品】!Mark_产成品【开发产品】_待估物业所在楼层</vt:lpstr>
      <vt:lpstr>产成品【开发产品】!Mark_产成品【开发产品】_单元号及房号</vt:lpstr>
      <vt:lpstr>产成品【开发产品】!Mark_产成品【开发产品】_房产证号</vt:lpstr>
      <vt:lpstr>产成品【开发产品】!Mark_产成品【开发产品】_房屋设计用途</vt:lpstr>
      <vt:lpstr>产成品【开发产品】!Mark_产成品【开发产品】_房屋实际用途</vt:lpstr>
      <vt:lpstr>产成品【开发产品】!Mark_产成品【开发产品】_房屋主体工程是自建还是出包</vt:lpstr>
      <vt:lpstr>产成品【开发产品】!Mark_产成品【开发产品】_合计</vt:lpstr>
      <vt:lpstr>产成品【开发产品】!Mark_产成品【开发产品】_基准日前销售总金额</vt:lpstr>
      <vt:lpstr>产成品【开发产品】!Mark_产成品【开发产品】_基准日前已销售面积</vt:lpstr>
      <vt:lpstr>产成品【开发产品】!Mark_产成品【开发产品】_建成日期</vt:lpstr>
      <vt:lpstr>产成品【开发产品】!Mark_产成品【开发产品】_建设工程规划许可证号</vt:lpstr>
      <vt:lpstr>产成品【开发产品】!Mark_产成品【开发产品】_建设工程开工证号</vt:lpstr>
      <vt:lpstr>产成品【开发产品】!Mark_产成品【开发产品】_建设用地规划许可证号</vt:lpstr>
      <vt:lpstr>产成品【开发产品】!Mark_产成品【开发产品】_建筑物总层数</vt:lpstr>
      <vt:lpstr>产成品【开发产品】!Mark_产成品【开发产品】_结构</vt:lpstr>
      <vt:lpstr>产成品【开发产品】!Mark_产成品【开发产品】_净额</vt:lpstr>
      <vt:lpstr>产成品【开发产品】!Mark_产成品【开发产品】_楼盘名称</vt:lpstr>
      <vt:lpstr>产成品【开发产品】!Mark_产成品【开发产品】_楼盘总建筑面积</vt:lpstr>
      <vt:lpstr>产成品【开发产品】!Mark_产成品【开发产品】_评估价值</vt:lpstr>
      <vt:lpstr>产成品【开发产品】!Mark_产成品【开发产品】_评估价值_单价</vt:lpstr>
      <vt:lpstr>产成品【开发产品】!Mark_产成品【开发产品】_评估价值_金额</vt:lpstr>
      <vt:lpstr>产成品【开发产品】!Mark_产成品【开发产品】_评估人员</vt:lpstr>
      <vt:lpstr>产成品【开发产品】!Mark_产成品【开发产品】_清查评估明细表</vt:lpstr>
      <vt:lpstr>产成品【开发产品】!Mark_产成品【开发产品】_商品房销预售许可证号</vt:lpstr>
      <vt:lpstr>产成品【开发产品】!Mark_产成品【开发产品】_尚欠地价款</vt:lpstr>
      <vt:lpstr>产成品【开发产品】!Mark_产成品【开发产品】_尚欠工程施工款</vt:lpstr>
      <vt:lpstr>产成品【开发产品】!Mark_产成品【开发产品】_尚欠其他款项</vt:lpstr>
      <vt:lpstr>产成品【开发产品】!Mark_产成品【开发产品】_审计调整</vt:lpstr>
      <vt:lpstr>产成品【开发产品】!Mark_产成品【开发产品】_审计前账面值</vt:lpstr>
      <vt:lpstr>产成品【开发产品】!Mark_产成品【开发产品】_审计前账面值_单价</vt:lpstr>
      <vt:lpstr>产成品【开发产品】!Mark_产成品【开发产品】_审计前账面值_金额</vt:lpstr>
      <vt:lpstr>产成品【开发产品】!Mark_产成品【开发产品】_审计前账面值_数量</vt:lpstr>
      <vt:lpstr>产成品【开发产品】!Mark_产成品【开发产品】_剩余建筑面积</vt:lpstr>
      <vt:lpstr>产成品【开发产品】!Mark_产成品【开发产品】_剩余面积中基准日后销售总金额</vt:lpstr>
      <vt:lpstr>产成品【开发产品】!Mark_产成品【开发产品】_剩余面积中基准日后已销售面积</vt:lpstr>
      <vt:lpstr>产成品【开发产品】!Mark_产成品【开发产品】_实际数量</vt:lpstr>
      <vt:lpstr>产成品【开发产品】!Mark_产成品【开发产品】_使用状况</vt:lpstr>
      <vt:lpstr>产成品【开发产品】!Mark_产成品【开发产品】_是否抵押</vt:lpstr>
      <vt:lpstr>产成品【开发产品】!Mark_产成品【开发产品】_同区位相似楼盘名称A</vt:lpstr>
      <vt:lpstr>产成品【开发产品】!Mark_产成品【开发产品】_同区位相似楼盘名称B</vt:lpstr>
      <vt:lpstr>产成品【开发产品】!Mark_产成品【开发产品】_同区位相似楼盘名称C</vt:lpstr>
      <vt:lpstr>产成品【开发产品】!Mark_产成品【开发产品】_土地面积</vt:lpstr>
      <vt:lpstr>产成品【开发产品】!Mark_产成品【开发产品】_土地取得手续是否完备</vt:lpstr>
      <vt:lpstr>产成品【开发产品】!Mark_产成品【开发产品】_土地权属性质</vt:lpstr>
      <vt:lpstr>产成品【开发产品】!Mark_产成品【开发产品】_土地使用证号或土地使用证明</vt:lpstr>
      <vt:lpstr>产成品【开发产品】!Mark_产成品【开发产品】_土地用途</vt:lpstr>
      <vt:lpstr>产成品【开发产品】!Mark_产成品【开发产品】_相似楼盘A销售均价</vt:lpstr>
      <vt:lpstr>产成品【开发产品】!Mark_产成品【开发产品】_相似楼盘B销售均价</vt:lpstr>
      <vt:lpstr>产成品【开发产品】!Mark_产成品【开发产品】_相似楼盘C销售均价</vt:lpstr>
      <vt:lpstr>产成品【开发产品】!Mark_产成品【开发产品】_详细座落地址</vt:lpstr>
      <vt:lpstr>产成品【开发产品】!Mark_产成品【开发产品】_项目经营方式是自主经营还是合资合作开发</vt:lpstr>
      <vt:lpstr>产成品【开发产品】!Mark_产成品【开发产品】_序号</vt:lpstr>
      <vt:lpstr>产成品【开发产品】!Mark_产成品【开发产品】_增值率</vt:lpstr>
      <vt:lpstr>产成品【开发产品】!Mark_产成品【开发产品】_账面价值</vt:lpstr>
      <vt:lpstr>产成品【开发产品】!Mark_产成品【开发产品】_账面价值_单价</vt:lpstr>
      <vt:lpstr>产成品【开发产品】!Mark_产成品【开发产品】_账面价值_金额</vt:lpstr>
      <vt:lpstr>产成品【开发产品】!Mark_产成品【开发产品】_账面价值_数量</vt:lpstr>
      <vt:lpstr>产成品【开发产品】!Mark_产成品【开发产品】_最后一行</vt:lpstr>
      <vt:lpstr>产成品【库存商品】!Mark_产成品【库存商品】_备注</vt:lpstr>
      <vt:lpstr>产成品【库存商品】!Mark_产成品【库存商品】_被评估企业填表人</vt:lpstr>
      <vt:lpstr>产成品【库存商品】!Mark_产成品【库存商品】_产成品【库存商品】评估明细表</vt:lpstr>
      <vt:lpstr>产成品【库存商品】!Mark_产成品【库存商品】_存货编码</vt:lpstr>
      <vt:lpstr>产成品【库存商品】!Mark_产成品【库存商品】_规格型号</vt:lpstr>
      <vt:lpstr>产成品【库存商品】!Mark_产成品【库存商品】_合计</vt:lpstr>
      <vt:lpstr>产成品【库存商品】!Mark_产成品【库存商品】_计量单位</vt:lpstr>
      <vt:lpstr>产成品【库存商品】!Mark_产成品【库存商品】_减存货跌价准备</vt:lpstr>
      <vt:lpstr>产成品【库存商品】!Mark_产成品【库存商品】_净额</vt:lpstr>
      <vt:lpstr>产成品【库存商品】!Mark_产成品【库存商品】_名称</vt:lpstr>
      <vt:lpstr>产成品【库存商品】!Mark_产成品【库存商品】_评定估算导航</vt:lpstr>
      <vt:lpstr>产成品【库存商品】!Mark_产成品【库存商品】_评估基准日</vt:lpstr>
      <vt:lpstr>产成品【库存商品】!Mark_产成品【库存商品】_评估价值</vt:lpstr>
      <vt:lpstr>产成品【库存商品】!Mark_产成品【库存商品】_评估价值_单价</vt:lpstr>
      <vt:lpstr>产成品【库存商品】!Mark_产成品【库存商品】_评估价值_金额</vt:lpstr>
      <vt:lpstr>产成品【库存商品】!Mark_产成品【库存商品】_评估价值_实际数量</vt:lpstr>
      <vt:lpstr>产成品【库存商品】!Mark_产成品【库存商品】_申报账面值</vt:lpstr>
      <vt:lpstr>产成品【库存商品】!Mark_产成品【库存商品】_申报账面值_单价</vt:lpstr>
      <vt:lpstr>产成品【库存商品】!Mark_产成品【库存商品】_申报账面值_减值损失</vt:lpstr>
      <vt:lpstr>产成品【库存商品】!Mark_产成品【库存商品】_申报账面值_金额</vt:lpstr>
      <vt:lpstr>产成品【库存商品】!Mark_产成品【库存商品】_申报账面值_数量</vt:lpstr>
      <vt:lpstr>产成品【库存商品】!Mark_产成品【库存商品】_申报账面值_账面价值</vt:lpstr>
      <vt:lpstr>产成品【库存商品】!Mark_产成品【库存商品】_审计调整</vt:lpstr>
      <vt:lpstr>产成品【库存商品】!Mark_产成品【库存商品】_审计调整_减值损失</vt:lpstr>
      <vt:lpstr>产成品【库存商品】!Mark_产成品【库存商品】_审计调整_账面值</vt:lpstr>
      <vt:lpstr>产成品【库存商品】!Mark_产成品【库存商品】_填表日期</vt:lpstr>
      <vt:lpstr>产成品【库存商品】!Mark_产成品【库存商品】_序号</vt:lpstr>
      <vt:lpstr>产成品【库存商品】!Mark_产成品【库存商品】_增值率</vt:lpstr>
      <vt:lpstr>产成品【库存商品】!Mark_产成品【库存商品】_账面价值</vt:lpstr>
      <vt:lpstr>产成品【库存商品】!Mark_产成品【库存商品】_账面价值_单价</vt:lpstr>
      <vt:lpstr>产成品【库存商品】!Mark_产成品【库存商品】_账面价值_跌价准备</vt:lpstr>
      <vt:lpstr>产成品【库存商品】!Mark_产成品【库存商品】_账面价值_金额</vt:lpstr>
      <vt:lpstr>产成品【库存商品】!Mark_产成品【库存商品】_账面价值_数量</vt:lpstr>
      <vt:lpstr>产成品【库存商品】!Mark_产成品【库存商品】_账面价值_余额</vt:lpstr>
      <vt:lpstr>产成品【库存商品】!Mark_产成品【库存商品】_资产申报导航整体</vt:lpstr>
      <vt:lpstr>产成品【库存商品】!Mark_产成品【库存商品】_最后一行</vt:lpstr>
      <vt:lpstr>车辆!Mark_车辆_备注</vt:lpstr>
      <vt:lpstr>车辆!Mark_车辆_车辆名称</vt:lpstr>
      <vt:lpstr>车辆!Mark_车辆_车辆牌号</vt:lpstr>
      <vt:lpstr>车辆!Mark_车辆_初始登记日期</vt:lpstr>
      <vt:lpstr>车辆!Mark_车辆_购置日期</vt:lpstr>
      <vt:lpstr>车辆!Mark_车辆_规格型号</vt:lpstr>
      <vt:lpstr>车辆!Mark_车辆_合计</vt:lpstr>
      <vt:lpstr>车辆!Mark_车辆_会计折旧年限</vt:lpstr>
      <vt:lpstr>车辆!Mark_车辆_计量单位</vt:lpstr>
      <vt:lpstr>车辆!Mark_车辆_净值增值率</vt:lpstr>
      <vt:lpstr>车辆!Mark_车辆_评定估算</vt:lpstr>
      <vt:lpstr>车辆!Mark_车辆_评估价值成新率</vt:lpstr>
      <vt:lpstr>车辆!Mark_车辆_评估价值原值</vt:lpstr>
      <vt:lpstr>车辆!Mark_车辆_评估值评估价值</vt:lpstr>
      <vt:lpstr>车辆!Mark_车辆_企业申报人</vt:lpstr>
      <vt:lpstr>车辆!Mark_车辆_清查核实</vt:lpstr>
      <vt:lpstr>车辆!Mark_车辆_设备来源</vt:lpstr>
      <vt:lpstr>车辆!Mark_车辆_申报账面值</vt:lpstr>
      <vt:lpstr>车辆!Mark_车辆_申报账面值_原值</vt:lpstr>
      <vt:lpstr>车辆!Mark_车辆_申报账面值计提减值准备金额</vt:lpstr>
      <vt:lpstr>车辆!Mark_车辆_申报账面值净值</vt:lpstr>
      <vt:lpstr>车辆!Mark_车辆_申报账面值账面价值</vt:lpstr>
      <vt:lpstr>车辆!Mark_车辆_审计调整</vt:lpstr>
      <vt:lpstr>车辆!Mark_车辆_审计调整计提减值准备金额</vt:lpstr>
      <vt:lpstr>车辆!Mark_车辆_审计调整净值</vt:lpstr>
      <vt:lpstr>车辆!Mark_车辆_审计调整原值</vt:lpstr>
      <vt:lpstr>车辆!Mark_车辆_生产厂家</vt:lpstr>
      <vt:lpstr>车辆!Mark_车辆_使用单位</vt:lpstr>
      <vt:lpstr>车辆!Mark_车辆_数量</vt:lpstr>
      <vt:lpstr>车辆!Mark_车辆_序号</vt:lpstr>
      <vt:lpstr>车辆!Mark_车辆_已行驶里程</vt:lpstr>
      <vt:lpstr>车辆!Mark_车辆_原值增值率</vt:lpstr>
      <vt:lpstr>车辆!Mark_车辆_账面价值计提减值准备金额</vt:lpstr>
      <vt:lpstr>车辆!Mark_车辆_账面价值净值</vt:lpstr>
      <vt:lpstr>车辆!Mark_车辆_账面价值原值</vt:lpstr>
      <vt:lpstr>车辆!Mark_车辆_账面价值账面价值</vt:lpstr>
      <vt:lpstr>车辆!Mark_车辆_证载权利人</vt:lpstr>
      <vt:lpstr>车辆!Mark_车辆_资产编号</vt:lpstr>
      <vt:lpstr>车辆!Mark_车辆_资产申报</vt:lpstr>
      <vt:lpstr>车辆!Mark_车辆_资产状况</vt:lpstr>
      <vt:lpstr>车辆!Mark_车辆_最后一行</vt:lpstr>
      <vt:lpstr>持有待售负债!Mark_持有待售负债_备注</vt:lpstr>
      <vt:lpstr>持有待售负债!Mark_持有待售负债_持有至待售负债评估明细表</vt:lpstr>
      <vt:lpstr>持有待售负债!Mark_持有待售负债_发生日期</vt:lpstr>
      <vt:lpstr>持有待售负债!Mark_持有待售负债_合计</vt:lpstr>
      <vt:lpstr>持有待售负债!Mark_持有待售负债_户名</vt:lpstr>
      <vt:lpstr>持有待售负债!Mark_持有待售负债_利润所属期间</vt:lpstr>
      <vt:lpstr>持有待售负债!Mark_持有待售负债_评估基准日</vt:lpstr>
      <vt:lpstr>持有待售负债!Mark_持有待售负债_评估价值</vt:lpstr>
      <vt:lpstr>持有待售负债!Mark_持有待售负债_审计调整</vt:lpstr>
      <vt:lpstr>持有待售负债!Mark_持有待售负债_审计前账面值</vt:lpstr>
      <vt:lpstr>持有待售负债!Mark_持有待售负债_序号</vt:lpstr>
      <vt:lpstr>持有待售负债!Mark_持有待售负债_账面价值</vt:lpstr>
      <vt:lpstr>持有待售负债!Mark_持有待售负债_最后一行</vt:lpstr>
      <vt:lpstr>持有待售资产!Mark_持有待售资产_备注</vt:lpstr>
      <vt:lpstr>持有待售资产!Mark_持有待售资产_持有待售资产评估明细表</vt:lpstr>
      <vt:lpstr>持有待售资产!Mark_持有待售资产_发生日期</vt:lpstr>
      <vt:lpstr>持有待售资产!Mark_持有待售资产_股利所属期间</vt:lpstr>
      <vt:lpstr>持有待售资产!Mark_持有待售资产_合计</vt:lpstr>
      <vt:lpstr>持有待售资产!Mark_持有待售资产_户名</vt:lpstr>
      <vt:lpstr>持有待售资产!Mark_持有待售资产_评估价值</vt:lpstr>
      <vt:lpstr>持有待售资产!Mark_持有待售资产_审计调整</vt:lpstr>
      <vt:lpstr>持有待售资产!Mark_持有待售资产_审计前账面值</vt:lpstr>
      <vt:lpstr>持有待售资产!Mark_持有待售资产_序号</vt:lpstr>
      <vt:lpstr>持有待售资产!Mark_持有待售资产_增值率</vt:lpstr>
      <vt:lpstr>持有待售资产!Mark_持有待售资产_账面价值</vt:lpstr>
      <vt:lpstr>持有待售资产!Mark_持有待售资产_最后一行</vt:lpstr>
      <vt:lpstr>持有到期投资!Mark_持有到期投资_备注</vt:lpstr>
      <vt:lpstr>持有到期投资!Mark_持有到期投资_持有数量</vt:lpstr>
      <vt:lpstr>持有到期投资!Mark_持有到期投资_持有至到期投资减值准备</vt:lpstr>
      <vt:lpstr>持有到期投资!Mark_持有到期投资_持有至到期投资评估明细表</vt:lpstr>
      <vt:lpstr>持有到期投资!Mark_持有到期投资_合计</vt:lpstr>
      <vt:lpstr>持有到期投资!Mark_持有到期投资_净额</vt:lpstr>
      <vt:lpstr>持有到期投资!Mark_持有到期投资_评估价值</vt:lpstr>
      <vt:lpstr>持有到期投资!Mark_持有到期投资_投资日期</vt:lpstr>
      <vt:lpstr>持有到期投资!Mark_持有到期投资_序号</vt:lpstr>
      <vt:lpstr>持有到期投资!Mark_持有到期投资_增值率</vt:lpstr>
      <vt:lpstr>持有到期投资!Mark_持有到期投资_债券代码</vt:lpstr>
      <vt:lpstr>持有到期投资!Mark_持有到期投资_债券名称</vt:lpstr>
      <vt:lpstr>持有到期投资!Mark_持有到期投资_账面价值</vt:lpstr>
      <vt:lpstr>持有到期投资!Mark_持有到期投资_最后一行</vt:lpstr>
      <vt:lpstr>船舶!Mark_船舶_备注</vt:lpstr>
      <vt:lpstr>船舶!Mark_船舶_船舶类型</vt:lpstr>
      <vt:lpstr>船舶!Mark_船舶_船舶所有权证书号码</vt:lpstr>
      <vt:lpstr>船舶!Mark_船舶_船名</vt:lpstr>
      <vt:lpstr>船舶!Mark_船舶_额定荷载吨</vt:lpstr>
      <vt:lpstr>船舶!Mark_船舶_购置日期</vt:lpstr>
      <vt:lpstr>船舶!Mark_船舶_合计</vt:lpstr>
      <vt:lpstr>船舶!Mark_船舶_合同编号</vt:lpstr>
      <vt:lpstr>船舶!Mark_船舶_计量单位</vt:lpstr>
      <vt:lpstr>船舶!Mark_船舶_建造日期</vt:lpstr>
      <vt:lpstr>船舶!Mark_船舶_评估价值</vt:lpstr>
      <vt:lpstr>船舶!Mark_船舶_评估价值_成新率</vt:lpstr>
      <vt:lpstr>船舶!Mark_船舶_评估价值_净值</vt:lpstr>
      <vt:lpstr>船舶!Mark_船舶_评估价值_原值</vt:lpstr>
      <vt:lpstr>船舶!Mark_船舶_启用日期</vt:lpstr>
      <vt:lpstr>船舶!Mark_船舶_审计调整</vt:lpstr>
      <vt:lpstr>船舶!Mark_船舶_审计调整_计提减值准备金额</vt:lpstr>
      <vt:lpstr>船舶!Mark_船舶_审计调整_净值</vt:lpstr>
      <vt:lpstr>船舶!Mark_船舶_审计调整_原值</vt:lpstr>
      <vt:lpstr>船舶!Mark_船舶_审计前账面值</vt:lpstr>
      <vt:lpstr>船舶!Mark_船舶_审计前账面值_报关费</vt:lpstr>
      <vt:lpstr>船舶!Mark_船舶_审计前账面值_代理费</vt:lpstr>
      <vt:lpstr>船舶!Mark_船舶_审计前账面值_吨税</vt:lpstr>
      <vt:lpstr>船舶!Mark_船舶_审计前账面值_关税</vt:lpstr>
      <vt:lpstr>船舶!Mark_船舶_审计前账面值_后续改良后剔除原入账金额</vt:lpstr>
      <vt:lpstr>船舶!Mark_船舶_审计前账面值_后续改良支出入账金额</vt:lpstr>
      <vt:lpstr>船舶!Mark_船舶_审计前账面值_计提减值准备金额</vt:lpstr>
      <vt:lpstr>船舶!Mark_船舶_审计前账面值_交易费</vt:lpstr>
      <vt:lpstr>船舶!Mark_船舶_审计前账面值_净值</vt:lpstr>
      <vt:lpstr>船舶!Mark_船舶_审计前账面值_评估费</vt:lpstr>
      <vt:lpstr>船舶!Mark_船舶_审计前账面值_设备购置价款入账金额</vt:lpstr>
      <vt:lpstr>船舶!Mark_船舶_审计前账面值_手续费</vt:lpstr>
      <vt:lpstr>船舶!Mark_船舶_审计前账面值_修理费</vt:lpstr>
      <vt:lpstr>船舶!Mark_船舶_审计前账面值_原值</vt:lpstr>
      <vt:lpstr>船舶!Mark_船舶_审计前账面值_账面价值</vt:lpstr>
      <vt:lpstr>船舶!Mark_船舶_生产厂家</vt:lpstr>
      <vt:lpstr>船舶!Mark_船舶_数量</vt:lpstr>
      <vt:lpstr>船舶!Mark_船舶_序号</vt:lpstr>
      <vt:lpstr>船舶!Mark_船舶_增值率</vt:lpstr>
      <vt:lpstr>船舶!Mark_船舶_账面值</vt:lpstr>
      <vt:lpstr>船舶!Mark_船舶_账面值_计提减值准备金额</vt:lpstr>
      <vt:lpstr>船舶!Mark_船舶_账面值_净值</vt:lpstr>
      <vt:lpstr>船舶!Mark_船舶_账面值_原值</vt:lpstr>
      <vt:lpstr>船舶!Mark_船舶_账面值_账面价值</vt:lpstr>
      <vt:lpstr>船舶!Mark_船舶_主尺度</vt:lpstr>
      <vt:lpstr>船舶!Mark_船舶_主尺度_长宽深</vt:lpstr>
      <vt:lpstr>船舶!Mark_船舶_主机功率</vt:lpstr>
      <vt:lpstr>船舶!Mark_船舶_资产编号</vt:lpstr>
      <vt:lpstr>船舶!Mark_船舶_最后一行</vt:lpstr>
      <vt:lpstr>递延收益!Mark_递延收益_备注</vt:lpstr>
      <vt:lpstr>递延收益!Mark_递延收益_递延收益评估明细表</vt:lpstr>
      <vt:lpstr>递延收益!Mark_递延收益_发生日期</vt:lpstr>
      <vt:lpstr>递延收益!Mark_递延收益_合计</vt:lpstr>
      <vt:lpstr>递延收益!Mark_递延收益_户名</vt:lpstr>
      <vt:lpstr>递延收益!Mark_递延收益_款项内容</vt:lpstr>
      <vt:lpstr>递延收益!Mark_递延收益_评估基准日</vt:lpstr>
      <vt:lpstr>递延收益!Mark_递延收益_评估价值</vt:lpstr>
      <vt:lpstr>递延收益!Mark_递延收益_审计调整</vt:lpstr>
      <vt:lpstr>递延收益!Mark_递延收益_审计前账面值</vt:lpstr>
      <vt:lpstr>递延收益!Mark_递延收益_序号</vt:lpstr>
      <vt:lpstr>递延收益!Mark_递延收益_账面价值</vt:lpstr>
      <vt:lpstr>递延收益!Mark_递延收益_最后一行</vt:lpstr>
      <vt:lpstr>递延所得税负债!Mark_递延所得税负债_备注</vt:lpstr>
      <vt:lpstr>递延所得税负债!Mark_递延所得税负债_递延所得税负债评估明细表</vt:lpstr>
      <vt:lpstr>递延所得税负债!Mark_递延所得税负债_发生日期</vt:lpstr>
      <vt:lpstr>递延所得税负债!Mark_递延所得税负债_合计</vt:lpstr>
      <vt:lpstr>递延所得税负债!Mark_递延所得税负债_内容</vt:lpstr>
      <vt:lpstr>递延所得税负债!Mark_递延所得税负债_评定估算导航</vt:lpstr>
      <vt:lpstr>递延所得税负债!Mark_递延所得税负债_评估基准日</vt:lpstr>
      <vt:lpstr>递延所得税负债!Mark_递延所得税负债_评估价值</vt:lpstr>
      <vt:lpstr>递延所得税负债!Mark_递延所得税负债_审计调整</vt:lpstr>
      <vt:lpstr>递延所得税负债!Mark_递延所得税负债_审计前账面值</vt:lpstr>
      <vt:lpstr>递延所得税负债!Mark_递延所得税负债_序号</vt:lpstr>
      <vt:lpstr>递延所得税负债!Mark_递延所得税负债_账面价值</vt:lpstr>
      <vt:lpstr>递延所得税负债!Mark_递延所得税负债_资产申报导航整体</vt:lpstr>
      <vt:lpstr>递延所得税负债!Mark_递延所得税负债_最后一行</vt:lpstr>
      <vt:lpstr>递延所得税资产!Mark_递延所得税资产_备注</vt:lpstr>
      <vt:lpstr>递延所得税资产!Mark_递延所得税资产_递延所得税资产评估明细表</vt:lpstr>
      <vt:lpstr>递延所得税资产!Mark_递延所得税资产_合计</vt:lpstr>
      <vt:lpstr>递延所得税资产!Mark_递延所得税资产_内容或名称</vt:lpstr>
      <vt:lpstr>递延所得税资产!Mark_递延所得税资产_评定估算导航</vt:lpstr>
      <vt:lpstr>递延所得税资产!Mark_递延所得税资产_评估基准日</vt:lpstr>
      <vt:lpstr>递延所得税资产!Mark_递延所得税资产_评估价值</vt:lpstr>
      <vt:lpstr>递延所得税资产!Mark_递延所得税资产_取得日期</vt:lpstr>
      <vt:lpstr>递延所得税资产!Mark_递延所得税资产_审计调整</vt:lpstr>
      <vt:lpstr>递延所得税资产!Mark_递延所得税资产_审计前账面值</vt:lpstr>
      <vt:lpstr>递延所得税资产!Mark_递延所得税资产_序号</vt:lpstr>
      <vt:lpstr>递延所得税资产!Mark_递延所得税资产_账面价值</vt:lpstr>
      <vt:lpstr>递延所得税资产!Mark_递延所得税资产_资产申报导航整体</vt:lpstr>
      <vt:lpstr>递延所得税资产!Mark_递延所得税资产_最后一行</vt:lpstr>
      <vt:lpstr>电子设备!Mark_电子设备_备注</vt:lpstr>
      <vt:lpstr>电子设备!Mark_电子设备_购置日期</vt:lpstr>
      <vt:lpstr>电子设备!Mark_电子设备_规格型号</vt:lpstr>
      <vt:lpstr>电子设备!Mark_电子设备_合计</vt:lpstr>
      <vt:lpstr>电子设备!Mark_电子设备_会计折旧年限</vt:lpstr>
      <vt:lpstr>电子设备!Mark_电子设备_计量单位</vt:lpstr>
      <vt:lpstr>电子设备!Mark_电子设备_净值增值率</vt:lpstr>
      <vt:lpstr>电子设备!Mark_电子设备_评定估算</vt:lpstr>
      <vt:lpstr>电子设备!Mark_电子设备_评估价值</vt:lpstr>
      <vt:lpstr>电子设备!Mark_电子设备_评估价值_成新率</vt:lpstr>
      <vt:lpstr>电子设备!Mark_电子设备_评估价值_净值</vt:lpstr>
      <vt:lpstr>电子设备!Mark_电子设备_评估价值_原值</vt:lpstr>
      <vt:lpstr>电子设备!Mark_电子设备_企业申报人</vt:lpstr>
      <vt:lpstr>电子设备!Mark_电子设备_启用日期</vt:lpstr>
      <vt:lpstr>电子设备!Mark_电子设备_设备编号</vt:lpstr>
      <vt:lpstr>电子设备!Mark_电子设备_设备来源</vt:lpstr>
      <vt:lpstr>电子设备!Mark_电子设备_设备名称</vt:lpstr>
      <vt:lpstr>电子设备!Mark_电子设备_申报账面值</vt:lpstr>
      <vt:lpstr>电子设备!Mark_电子设备_申报账面值_计提减值准备金额</vt:lpstr>
      <vt:lpstr>电子设备!Mark_电子设备_申报账面值_净值</vt:lpstr>
      <vt:lpstr>电子设备!Mark_电子设备_申报账面值_原值</vt:lpstr>
      <vt:lpstr>电子设备!Mark_电子设备_申报账面值_账面价值</vt:lpstr>
      <vt:lpstr>电子设备!Mark_电子设备_审计调整</vt:lpstr>
      <vt:lpstr>电子设备!Mark_电子设备_审计调整_计提减值准备金额</vt:lpstr>
      <vt:lpstr>电子设备!Mark_电子设备_审计调整_净值</vt:lpstr>
      <vt:lpstr>电子设备!Mark_电子设备_审计调整_原值</vt:lpstr>
      <vt:lpstr>电子设备!Mark_电子设备_生产厂家</vt:lpstr>
      <vt:lpstr>电子设备!Mark_电子设备_使用单位</vt:lpstr>
      <vt:lpstr>电子设备!Mark_电子设备_数量</vt:lpstr>
      <vt:lpstr>电子设备!Mark_电子设备_序号</vt:lpstr>
      <vt:lpstr>电子设备!Mark_电子设备_原值增值率</vt:lpstr>
      <vt:lpstr>电子设备!Mark_电子设备_账面价值</vt:lpstr>
      <vt:lpstr>电子设备!Mark_电子设备_账面价值_计提减值准备金额</vt:lpstr>
      <vt:lpstr>电子设备!Mark_电子设备_账面价值_净值</vt:lpstr>
      <vt:lpstr>电子设备!Mark_电子设备_账面价值_原值</vt:lpstr>
      <vt:lpstr>电子设备!Mark_电子设备_账面价值_账面价值</vt:lpstr>
      <vt:lpstr>电子设备!Mark_电子设备_资产申报</vt:lpstr>
      <vt:lpstr>电子设备!Mark_电子设备_最后一行</vt:lpstr>
      <vt:lpstr>短期借款!Mark_短期借款_备注</vt:lpstr>
      <vt:lpstr>短期借款!Mark_短期借款_到期日</vt:lpstr>
      <vt:lpstr>短期借款!Mark_短期借款_短期借款评估明细表</vt:lpstr>
      <vt:lpstr>短期借款!Mark_短期借款_发生日期</vt:lpstr>
      <vt:lpstr>短期借款!Mark_短期借款_放款银行或机构名称</vt:lpstr>
      <vt:lpstr>短期借款!Mark_短期借款_合计</vt:lpstr>
      <vt:lpstr>短期借款!Mark_短期借款_评定估算导航</vt:lpstr>
      <vt:lpstr>短期借款!Mark_短期借款_评估基准日</vt:lpstr>
      <vt:lpstr>短期借款!Mark_短期借款_评估价值</vt:lpstr>
      <vt:lpstr>短期借款!Mark_短期借款_审计调整</vt:lpstr>
      <vt:lpstr>短期借款!Mark_短期借款_审计前账面值</vt:lpstr>
      <vt:lpstr>短期借款!Mark_短期借款_审计前账面值_本位币金额</vt:lpstr>
      <vt:lpstr>短期借款!Mark_短期借款_审计前账面值_币种</vt:lpstr>
      <vt:lpstr>短期借款!Mark_短期借款_审计前账面值_外币金额</vt:lpstr>
      <vt:lpstr>短期借款!Mark_短期借款_外币基准日汇率</vt:lpstr>
      <vt:lpstr>短期借款!Mark_短期借款_序号</vt:lpstr>
      <vt:lpstr>短期借款!Mark_短期借款_月利率</vt:lpstr>
      <vt:lpstr>短期借款!Mark_短期借款_账面价值</vt:lpstr>
      <vt:lpstr>短期借款!Mark_短期借款_资产申报导航整体</vt:lpstr>
      <vt:lpstr>短期借款!Mark_短期借款_最后一行</vt:lpstr>
      <vt:lpstr>发出商品!Mark_发出商品_备注</vt:lpstr>
      <vt:lpstr>发出商品!Mark_发出商品_被评估企业填表人</vt:lpstr>
      <vt:lpstr>发出商品!Mark_发出商品_不含税销售单价</vt:lpstr>
      <vt:lpstr>发出商品!Mark_发出商品_产品类型</vt:lpstr>
      <vt:lpstr>发出商品!Mark_发出商品_产品销售状态</vt:lpstr>
      <vt:lpstr>发出商品!Mark_发出商品_存放地点</vt:lpstr>
      <vt:lpstr>发出商品!Mark_发出商品_发出商品评估明细表</vt:lpstr>
      <vt:lpstr>发出商品!Mark_发出商品_规格型号</vt:lpstr>
      <vt:lpstr>发出商品!Mark_发出商品_合计</vt:lpstr>
      <vt:lpstr>发出商品!Mark_发出商品_计量单位</vt:lpstr>
      <vt:lpstr>发出商品!Mark_发出商品_减存货跌价准备</vt:lpstr>
      <vt:lpstr>发出商品!Mark_发出商品_净额</vt:lpstr>
      <vt:lpstr>发出商品!Mark_发出商品_名称</vt:lpstr>
      <vt:lpstr>发出商品!Mark_发出商品_评定估算导航</vt:lpstr>
      <vt:lpstr>发出商品!Mark_发出商品_评估基准日</vt:lpstr>
      <vt:lpstr>发出商品!Mark_发出商品_评估价值</vt:lpstr>
      <vt:lpstr>发出商品!Mark_发出商品_评估价值_单价</vt:lpstr>
      <vt:lpstr>发出商品!Mark_发出商品_评估价值_金额</vt:lpstr>
      <vt:lpstr>发出商品!Mark_发出商品_评估价值_实际数量</vt:lpstr>
      <vt:lpstr>发出商品!Mark_发出商品_申报账面值</vt:lpstr>
      <vt:lpstr>发出商品!Mark_发出商品_申报账面值_单价</vt:lpstr>
      <vt:lpstr>发出商品!Mark_发出商品_申报账面值_跌价准备</vt:lpstr>
      <vt:lpstr>发出商品!Mark_发出商品_申报账面值_金额</vt:lpstr>
      <vt:lpstr>发出商品!Mark_发出商品_申报账面值_数量</vt:lpstr>
      <vt:lpstr>发出商品!Mark_发出商品_申报账面值_账面价值</vt:lpstr>
      <vt:lpstr>发出商品!Mark_发出商品_审计调整</vt:lpstr>
      <vt:lpstr>发出商品!Mark_发出商品_审计调整_减值损失</vt:lpstr>
      <vt:lpstr>发出商品!Mark_发出商品_审计调整_账面值</vt:lpstr>
      <vt:lpstr>发出商品!Mark_发出商品_填表日期</vt:lpstr>
      <vt:lpstr>发出商品!Mark_发出商品_序号</vt:lpstr>
      <vt:lpstr>发出商品!Mark_发出商品_增值率</vt:lpstr>
      <vt:lpstr>发出商品!Mark_发出商品_账面价值</vt:lpstr>
      <vt:lpstr>发出商品!Mark_发出商品_账面价值_单价</vt:lpstr>
      <vt:lpstr>发出商品!Mark_发出商品_账面价值_跌价准备</vt:lpstr>
      <vt:lpstr>发出商品!Mark_发出商品_账面价值_金额</vt:lpstr>
      <vt:lpstr>发出商品!Mark_发出商品_账面价值_数量</vt:lpstr>
      <vt:lpstr>发出商品!Mark_发出商品_账面价值_账面价值</vt:lpstr>
      <vt:lpstr>发出商品!Mark_发出商品_资产申报导航整体</vt:lpstr>
      <vt:lpstr>发出商品!Mark_发出商品_最后一行</vt:lpstr>
      <vt:lpstr>房屋建筑物!Mark_房屋建筑物_备注</vt:lpstr>
      <vt:lpstr>房屋建筑物!Mark_房屋建筑物_层高</vt:lpstr>
      <vt:lpstr>房屋建筑物!Mark_房屋建筑物_朝向</vt:lpstr>
      <vt:lpstr>房屋建筑物!Mark_房屋建筑物_成本单价</vt:lpstr>
      <vt:lpstr>房屋建筑物!Mark_房屋建筑物_承租人名称</vt:lpstr>
      <vt:lpstr>房屋建筑物!Mark_房屋建筑物_抵押担保范围</vt:lpstr>
      <vt:lpstr>房屋建筑物!Mark_房屋建筑物_吊车吨位</vt:lpstr>
      <vt:lpstr>房屋建筑物!Mark_房屋建筑物_对应土地证号</vt:lpstr>
      <vt:lpstr>房屋建筑物!Mark_房屋建筑物_房屋实际用途</vt:lpstr>
      <vt:lpstr>房屋建筑物!Mark_房屋建筑物_房屋证载用途</vt:lpstr>
      <vt:lpstr>房屋建筑物!Mark_房屋建筑物_合计</vt:lpstr>
      <vt:lpstr>房屋建筑物!Mark_房屋建筑物_合同编号</vt:lpstr>
      <vt:lpstr>房屋建筑物!Mark_房屋建筑物_计提减值准备金额</vt:lpstr>
      <vt:lpstr>房屋建筑物!Mark_房屋建筑物_记事栏</vt:lpstr>
      <vt:lpstr>房屋建筑物!Mark_房屋建筑物_建成年月</vt:lpstr>
      <vt:lpstr>房屋建筑物!Mark_房屋建筑物_建筑物名称</vt:lpstr>
      <vt:lpstr>房屋建筑物!Mark_房屋建筑物_结构</vt:lpstr>
      <vt:lpstr>房屋建筑物!Mark_房屋建筑物_开工年月</vt:lpstr>
      <vt:lpstr>房屋建筑物!Mark_房屋建筑物_跨度</vt:lpstr>
      <vt:lpstr>房屋建筑物!Mark_房屋建筑物_评估值成新率</vt:lpstr>
      <vt:lpstr>房屋建筑物!Mark_房屋建筑物_评估值评估单价</vt:lpstr>
      <vt:lpstr>房屋建筑物!Mark_房屋建筑物_评估值评估价值</vt:lpstr>
      <vt:lpstr>房屋建筑物!Mark_房屋建筑物_评估值评估原值</vt:lpstr>
      <vt:lpstr>房屋建筑物!Mark_房屋建筑物_评估值增值率</vt:lpstr>
      <vt:lpstr>房屋建筑物!Mark_房屋建筑物_企业申报人</vt:lpstr>
      <vt:lpstr>房屋建筑物!Mark_房屋建筑物_取得方式</vt:lpstr>
      <vt:lpstr>房屋建筑物!Mark_房屋建筑物_取得时间</vt:lpstr>
      <vt:lpstr>房屋建筑物!Mark_房屋建筑物_权利期限</vt:lpstr>
      <vt:lpstr>房屋建筑物!Mark_房屋建筑物_权证编号</vt:lpstr>
      <vt:lpstr>房屋建筑物!Mark_房屋建筑物_申报账面值净值</vt:lpstr>
      <vt:lpstr>房屋建筑物!Mark_房屋建筑物_申报账面值原值</vt:lpstr>
      <vt:lpstr>房屋建筑物!Mark_房屋建筑物_申报账面值账面价值</vt:lpstr>
      <vt:lpstr>房屋建筑物!Mark_房屋建筑物_审计调整计提减值准备金额</vt:lpstr>
      <vt:lpstr>房屋建筑物!Mark_房屋建筑物_审计调整净值</vt:lpstr>
      <vt:lpstr>房屋建筑物!Mark_房屋建筑物_审计调整原值</vt:lpstr>
      <vt:lpstr>房屋建筑物!Mark_房屋建筑物_实际建筑面积</vt:lpstr>
      <vt:lpstr>房屋建筑物!Mark_房屋建筑物_所在层数</vt:lpstr>
      <vt:lpstr>房屋建筑物!Mark_房屋建筑物_位置</vt:lpstr>
      <vt:lpstr>房屋建筑物!Mark_房屋建筑物_序号</vt:lpstr>
      <vt:lpstr>房屋建筑物!Mark_房屋建筑物_檐高</vt:lpstr>
      <vt:lpstr>房屋建筑物!Mark_房屋建筑物_账面值计提减值准备金额</vt:lpstr>
      <vt:lpstr>房屋建筑物!Mark_房屋建筑物_账面值净值</vt:lpstr>
      <vt:lpstr>房屋建筑物!Mark_房屋建筑物_账面值原值</vt:lpstr>
      <vt:lpstr>房屋建筑物!Mark_房屋建筑物_账面值账面价值</vt:lpstr>
      <vt:lpstr>房屋建筑物!Mark_房屋建筑物_证载面积</vt:lpstr>
      <vt:lpstr>房屋建筑物!Mark_房屋建筑物_证载权利人</vt:lpstr>
      <vt:lpstr>房屋建筑物!Mark_房屋建筑物_柱距</vt:lpstr>
      <vt:lpstr>房屋建筑物!Mark_房屋建筑物_总层数</vt:lpstr>
      <vt:lpstr>房屋建筑物!Mark_房屋建筑物_租金</vt:lpstr>
      <vt:lpstr>房屋建筑物!Mark_房屋建筑物_租赁面积</vt:lpstr>
      <vt:lpstr>房屋建筑物!Mark_房屋建筑物_租赁面积内涵</vt:lpstr>
      <vt:lpstr>房屋建筑物!Mark_房屋建筑物_租赁期限</vt:lpstr>
      <vt:lpstr>房屋建筑物!Mark_房屋建筑物_最后一行</vt:lpstr>
      <vt:lpstr>飞机!Mark_飞机_备注</vt:lpstr>
      <vt:lpstr>飞机!Mark_飞机_大修费用</vt:lpstr>
      <vt:lpstr>飞机!Mark_飞机_飞机名称</vt:lpstr>
      <vt:lpstr>飞机!Mark_飞机_飞机评估明细表</vt:lpstr>
      <vt:lpstr>飞机!Mark_飞机_购置日期</vt:lpstr>
      <vt:lpstr>飞机!Mark_飞机_国籍标志编号</vt:lpstr>
      <vt:lpstr>飞机!Mark_飞机_合计</vt:lpstr>
      <vt:lpstr>飞机!Mark_飞机_机载右翼发动机</vt:lpstr>
      <vt:lpstr>飞机!Mark_飞机_机载右翼发动机_出厂时间</vt:lpstr>
      <vt:lpstr>飞机!Mark_飞机_机载右翼发动机_大修费用</vt:lpstr>
      <vt:lpstr>飞机!Mark_飞机_机载右翼发动机_大修后飞行小时</vt:lpstr>
      <vt:lpstr>飞机!Mark_飞机_机载右翼发动机_大修后飞行小时限数</vt:lpstr>
      <vt:lpstr>飞机!Mark_飞机_机载右翼发动机_大修后热循环数</vt:lpstr>
      <vt:lpstr>飞机!Mark_飞机_机载右翼发动机_大修后尚可热循环数</vt:lpstr>
      <vt:lpstr>飞机!Mark_飞机_机载右翼发动机_规格型号</vt:lpstr>
      <vt:lpstr>飞机!Mark_飞机_机载右翼发动机_计量单位</vt:lpstr>
      <vt:lpstr>飞机!Mark_飞机_机载右翼发动机_数量</vt:lpstr>
      <vt:lpstr>飞机!Mark_飞机_机载右翼发动机_已飞行小时数</vt:lpstr>
      <vt:lpstr>飞机!Mark_飞机_机载右翼发动机_已运行热循环数</vt:lpstr>
      <vt:lpstr>飞机!Mark_飞机_机载右翼发动机_制造厂家</vt:lpstr>
      <vt:lpstr>飞机!Mark_飞机_机载右翼发动机_资产编号</vt:lpstr>
      <vt:lpstr>飞机!Mark_飞机_机载左翼发动机</vt:lpstr>
      <vt:lpstr>飞机!Mark_飞机_机载左翼发动机_出厂时间</vt:lpstr>
      <vt:lpstr>飞机!Mark_飞机_机载左翼发动机_大修费用</vt:lpstr>
      <vt:lpstr>飞机!Mark_飞机_机载左翼发动机_大修后飞行小时</vt:lpstr>
      <vt:lpstr>飞机!Mark_飞机_机载左翼发动机_大修后飞行小时限数</vt:lpstr>
      <vt:lpstr>飞机!Mark_飞机_机载左翼发动机_大修后热循环数</vt:lpstr>
      <vt:lpstr>飞机!Mark_飞机_机载左翼发动机_大修后尚可热循环数</vt:lpstr>
      <vt:lpstr>飞机!Mark_飞机_机载左翼发动机_规格型号</vt:lpstr>
      <vt:lpstr>飞机!Mark_飞机_机载左翼发动机_计量单位</vt:lpstr>
      <vt:lpstr>飞机!Mark_飞机_机载左翼发动机_数量</vt:lpstr>
      <vt:lpstr>飞机!Mark_飞机_机载左翼发动机_已飞行小时数</vt:lpstr>
      <vt:lpstr>飞机!Mark_飞机_机载左翼发动机_已运行热循环数</vt:lpstr>
      <vt:lpstr>飞机!Mark_飞机_机载左翼发动机_制造厂家</vt:lpstr>
      <vt:lpstr>飞机!Mark_飞机_机载左翼发动机_资产编号</vt:lpstr>
      <vt:lpstr>飞机!Mark_飞机_计量单位</vt:lpstr>
      <vt:lpstr>飞机!Mark_飞机_检后规定时限</vt:lpstr>
      <vt:lpstr>飞机!Mark_飞机_检后起落次数</vt:lpstr>
      <vt:lpstr>飞机!Mark_飞机_检后起落限数</vt:lpstr>
      <vt:lpstr>飞机!Mark_飞机_检后小时限数</vt:lpstr>
      <vt:lpstr>飞机!Mark_飞机_检后已用时限</vt:lpstr>
      <vt:lpstr>飞机!Mark_飞机_检修后已用时限</vt:lpstr>
      <vt:lpstr>飞机!Mark_飞机_民用航空器标准适航证</vt:lpstr>
      <vt:lpstr>飞机!Mark_飞机_民用航空器电台执照</vt:lpstr>
      <vt:lpstr>飞机!Mark_飞机_民用航空器国籍登记证</vt:lpstr>
      <vt:lpstr>飞机!Mark_飞机_评估价值</vt:lpstr>
      <vt:lpstr>飞机!Mark_飞机_评估价值_成新率</vt:lpstr>
      <vt:lpstr>飞机!Mark_飞机_评估价值_净值</vt:lpstr>
      <vt:lpstr>飞机!Mark_飞机_评估价值_原值</vt:lpstr>
      <vt:lpstr>飞机!Mark_飞机_启用日期</vt:lpstr>
      <vt:lpstr>飞机!Mark_飞机_审计调整</vt:lpstr>
      <vt:lpstr>飞机!Mark_飞机_审计调整_计提减值准备金额</vt:lpstr>
      <vt:lpstr>飞机!Mark_飞机_审计调整_净值</vt:lpstr>
      <vt:lpstr>飞机!Mark_飞机_审计调整_原值</vt:lpstr>
      <vt:lpstr>飞机!Mark_飞机_审计前账面值</vt:lpstr>
      <vt:lpstr>飞机!Mark_飞机_审计前账面值_计提减值准备金额</vt:lpstr>
      <vt:lpstr>飞机!Mark_飞机_审计前账面值_净额</vt:lpstr>
      <vt:lpstr>飞机!Mark_飞机_审计前账面值_净值</vt:lpstr>
      <vt:lpstr>飞机!Mark_飞机_审计前账面值_原值</vt:lpstr>
      <vt:lpstr>飞机!Mark_飞机_生产厂家</vt:lpstr>
      <vt:lpstr>飞机!Mark_飞机_使用单位</vt:lpstr>
      <vt:lpstr>飞机!Mark_飞机_数量</vt:lpstr>
      <vt:lpstr>飞机!Mark_飞机_序号</vt:lpstr>
      <vt:lpstr>飞机!Mark_飞机_已飞行小时数</vt:lpstr>
      <vt:lpstr>飞机!Mark_飞机_已运行的起落数</vt:lpstr>
      <vt:lpstr>飞机!Mark_飞机_增值率</vt:lpstr>
      <vt:lpstr>飞机!Mark_飞机_账面价值</vt:lpstr>
      <vt:lpstr>飞机!Mark_飞机_账面价值_计提减值准备金额</vt:lpstr>
      <vt:lpstr>飞机!Mark_飞机_账面价值_净值</vt:lpstr>
      <vt:lpstr>飞机!Mark_飞机_账面价值_原值</vt:lpstr>
      <vt:lpstr>飞机!Mark_飞机_账面价值_账面价值</vt:lpstr>
      <vt:lpstr>飞机!Mark_飞机_最后一行</vt:lpstr>
      <vt:lpstr>飞机!Mark_飞机_最近一次大修</vt:lpstr>
      <vt:lpstr>资产负债表!Mark_非流动负债</vt:lpstr>
      <vt:lpstr>资产负债表!Mark_非流动负债_递延收益</vt:lpstr>
      <vt:lpstr>资产负债表!Mark_非流动负债_递延所得税负债</vt:lpstr>
      <vt:lpstr>资产负债表!Mark_非流动负债_其他非流动负债</vt:lpstr>
      <vt:lpstr>资产负债表!Mark_非流动负债_应付债券</vt:lpstr>
      <vt:lpstr>资产负债表!Mark_非流动负债_预计负债</vt:lpstr>
      <vt:lpstr>资产负债表!Mark_非流动负债_长期借款</vt:lpstr>
      <vt:lpstr>资产负债表!Mark_非流动负债_长期应付款</vt:lpstr>
      <vt:lpstr>资产负债表!Mark_非流动负债_租赁负债</vt:lpstr>
      <vt:lpstr>资产负债表!Mark_非流动资产</vt:lpstr>
      <vt:lpstr>资产负债表!Mark_非流动资产_持有至到期投资</vt:lpstr>
      <vt:lpstr>资产负债表!Mark_非流动资产_递延所得税资产</vt:lpstr>
      <vt:lpstr>资产负债表!Mark_非流动资产_固定资产</vt:lpstr>
      <vt:lpstr>资产负债表!Mark_非流动资产_开发支出</vt:lpstr>
      <vt:lpstr>资产负债表!Mark_非流动资产_可供出售金融资产</vt:lpstr>
      <vt:lpstr>资产负债表!Mark_非流动资产_其他非流动金融资产</vt:lpstr>
      <vt:lpstr>资产负债表!Mark_非流动资产_其他非流动资产</vt:lpstr>
      <vt:lpstr>资产负债表!Mark_非流动资产_其他权益工具</vt:lpstr>
      <vt:lpstr>资产负债表!Mark_非流动资产_其他债权投资</vt:lpstr>
      <vt:lpstr>资产负债表!Mark_非流动资产_商誉</vt:lpstr>
      <vt:lpstr>资产负债表!Mark_非流动资产_生产性生物资产</vt:lpstr>
      <vt:lpstr>资产负债表!Mark_非流动资产_使用权资产</vt:lpstr>
      <vt:lpstr>资产负债表!Mark_非流动资产_投资性房地产</vt:lpstr>
      <vt:lpstr>资产负债表!Mark_非流动资产_无形资产</vt:lpstr>
      <vt:lpstr>资产负债表!Mark_非流动资产_油气资产</vt:lpstr>
      <vt:lpstr>资产负债表!Mark_非流动资产_在建工程</vt:lpstr>
      <vt:lpstr>资产负债表!Mark_非流动资产_债权投资</vt:lpstr>
      <vt:lpstr>资产负债表!Mark_非流动资产_长期待摊费用</vt:lpstr>
      <vt:lpstr>资产负债表!Mark_非流动资产_长期股权投资</vt:lpstr>
      <vt:lpstr>资产负债表!Mark_非流动资产_长期应收款</vt:lpstr>
      <vt:lpstr>封面!Mark_封面_被评估企业</vt:lpstr>
      <vt:lpstr>封面!Mark_封面_基准日</vt:lpstr>
      <vt:lpstr>封面!Mark_封面_基准月</vt:lpstr>
      <vt:lpstr>工程施工!Mark_工程施工_备注</vt:lpstr>
      <vt:lpstr>工程施工!Mark_工程施工_工程施工清查评估明细表</vt:lpstr>
      <vt:lpstr>工程施工!Mark_工程施工_工程形象进度</vt:lpstr>
      <vt:lpstr>工程施工!Mark_工程施工_合计</vt:lpstr>
      <vt:lpstr>工程施工!Mark_工程施工_合同造价</vt:lpstr>
      <vt:lpstr>工程施工!Mark_工程施工_减存货跌价准备</vt:lpstr>
      <vt:lpstr>工程施工!Mark_工程施工_开工日期</vt:lpstr>
      <vt:lpstr>工程施工!Mark_工程施工_评估价值</vt:lpstr>
      <vt:lpstr>工程施工!Mark_工程施工_审计调整</vt:lpstr>
      <vt:lpstr>工程施工!Mark_工程施工_审计前账面值</vt:lpstr>
      <vt:lpstr>工程施工!Mark_工程施工_项目及内容</vt:lpstr>
      <vt:lpstr>工程施工!Mark_工程施工_小计</vt:lpstr>
      <vt:lpstr>工程施工!Mark_工程施工_序号</vt:lpstr>
      <vt:lpstr>工程施工!Mark_工程施工_预计完工日期</vt:lpstr>
      <vt:lpstr>工程施工!Mark_工程施工_增值率</vt:lpstr>
      <vt:lpstr>工程施工!Mark_工程施工_账面价值</vt:lpstr>
      <vt:lpstr>工程施工!Mark_工程施工_最后一行</vt:lpstr>
      <vt:lpstr>工程物资!Mark_工程物资_备注</vt:lpstr>
      <vt:lpstr>工程物资!Mark_工程物资_工程物资评估明细表</vt:lpstr>
      <vt:lpstr>工程物资!Mark_工程物资_工程项目</vt:lpstr>
      <vt:lpstr>工程物资!Mark_工程物资_合计</vt:lpstr>
      <vt:lpstr>工程物资!Mark_工程物资_计量单位</vt:lpstr>
      <vt:lpstr>工程物资!Mark_工程物资_减工程物资减值准备</vt:lpstr>
      <vt:lpstr>工程物资!Mark_工程物资_净额</vt:lpstr>
      <vt:lpstr>工程物资!Mark_工程物资_名称</vt:lpstr>
      <vt:lpstr>工程物资!Mark_工程物资_评估价值_单价</vt:lpstr>
      <vt:lpstr>工程物资!Mark_工程物资_评估价值_金额</vt:lpstr>
      <vt:lpstr>工程物资!Mark_工程物资_审计调整</vt:lpstr>
      <vt:lpstr>工程物资!Mark_工程物资_审计调整_计提减值准备金额</vt:lpstr>
      <vt:lpstr>工程物资!Mark_工程物资_审计调整_账面值</vt:lpstr>
      <vt:lpstr>工程物资!Mark_工程物资_审计前账面值</vt:lpstr>
      <vt:lpstr>工程物资!Mark_工程物资_审计前账面值_单价</vt:lpstr>
      <vt:lpstr>工程物资!Mark_工程物资_审计前账面值_减值准备</vt:lpstr>
      <vt:lpstr>工程物资!Mark_工程物资_审计前账面值_金额</vt:lpstr>
      <vt:lpstr>工程物资!Mark_工程物资_审计前账面值_数量</vt:lpstr>
      <vt:lpstr>工程物资!Mark_工程物资_审计前账面值_余额</vt:lpstr>
      <vt:lpstr>工程物资!Mark_工程物资_序号</vt:lpstr>
      <vt:lpstr>工程物资!Mark_工程物资_增减值</vt:lpstr>
      <vt:lpstr>工程物资!Mark_工程物资_增值率</vt:lpstr>
      <vt:lpstr>工程物资!Mark_工程物资_账面价值</vt:lpstr>
      <vt:lpstr>工程物资!Mark_工程物资_账面价值_单价</vt:lpstr>
      <vt:lpstr>工程物资!Mark_工程物资_账面价值_计提减值准备金额</vt:lpstr>
      <vt:lpstr>工程物资!Mark_工程物资_账面价值_金额</vt:lpstr>
      <vt:lpstr>工程物资!Mark_工程物资_账面价值_数量</vt:lpstr>
      <vt:lpstr>工程物资!Mark_工程物资_账面价值_余额</vt:lpstr>
      <vt:lpstr>工程物资!Mark_工程物资_最后一行</vt:lpstr>
      <vt:lpstr>构筑物!Mark_构筑物_备注</vt:lpstr>
      <vt:lpstr>构筑物!Mark_构筑物_构筑物及其他辅助设施评估明细表</vt:lpstr>
      <vt:lpstr>构筑物!Mark_构筑物_构筑物原值</vt:lpstr>
      <vt:lpstr>构筑物!Mark_构筑物_合计</vt:lpstr>
      <vt:lpstr>构筑物!Mark_构筑物_计量单位</vt:lpstr>
      <vt:lpstr>构筑物!Mark_构筑物_建成年月</vt:lpstr>
      <vt:lpstr>构筑物!Mark_构筑物_结构</vt:lpstr>
      <vt:lpstr>构筑物!Mark_构筑物_宽度</vt:lpstr>
      <vt:lpstr>构筑物!Mark_构筑物_面积体积</vt:lpstr>
      <vt:lpstr>构筑物!Mark_构筑物_名称</vt:lpstr>
      <vt:lpstr>构筑物!Mark_构筑物_评估值</vt:lpstr>
      <vt:lpstr>构筑物!Mark_构筑物_评估值成新率</vt:lpstr>
      <vt:lpstr>构筑物!Mark_构筑物_评估值评估单价</vt:lpstr>
      <vt:lpstr>构筑物!Mark_构筑物_评估值评估价值</vt:lpstr>
      <vt:lpstr>构筑物!Mark_构筑物_评估值评估原值</vt:lpstr>
      <vt:lpstr>构筑物!Mark_构筑物_评估值增值率</vt:lpstr>
      <vt:lpstr>构筑物!Mark_构筑物_企业实际信息</vt:lpstr>
      <vt:lpstr>构筑物!Mark_构筑物_申报账面价值</vt:lpstr>
      <vt:lpstr>构筑物!Mark_构筑物_申报账面值</vt:lpstr>
      <vt:lpstr>构筑物!Mark_构筑物_申报账面值计提减值准备金额</vt:lpstr>
      <vt:lpstr>构筑物!Mark_构筑物_申报账面值净值</vt:lpstr>
      <vt:lpstr>构筑物!Mark_构筑物_深度</vt:lpstr>
      <vt:lpstr>构筑物!Mark_构筑物_审计调整</vt:lpstr>
      <vt:lpstr>构筑物!Mark_构筑物_审计调整计提减值准备金额</vt:lpstr>
      <vt:lpstr>构筑物!Mark_构筑物_审计调整净值</vt:lpstr>
      <vt:lpstr>构筑物!Mark_构筑物_审计调整原值</vt:lpstr>
      <vt:lpstr>构筑物!Mark_构筑物_使用单位</vt:lpstr>
      <vt:lpstr>构筑物!Mark_构筑物_序号</vt:lpstr>
      <vt:lpstr>构筑物!Mark_构筑物_长度</vt:lpstr>
      <vt:lpstr>构筑物!Mark_构筑物_账面值</vt:lpstr>
      <vt:lpstr>构筑物!Mark_构筑物_账面值计提减值准备金额</vt:lpstr>
      <vt:lpstr>构筑物!Mark_构筑物_账面值净值</vt:lpstr>
      <vt:lpstr>构筑物!Mark_构筑物_账面值原值</vt:lpstr>
      <vt:lpstr>构筑物!Mark_构筑物_账面值账面价值</vt:lpstr>
      <vt:lpstr>构筑物!Mark_构筑物_最后一行</vt:lpstr>
      <vt:lpstr>股权树!Mark_股权树_被投资单位名称</vt:lpstr>
      <vt:lpstr>股权投资!Mark_股权投资_备注</vt:lpstr>
      <vt:lpstr>股权投资!Mark_股权投资_被评估单位认缴资本元</vt:lpstr>
      <vt:lpstr>股权投资!Mark_股权投资_被评估单位实缴资本元</vt:lpstr>
      <vt:lpstr>股权投资!Mark_股权投资_被投资单位名称</vt:lpstr>
      <vt:lpstr>股权投资!Mark_股权投资_合计</vt:lpstr>
      <vt:lpstr>股权投资!Mark_股权投资_经营状况</vt:lpstr>
      <vt:lpstr>股权投资!Mark_股权投资_评估价值</vt:lpstr>
      <vt:lpstr>股权投资!Mark_股权投资_企业编号</vt:lpstr>
      <vt:lpstr>股权投资!Mark_股权投资_认缴持股比例</vt:lpstr>
      <vt:lpstr>股权投资!Mark_股权投资_审计调整_减值准备</vt:lpstr>
      <vt:lpstr>股权投资!Mark_股权投资_审计调整_账面原值</vt:lpstr>
      <vt:lpstr>股权投资!Mark_股权投资_审计前账面值_减值准备</vt:lpstr>
      <vt:lpstr>股权投资!Mark_股权投资_审计前账面值_账面净值</vt:lpstr>
      <vt:lpstr>股权投资!Mark_股权投资_审计前账面值_账面原值</vt:lpstr>
      <vt:lpstr>股权投资!Mark_股权投资_实缴持股比例</vt:lpstr>
      <vt:lpstr>股权投资!Mark_股权投资_实缴资本元</vt:lpstr>
      <vt:lpstr>股权投资!Mark_股权投资_所属区域</vt:lpstr>
      <vt:lpstr>股权投资!Mark_股权投资_投资成本</vt:lpstr>
      <vt:lpstr>股权投资!Mark_股权投资_投资类型</vt:lpstr>
      <vt:lpstr>股权投资!Mark_股权投资_投资日期</vt:lpstr>
      <vt:lpstr>股权投资!Mark_股权投资_协议投资期限</vt:lpstr>
      <vt:lpstr>股权投资!Mark_股权投资_序号</vt:lpstr>
      <vt:lpstr>股权投资!Mark_股权投资_增值率</vt:lpstr>
      <vt:lpstr>股权投资!Mark_股权投资_长期股权投资评估明细表</vt:lpstr>
      <vt:lpstr>股权投资!Mark_股权投资_账面价值_减值准备</vt:lpstr>
      <vt:lpstr>股权投资!Mark_股权投资_账面价值_账面净值</vt:lpstr>
      <vt:lpstr>股权投资!Mark_股权投资_账面价值_账面原值</vt:lpstr>
      <vt:lpstr>股权投资!Mark_股权投资_注册资本元</vt:lpstr>
      <vt:lpstr>股权投资!Mark_股权投资_最后一行</vt:lpstr>
      <vt:lpstr>固定资产清理!Mark_固定资产清理_备注</vt:lpstr>
      <vt:lpstr>固定资产清理!Mark_固定资产清理_被评估企业</vt:lpstr>
      <vt:lpstr>固定资产清理!Mark_固定资产清理_被评估企业填表人</vt:lpstr>
      <vt:lpstr>固定资产清理!Mark_固定资产清理_待处理资产名称</vt:lpstr>
      <vt:lpstr>固定资产清理!Mark_固定资产清理_发生日期</vt:lpstr>
      <vt:lpstr>固定资产清理!Mark_固定资产清理_固定资产清理评估明细表</vt:lpstr>
      <vt:lpstr>固定资产清理!Mark_固定资产清理_合计</vt:lpstr>
      <vt:lpstr>固定资产清理!Mark_固定资产清理_评估基准日</vt:lpstr>
      <vt:lpstr>固定资产清理!Mark_固定资产清理_评估价值</vt:lpstr>
      <vt:lpstr>固定资产清理!Mark_固定资产清理_人民币万元</vt:lpstr>
      <vt:lpstr>固定资产清理!Mark_固定资产清理_审计调整</vt:lpstr>
      <vt:lpstr>固定资产清理!Mark_固定资产清理_审计前账面值</vt:lpstr>
      <vt:lpstr>固定资产清理!Mark_固定资产清理_填表日期</vt:lpstr>
      <vt:lpstr>固定资产清理!Mark_固定资产清理_序号</vt:lpstr>
      <vt:lpstr>固定资产清理!Mark_固定资产清理_增减值</vt:lpstr>
      <vt:lpstr>固定资产清理!Mark_固定资产清理_增值率</vt:lpstr>
      <vt:lpstr>固定资产清理!Mark_固定资产清理_账面价值</vt:lpstr>
      <vt:lpstr>管道沟槽!Mark_管道沟槽_备注</vt:lpstr>
      <vt:lpstr>管道沟槽!Mark_管道沟槽_材质</vt:lpstr>
      <vt:lpstr>管道沟槽!Mark_管道沟槽_漕深</vt:lpstr>
      <vt:lpstr>管道沟槽!Mark_管道沟槽_沟宽沟厚</vt:lpstr>
      <vt:lpstr>管道沟槽!Mark_管道沟槽_构筑物及其他辅助设施评估明细表</vt:lpstr>
      <vt:lpstr>管道沟槽!Mark_管道沟槽_合计</vt:lpstr>
      <vt:lpstr>管道沟槽!Mark_管道沟槽_建成年月</vt:lpstr>
      <vt:lpstr>管道沟槽!Mark_管道沟槽_绝缘方式</vt:lpstr>
      <vt:lpstr>管道沟槽!Mark_管道沟槽_名称</vt:lpstr>
      <vt:lpstr>管道沟槽!Mark_管道沟槽_评估价值</vt:lpstr>
      <vt:lpstr>管道沟槽!Mark_管道沟槽_评估价值_成新率</vt:lpstr>
      <vt:lpstr>管道沟槽!Mark_管道沟槽_评估价值_净值</vt:lpstr>
      <vt:lpstr>管道沟槽!Mark_管道沟槽_评估价值_原值</vt:lpstr>
      <vt:lpstr>管道沟槽!Mark_管道沟槽_审计调整</vt:lpstr>
      <vt:lpstr>管道沟槽!Mark_管道沟槽_审计调整_计提减值准备金额</vt:lpstr>
      <vt:lpstr>管道沟槽!Mark_管道沟槽_审计调整_净值</vt:lpstr>
      <vt:lpstr>管道沟槽!Mark_管道沟槽_审计调整_原值</vt:lpstr>
      <vt:lpstr>管道沟槽!Mark_管道沟槽_审计前账面值</vt:lpstr>
      <vt:lpstr>管道沟槽!Mark_管道沟槽_审计前账面值_计提减值准备金额</vt:lpstr>
      <vt:lpstr>管道沟槽!Mark_管道沟槽_审计前账面值_净额</vt:lpstr>
      <vt:lpstr>管道沟槽!Mark_管道沟槽_审计前账面值_净值</vt:lpstr>
      <vt:lpstr>管道沟槽!Mark_管道沟槽_审计前账面值_原值</vt:lpstr>
      <vt:lpstr>管道沟槽!Mark_管道沟槽_使用单位</vt:lpstr>
      <vt:lpstr>管道沟槽!Mark_管道沟槽_序号</vt:lpstr>
      <vt:lpstr>管道沟槽!Mark_管道沟槽_增值率</vt:lpstr>
      <vt:lpstr>管道沟槽!Mark_管道沟槽_长度</vt:lpstr>
      <vt:lpstr>管道沟槽!Mark_管道沟槽_账面价值</vt:lpstr>
      <vt:lpstr>管道沟槽!Mark_管道沟槽_账面价值_计提减值准备金额</vt:lpstr>
      <vt:lpstr>管道沟槽!Mark_管道沟槽_账面价值_净值</vt:lpstr>
      <vt:lpstr>管道沟槽!Mark_管道沟槽_账面价值_原值</vt:lpstr>
      <vt:lpstr>管道沟槽!Mark_管道沟槽_账面价值_账面价值</vt:lpstr>
      <vt:lpstr>管道沟槽!Mark_管道沟槽_最后一行</vt:lpstr>
      <vt:lpstr>合同负债!Mark_合同负债_备注</vt:lpstr>
      <vt:lpstr>合同负债!Mark_合同负债_本位币金额</vt:lpstr>
      <vt:lpstr>合同负债!Mark_合同负债_币种</vt:lpstr>
      <vt:lpstr>合同负债!Mark_合同负债_发生日期</vt:lpstr>
      <vt:lpstr>合同负债!Mark_合同负债_合计</vt:lpstr>
      <vt:lpstr>合同负债!Mark_合同负债_合同负债评估明细表</vt:lpstr>
      <vt:lpstr>合同负债!Mark_合同负债_户名结算对象</vt:lpstr>
      <vt:lpstr>合同负债!Mark_合同负债_评估基准日</vt:lpstr>
      <vt:lpstr>合同负债!Mark_合同负债_评估价值</vt:lpstr>
      <vt:lpstr>合同负债!Mark_合同负债_申报账面值</vt:lpstr>
      <vt:lpstr>合同负债!Mark_合同负债_审计调整</vt:lpstr>
      <vt:lpstr>合同负债!Mark_合同负债_外币金额</vt:lpstr>
      <vt:lpstr>合同负债!Mark_合同负债_序号</vt:lpstr>
      <vt:lpstr>合同负债!Mark_合同负债_业务内容</vt:lpstr>
      <vt:lpstr>合同负债!Mark_合同负债_账面价值</vt:lpstr>
      <vt:lpstr>合同负债!Mark_合同负债_最后一行</vt:lpstr>
      <vt:lpstr>合同资产!Mark_合同资产_备注</vt:lpstr>
      <vt:lpstr>合同资产!Mark_合同资产_发生日期</vt:lpstr>
      <vt:lpstr>合同资产!Mark_合同资产_合计</vt:lpstr>
      <vt:lpstr>合同资产!Mark_合同资产_合同资产评估明细表</vt:lpstr>
      <vt:lpstr>合同资产!Mark_合同资产_减坏账准备评估风险损失</vt:lpstr>
      <vt:lpstr>合同资产!Mark_合同资产_净额</vt:lpstr>
      <vt:lpstr>合同资产!Mark_合同资产_评估基准日</vt:lpstr>
      <vt:lpstr>合同资产!Mark_合同资产_评估价值</vt:lpstr>
      <vt:lpstr>合同资产!Mark_合同资产_欠款单位名称结算对象</vt:lpstr>
      <vt:lpstr>合同资产!Mark_合同资产_申报账面值</vt:lpstr>
      <vt:lpstr>合同资产!Mark_合同资产_申报账面值本位币金额</vt:lpstr>
      <vt:lpstr>合同资产!Mark_合同资产_申报账面值币种</vt:lpstr>
      <vt:lpstr>合同资产!Mark_合同资产_申报账面值外币金额</vt:lpstr>
      <vt:lpstr>合同资产!Mark_合同资产_审计调整</vt:lpstr>
      <vt:lpstr>合同资产!Mark_合同资产_序号</vt:lpstr>
      <vt:lpstr>合同资产!Mark_合同资产_业务内容</vt:lpstr>
      <vt:lpstr>合同资产!Mark_合同资产_增值率</vt:lpstr>
      <vt:lpstr>合同资产!Mark_合同资产_账面价值</vt:lpstr>
      <vt:lpstr>合同资产!Mark_合同资产_最后一行</vt:lpstr>
      <vt:lpstr>机器设备!Mark_机器设备_财务固定资产分类三级</vt:lpstr>
      <vt:lpstr>机器设备!Mark_机器设备_购置日期</vt:lpstr>
      <vt:lpstr>机器设备!Mark_机器设备_规格型号</vt:lpstr>
      <vt:lpstr>机器设备!Mark_机器设备_会计折旧年限</vt:lpstr>
      <vt:lpstr>机器设备!Mark_机器设备_计量单位</vt:lpstr>
      <vt:lpstr>机器设备!Mark_机器设备_启用日期</vt:lpstr>
      <vt:lpstr>机器设备!Mark_机器设备_设备编号</vt:lpstr>
      <vt:lpstr>机器设备!Mark_机器设备_设备来源</vt:lpstr>
      <vt:lpstr>机器设备!Mark_机器设备_设备名称</vt:lpstr>
      <vt:lpstr>机器设备!Mark_机器设备_申报账面值_减值准备</vt:lpstr>
      <vt:lpstr>机器设备!Mark_机器设备_申报账面值_净值</vt:lpstr>
      <vt:lpstr>机器设备!Mark_机器设备_申报账面值_原值</vt:lpstr>
      <vt:lpstr>机器设备!Mark_机器设备_申报账面值_账面价值</vt:lpstr>
      <vt:lpstr>机器设备!Mark_机器设备_审计调整_计提减值准备金额</vt:lpstr>
      <vt:lpstr>机器设备!Mark_机器设备_审计调整_净值</vt:lpstr>
      <vt:lpstr>机器设备!Mark_机器设备_审计调整_原值</vt:lpstr>
      <vt:lpstr>机器设备!Mark_机器设备_生产厂家</vt:lpstr>
      <vt:lpstr>机器设备!Mark_机器设备_使用单位</vt:lpstr>
      <vt:lpstr>机器设备!Mark_机器设备_数量</vt:lpstr>
      <vt:lpstr>机器设备!Mark_机器设备_资产状况</vt:lpstr>
      <vt:lpstr>交易性—股票!Mark_交易性—股票_备注</vt:lpstr>
      <vt:lpstr>交易性—股票!Mark_交易性—股票_持股数量</vt:lpstr>
      <vt:lpstr>交易性—股票!Mark_交易性—股票_股票代码</vt:lpstr>
      <vt:lpstr>交易性—股票!Mark_交易性—股票_股票名称</vt:lpstr>
      <vt:lpstr>交易性—股票!Mark_交易性—股票_合计</vt:lpstr>
      <vt:lpstr>交易性—股票!Mark_交易性—股票_交易性金融资产—股票投资评估明细表</vt:lpstr>
      <vt:lpstr>交易性—股票!Mark_交易性—股票_评估价值</vt:lpstr>
      <vt:lpstr>交易性—股票!Mark_交易性—股票_审计调整</vt:lpstr>
      <vt:lpstr>交易性—股票!Mark_交易性—股票_审计前账面值</vt:lpstr>
      <vt:lpstr>交易性—股票!Mark_交易性—股票_投资日期</vt:lpstr>
      <vt:lpstr>交易性—股票!Mark_交易性—股票_序号</vt:lpstr>
      <vt:lpstr>交易性—股票!Mark_交易性—股票_增值率</vt:lpstr>
      <vt:lpstr>交易性—股票!Mark_交易性—股票_账面价值</vt:lpstr>
      <vt:lpstr>交易性—股票!Mark_交易性—股票_最后一行</vt:lpstr>
      <vt:lpstr>交易性—基金!Mark_交易性—基金_备注</vt:lpstr>
      <vt:lpstr>交易性—基金!Mark_交易性—基金_持有数量</vt:lpstr>
      <vt:lpstr>交易性—基金!Mark_交易性—基金_合计</vt:lpstr>
      <vt:lpstr>交易性—基金!Mark_交易性—基金_基金代码</vt:lpstr>
      <vt:lpstr>交易性—基金!Mark_交易性—基金_基金名称</vt:lpstr>
      <vt:lpstr>交易性—基金!Mark_交易性—基金_交易性金融资产—基金投资评估明细表</vt:lpstr>
      <vt:lpstr>交易性—基金!Mark_交易性—基金_评估价值</vt:lpstr>
      <vt:lpstr>交易性—基金!Mark_交易性—基金_审计调整</vt:lpstr>
      <vt:lpstr>交易性—基金!Mark_交易性—基金_审计前账面值</vt:lpstr>
      <vt:lpstr>交易性—基金!Mark_交易性—基金_投资日期</vt:lpstr>
      <vt:lpstr>交易性—基金!Mark_交易性—基金_序号</vt:lpstr>
      <vt:lpstr>交易性—基金!Mark_交易性—基金_增值率</vt:lpstr>
      <vt:lpstr>交易性—基金!Mark_交易性—基金_账面价值</vt:lpstr>
      <vt:lpstr>交易性—基金!Mark_交易性—基金_最后一行</vt:lpstr>
      <vt:lpstr>交易性金融负债!Mark_交易性金融负债_备注</vt:lpstr>
      <vt:lpstr>交易性金融负债!Mark_交易性金融负债_到期日</vt:lpstr>
      <vt:lpstr>交易性金融负债!Mark_交易性金融负债_发行日期</vt:lpstr>
      <vt:lpstr>交易性金融负债!Mark_交易性金融负债_规模本金</vt:lpstr>
      <vt:lpstr>交易性金融负债!Mark_交易性金融负债_合计</vt:lpstr>
      <vt:lpstr>交易性金融负债!Mark_交易性金融负债_交易性金融负债评估明细表</vt:lpstr>
      <vt:lpstr>交易性金融负债!Mark_交易性金融负债_类型</vt:lpstr>
      <vt:lpstr>交易性金融负债!Mark_交易性金融负债_评估价值</vt:lpstr>
      <vt:lpstr>交易性金融负债!Mark_交易性金融负债_审计调整</vt:lpstr>
      <vt:lpstr>交易性金融负债!Mark_交易性金融负债_审计前账面值</vt:lpstr>
      <vt:lpstr>交易性金融负债!Mark_交易性金融负债_收益率利率</vt:lpstr>
      <vt:lpstr>交易性金融负债!Mark_交易性金融负债_项目名称</vt:lpstr>
      <vt:lpstr>交易性金融负债!Mark_交易性金融负债_序号</vt:lpstr>
      <vt:lpstr>交易性金融负债!Mark_交易性金融负债_业务内容</vt:lpstr>
      <vt:lpstr>交易性金融负债!Mark_交易性金融负债_账面价值</vt:lpstr>
      <vt:lpstr>交易性金融负债!Mark_交易性金融负债_最后一行</vt:lpstr>
      <vt:lpstr>交易性—债券!Mark_交易性—债券_备注</vt:lpstr>
      <vt:lpstr>交易性—债券!Mark_交易性—债券_持有数量</vt:lpstr>
      <vt:lpstr>交易性—债券!Mark_交易性—债券_合计</vt:lpstr>
      <vt:lpstr>交易性—债券!Mark_交易性—债券_交易性金融资产—债券投资评估明细表</vt:lpstr>
      <vt:lpstr>交易性—债券!Mark_交易性—债券_评估价值</vt:lpstr>
      <vt:lpstr>交易性—债券!Mark_交易性—债券_审计调整</vt:lpstr>
      <vt:lpstr>交易性—债券!Mark_交易性—债券_审计前账面值</vt:lpstr>
      <vt:lpstr>交易性—债券!Mark_交易性—债券_投资日期</vt:lpstr>
      <vt:lpstr>交易性—债券!Mark_交易性—债券_序号</vt:lpstr>
      <vt:lpstr>交易性—债券!Mark_交易性—债券_增值率</vt:lpstr>
      <vt:lpstr>交易性—债券!Mark_交易性—债券_债券代码</vt:lpstr>
      <vt:lpstr>交易性—债券!Mark_交易性—债券_债券名称</vt:lpstr>
      <vt:lpstr>交易性—债券!Mark_交易性—债券_账面价值</vt:lpstr>
      <vt:lpstr>交易性—债券!Mark_交易性—债券_最后一行</vt:lpstr>
      <vt:lpstr>井巷!Mark_井巷_备注</vt:lpstr>
      <vt:lpstr>井巷!Mark_井巷_材质</vt:lpstr>
      <vt:lpstr>井巷!Mark_井巷_硐室掘进体积</vt:lpstr>
      <vt:lpstr>井巷!Mark_井巷_该井巷尚可开采储量</vt:lpstr>
      <vt:lpstr>井巷!Mark_井巷_该井巷已经开采储量</vt:lpstr>
      <vt:lpstr>井巷!Mark_井巷_轨距</vt:lpstr>
      <vt:lpstr>井巷!Mark_井巷_轨型</vt:lpstr>
      <vt:lpstr>井巷!Mark_井巷_轨枕</vt:lpstr>
      <vt:lpstr>井巷!Mark_井巷_合计</vt:lpstr>
      <vt:lpstr>井巷!Mark_井巷_井巷高度</vt:lpstr>
      <vt:lpstr>井巷!Mark_井巷_井巷工程名称</vt:lpstr>
      <vt:lpstr>井巷!Mark_井巷_井巷工程评估明细表</vt:lpstr>
      <vt:lpstr>井巷!Mark_井巷_净直径</vt:lpstr>
      <vt:lpstr>井巷!Mark_井巷_净周长</vt:lpstr>
      <vt:lpstr>井巷!Mark_井巷_掘进断面</vt:lpstr>
      <vt:lpstr>井巷!Mark_井巷_竣工年月</vt:lpstr>
      <vt:lpstr>井巷!Mark_井巷_锚杆数量</vt:lpstr>
      <vt:lpstr>井巷!Mark_井巷_锚杆长度M</vt:lpstr>
      <vt:lpstr>井巷!Mark_井巷_锚杆总数量</vt:lpstr>
      <vt:lpstr>井巷!Mark_井巷_煤岩类别</vt:lpstr>
      <vt:lpstr>井巷!Mark_井巷_排矸体积</vt:lpstr>
      <vt:lpstr>井巷!Mark_井巷_平均宽度</vt:lpstr>
      <vt:lpstr>井巷!Mark_井巷_平均运距</vt:lpstr>
      <vt:lpstr>井巷!Mark_井巷_评估值</vt:lpstr>
      <vt:lpstr>井巷!Mark_井巷_评估值_成新率</vt:lpstr>
      <vt:lpstr>井巷!Mark_井巷_评估值_净值</vt:lpstr>
      <vt:lpstr>井巷!Mark_井巷_评估值_原值</vt:lpstr>
      <vt:lpstr>井巷!Mark_井巷_取暖期</vt:lpstr>
      <vt:lpstr>井巷!Mark_井巷_尚可使用年限</vt:lpstr>
      <vt:lpstr>井巷!Mark_井巷_审计调整</vt:lpstr>
      <vt:lpstr>井巷!Mark_井巷_审计调整_计提减值准备金额</vt:lpstr>
      <vt:lpstr>井巷!Mark_井巷_审计调整_净值</vt:lpstr>
      <vt:lpstr>井巷!Mark_井巷_审计调整_原值</vt:lpstr>
      <vt:lpstr>井巷!Mark_井巷_审计前账面价值</vt:lpstr>
      <vt:lpstr>井巷!Mark_井巷_审计前账面价值_计提减值准备金额</vt:lpstr>
      <vt:lpstr>井巷!Mark_井巷_审计前账面价值_净额</vt:lpstr>
      <vt:lpstr>井巷!Mark_井巷_审计前账面价值_净值</vt:lpstr>
      <vt:lpstr>井巷!Mark_井巷_审计前账面价值_原值</vt:lpstr>
      <vt:lpstr>井巷!Mark_井巷_施工阶段</vt:lpstr>
      <vt:lpstr>井巷!Mark_井巷_停工年限</vt:lpstr>
      <vt:lpstr>井巷!Mark_井巷_网片</vt:lpstr>
      <vt:lpstr>井巷!Mark_井巷_网片_1M2M</vt:lpstr>
      <vt:lpstr>井巷!Mark_井巷_网片_kgAB</vt:lpstr>
      <vt:lpstr>井巷!Mark_井巷_网片_kgAC</vt:lpstr>
      <vt:lpstr>井巷!Mark_井巷_网片_kgAD</vt:lpstr>
      <vt:lpstr>井巷!Mark_井巷_网片_kgAE</vt:lpstr>
      <vt:lpstr>井巷!Mark_井巷_巷道断面类型</vt:lpstr>
      <vt:lpstr>井巷!Mark_井巷_巷道倾角</vt:lpstr>
      <vt:lpstr>井巷!Mark_井巷_巷道长度</vt:lpstr>
      <vt:lpstr>井巷!Mark_井巷_序号</vt:lpstr>
      <vt:lpstr>井巷!Mark_井巷_岩石硬度系数</vt:lpstr>
      <vt:lpstr>井巷!Mark_井巷_已使用年限</vt:lpstr>
      <vt:lpstr>井巷!Mark_井巷_增减率</vt:lpstr>
      <vt:lpstr>井巷!Mark_井巷_账面价值</vt:lpstr>
      <vt:lpstr>井巷!Mark_井巷_账面价值_计提减值准备金额</vt:lpstr>
      <vt:lpstr>井巷!Mark_井巷_账面价值_净值</vt:lpstr>
      <vt:lpstr>井巷!Mark_井巷_账面价值_原值</vt:lpstr>
      <vt:lpstr>井巷!Mark_井巷_账面价值_账面价值</vt:lpstr>
      <vt:lpstr>井巷!Mark_井巷_支护方式</vt:lpstr>
      <vt:lpstr>井巷!Mark_井巷_支护厚度</vt:lpstr>
      <vt:lpstr>井巷!Mark_井巷_资产编号</vt:lpstr>
      <vt:lpstr>井巷!Mark_井巷_最后一行</vt:lpstr>
      <vt:lpstr>开发支出!Mark_开发支出_备注</vt:lpstr>
      <vt:lpstr>开发支出!Mark_开发支出_发生日期</vt:lpstr>
      <vt:lpstr>开发支出!Mark_开发支出_合计</vt:lpstr>
      <vt:lpstr>开发支出!Mark_开发支出_开发支出评估明细表</vt:lpstr>
      <vt:lpstr>开发支出!Mark_开发支出_内容或名称</vt:lpstr>
      <vt:lpstr>开发支出!Mark_开发支出_评估价值</vt:lpstr>
      <vt:lpstr>开发支出!Mark_开发支出_审计调整</vt:lpstr>
      <vt:lpstr>开发支出!Mark_开发支出_审计前账面值</vt:lpstr>
      <vt:lpstr>开发支出!Mark_开发支出_序号</vt:lpstr>
      <vt:lpstr>开发支出!Mark_开发支出_增减值</vt:lpstr>
      <vt:lpstr>开发支出!Mark_开发支出_增值率</vt:lpstr>
      <vt:lpstr>开发支出!Mark_开发支出_账面价值</vt:lpstr>
      <vt:lpstr>开发支出!Mark_开发支出_最后一行</vt:lpstr>
      <vt:lpstr>可出售—股票!Mark_可出售—股票_备注</vt:lpstr>
      <vt:lpstr>可出售—股票!Mark_可出售—股票_持股数量</vt:lpstr>
      <vt:lpstr>可出售—股票!Mark_可出售—股票_股票代码</vt:lpstr>
      <vt:lpstr>可出售—股票!Mark_可出售—股票_股票名称</vt:lpstr>
      <vt:lpstr>可出售—股票!Mark_可出售—股票_合计</vt:lpstr>
      <vt:lpstr>可出售—股票!Mark_可出售—股票_可供出售金融资产—股票投资评估明细表</vt:lpstr>
      <vt:lpstr>可出售—股票!Mark_可出售—股票_评估价值</vt:lpstr>
      <vt:lpstr>可出售—股票!Mark_可出售—股票_审计调整</vt:lpstr>
      <vt:lpstr>可出售—股票!Mark_可出售—股票_审计前账面值</vt:lpstr>
      <vt:lpstr>可出售—股票!Mark_可出售—股票_投资日期</vt:lpstr>
      <vt:lpstr>可出售—股票!Mark_可出售—股票_序号</vt:lpstr>
      <vt:lpstr>可出售—股票!Mark_可出售—股票_增值率</vt:lpstr>
      <vt:lpstr>可出售—股票!Mark_可出售—股票_账面价值</vt:lpstr>
      <vt:lpstr>可出售—股票!Mark_可出售—股票_最后一行</vt:lpstr>
      <vt:lpstr>可出售—股权!Mark_可出售—股权_备注</vt:lpstr>
      <vt:lpstr>可出售—股权!Mark_可出售—股权_被评估单位认缴资本</vt:lpstr>
      <vt:lpstr>可出售—股权!Mark_可出售—股权_被评估单位实缴资本</vt:lpstr>
      <vt:lpstr>可出售—股权!Mark_可出售—股权_被投资单位名称</vt:lpstr>
      <vt:lpstr>可出售—股权!Mark_可出售—股权_合计</vt:lpstr>
      <vt:lpstr>可出售—股权!Mark_可出售—股权_经营状况</vt:lpstr>
      <vt:lpstr>可出售—股权!Mark_可出售—股权_可供出售金融资产—股权投资评估明细表</vt:lpstr>
      <vt:lpstr>可出售—股权!Mark_可出售—股权_评估价值</vt:lpstr>
      <vt:lpstr>可出售—股权!Mark_可出售—股权_认缴持股比例</vt:lpstr>
      <vt:lpstr>可出售—股权!Mark_可出售—股权_审计调整</vt:lpstr>
      <vt:lpstr>可出售—股权!Mark_可出售—股权_审计前账面值</vt:lpstr>
      <vt:lpstr>可出售—股权!Mark_可出售—股权_实缴持股比例</vt:lpstr>
      <vt:lpstr>可出售—股权!Mark_可出售—股权_实缴资本</vt:lpstr>
      <vt:lpstr>可出售—股权!Mark_可出售—股权_实收资本及持股比例情况</vt:lpstr>
      <vt:lpstr>可出售—股权!Mark_可出售—股权_投资成本</vt:lpstr>
      <vt:lpstr>可出售—股权!Mark_可出售—股权_投资日期</vt:lpstr>
      <vt:lpstr>可出售—股权!Mark_可出售—股权_序号</vt:lpstr>
      <vt:lpstr>可出售—股权!Mark_可出售—股权_增值率</vt:lpstr>
      <vt:lpstr>可出售—股权!Mark_可出售—股权_账面价值</vt:lpstr>
      <vt:lpstr>可出售—股权!Mark_可出售—股权_注册资本</vt:lpstr>
      <vt:lpstr>可出售—股权!Mark_可出售—股权_最后一行</vt:lpstr>
      <vt:lpstr>可出售—其他!Mark_可出售—其他_备注</vt:lpstr>
      <vt:lpstr>可出售—其他!Mark_可出售—其他_持有份额比例</vt:lpstr>
      <vt:lpstr>可出售—其他!Mark_可出售—其他_底层资产类型</vt:lpstr>
      <vt:lpstr>可出售—其他!Mark_可出售—其他_底层资产名称</vt:lpstr>
      <vt:lpstr>可出售—其他!Mark_可出售—其他_管理费率</vt:lpstr>
      <vt:lpstr>可出售—其他!Mark_可出售—其他_合计</vt:lpstr>
      <vt:lpstr>可出售—其他!Mark_可出售—其他_基准日净资产每份净值</vt:lpstr>
      <vt:lpstr>可出售—其他!Mark_可出售—其他_金融资产名称</vt:lpstr>
      <vt:lpstr>可出售—其他!Mark_可出售—其他_可供出售金融资产—其他投资评估明细表</vt:lpstr>
      <vt:lpstr>可出售—其他!Mark_可出售—其他_评估价值</vt:lpstr>
      <vt:lpstr>可出售—其他!Mark_可出售—其他_审计调整</vt:lpstr>
      <vt:lpstr>可出售—其他!Mark_可出售—其他_审计前账面值</vt:lpstr>
      <vt:lpstr>可出售—其他!Mark_可出售—其他_投资成本</vt:lpstr>
      <vt:lpstr>可出售—其他!Mark_可出售—其他_投资日期</vt:lpstr>
      <vt:lpstr>可出售—其他!Mark_可出售—其他_投资收益率及类型</vt:lpstr>
      <vt:lpstr>可出售—其他!Mark_可出售—其他_投资资产类型</vt:lpstr>
      <vt:lpstr>可出售—其他!Mark_可出售—其他_托管费率</vt:lpstr>
      <vt:lpstr>可出售—其他!Mark_可出售—其他_序号</vt:lpstr>
      <vt:lpstr>可出售—其他!Mark_可出售—其他_增值率</vt:lpstr>
      <vt:lpstr>可出售—其他!Mark_可出售—其他_账面价值</vt:lpstr>
      <vt:lpstr>可出售—其他!Mark_可出售—其他_最后一行</vt:lpstr>
      <vt:lpstr>可出售—债券!Mark_可出售—债券_备注</vt:lpstr>
      <vt:lpstr>可出售—债券!Mark_可出售—债券_持有数量</vt:lpstr>
      <vt:lpstr>可出售—债券!Mark_可出售—债券_合计</vt:lpstr>
      <vt:lpstr>可出售—债券!Mark_可出售—债券_可供出售金融资产—债券投资评估明细表</vt:lpstr>
      <vt:lpstr>可出售—债券!Mark_可出售—债券_评估价值</vt:lpstr>
      <vt:lpstr>可出售—债券!Mark_可出售—债券_审计调整</vt:lpstr>
      <vt:lpstr>可出售—债券!Mark_可出售—债券_审计前账面值</vt:lpstr>
      <vt:lpstr>可出售—债券!Mark_可出售—债券_投资日期</vt:lpstr>
      <vt:lpstr>可出售—债券!Mark_可出售—债券_序号</vt:lpstr>
      <vt:lpstr>可出售—债券!Mark_可出售—债券_增值率</vt:lpstr>
      <vt:lpstr>可出售—债券!Mark_可出售—债券_债券代码</vt:lpstr>
      <vt:lpstr>可出售—债券!Mark_可出售—债券_债券名称</vt:lpstr>
      <vt:lpstr>可出售—债券!Mark_可出售—债券_账面价值</vt:lpstr>
      <vt:lpstr>可出售—债券!Mark_可出售—债券_最后一行</vt:lpstr>
      <vt:lpstr>利润表!Mark_利润表_利润总额_减所得税</vt:lpstr>
      <vt:lpstr>利润表!Mark_利润表_投资收益_加营业外收入</vt:lpstr>
      <vt:lpstr>利润表!Mark_利润表_投资收益_减营业外支出</vt:lpstr>
      <vt:lpstr>利润表!Mark_利润表_营业成本_财务费用</vt:lpstr>
      <vt:lpstr>利润表!Mark_利润表_营业成本_管理费用</vt:lpstr>
      <vt:lpstr>利润表!Mark_利润表_营业成本_加公允价值变动收益</vt:lpstr>
      <vt:lpstr>利润表!Mark_利润表_营业成本_其他业务成本</vt:lpstr>
      <vt:lpstr>利润表!Mark_利润表_营业成本_其中主营业务成本</vt:lpstr>
      <vt:lpstr>利润表!Mark_利润表_营业成本_投资收益</vt:lpstr>
      <vt:lpstr>利润表!Mark_利润表_营业成本_销售费用</vt:lpstr>
      <vt:lpstr>利润表!Mark_利润表_营业成本_研发费用</vt:lpstr>
      <vt:lpstr>利润表!Mark_利润表_营业成本_营业税金及附加</vt:lpstr>
      <vt:lpstr>利润表!Mark_利润表_营业成本_资产减值损失</vt:lpstr>
      <vt:lpstr>利润表!Mark_利润表_营业收入_其他业务收入</vt:lpstr>
      <vt:lpstr>利润表!Mark_利润表_营业收入_其中主营业务收入</vt:lpstr>
      <vt:lpstr>资产负债表!Mark_流动负债</vt:lpstr>
      <vt:lpstr>资产负债表!Mark_流动负债_持有待售负债</vt:lpstr>
      <vt:lpstr>资产负债表!Mark_流动负债_短期借款</vt:lpstr>
      <vt:lpstr>资产负债表!Mark_流动负债_合同负债</vt:lpstr>
      <vt:lpstr>资产负债表!Mark_流动负债_交易性金融负债</vt:lpstr>
      <vt:lpstr>资产负债表!Mark_流动负债_其他流动负债</vt:lpstr>
      <vt:lpstr>资产负债表!Mark_流动负债_其他应付款</vt:lpstr>
      <vt:lpstr>资产负债表!Mark_流动负债_衍生金融负债</vt:lpstr>
      <vt:lpstr>资产负债表!Mark_流动负债_一年内到期的非流动负债</vt:lpstr>
      <vt:lpstr>资产负债表!Mark_流动负债_应付票据</vt:lpstr>
      <vt:lpstr>资产负债表!Mark_流动负债_应付账款</vt:lpstr>
      <vt:lpstr>资产负债表!Mark_流动负债_应付职工薪酬</vt:lpstr>
      <vt:lpstr>资产负债表!Mark_流动负债_应交税费</vt:lpstr>
      <vt:lpstr>资产负债表!Mark_流动负债_预收款项</vt:lpstr>
      <vt:lpstr>流动负债汇总!Mark_流动负债汇总_编号</vt:lpstr>
      <vt:lpstr>流动负债汇总!Mark_流动负债汇总_科目名称</vt:lpstr>
      <vt:lpstr>流动负债汇总!Mark_流动负债汇总_流动负债合计</vt:lpstr>
      <vt:lpstr>流动负债汇总!Mark_流动负债汇总_流动负债汇总表</vt:lpstr>
      <vt:lpstr>流动负债汇总!Mark_流动负债汇总_评估价值</vt:lpstr>
      <vt:lpstr>流动负债汇总!Mark_流动负债汇总_审计前账面值</vt:lpstr>
      <vt:lpstr>流动负债汇总!Mark_流动负债汇总_增值额</vt:lpstr>
      <vt:lpstr>流动负债汇总!Mark_流动负债汇总_增值率</vt:lpstr>
      <vt:lpstr>流动负债汇总!Mark_流动负债汇总_账面价值</vt:lpstr>
      <vt:lpstr>资产负债表!Mark_流动资产</vt:lpstr>
      <vt:lpstr>资产负债表!Mark_流动资产_持有待售资产</vt:lpstr>
      <vt:lpstr>资产负债表!Mark_流动资产_存货</vt:lpstr>
      <vt:lpstr>资产负债表!Mark_流动资产_合同资产</vt:lpstr>
      <vt:lpstr>资产负债表!Mark_流动资产_货币资金</vt:lpstr>
      <vt:lpstr>资产负债表!Mark_流动资产_交易性金融资产</vt:lpstr>
      <vt:lpstr>资产负债表!Mark_流动资产_其他流动资产</vt:lpstr>
      <vt:lpstr>资产负债表!Mark_流动资产_其他应收款</vt:lpstr>
      <vt:lpstr>资产负债表!Mark_流动资产_衍生金融资产</vt:lpstr>
      <vt:lpstr>资产负债表!Mark_流动资产_一年内到期的非流动资产</vt:lpstr>
      <vt:lpstr>资产负债表!Mark_流动资产_应收款项融资</vt:lpstr>
      <vt:lpstr>资产负债表!Mark_流动资产_应收票据</vt:lpstr>
      <vt:lpstr>资产负债表!Mark_流动资产_应收账款</vt:lpstr>
      <vt:lpstr>资产负债表!Mark_流动资产_预付款项</vt:lpstr>
      <vt:lpstr>农产品!Mark_农产品_备注</vt:lpstr>
      <vt:lpstr>农产品!Mark_农产品_存货跌价准备</vt:lpstr>
      <vt:lpstr>农产品!Mark_农产品_合计</vt:lpstr>
      <vt:lpstr>农产品!Mark_农产品_计量单位</vt:lpstr>
      <vt:lpstr>农产品!Mark_农产品_净额</vt:lpstr>
      <vt:lpstr>农产品!Mark_农产品_名称及规格型号</vt:lpstr>
      <vt:lpstr>农产品!Mark_农产品_农产品清查评估明细表</vt:lpstr>
      <vt:lpstr>农产品!Mark_农产品_评估价值</vt:lpstr>
      <vt:lpstr>农产品!Mark_农产品_评估价值_成新率</vt:lpstr>
      <vt:lpstr>农产品!Mark_农产品_评估价值_单价</vt:lpstr>
      <vt:lpstr>农产品!Mark_农产品_评估价值_金额</vt:lpstr>
      <vt:lpstr>农产品!Mark_农产品_审计调整</vt:lpstr>
      <vt:lpstr>农产品!Mark_农产品_审计前账面值</vt:lpstr>
      <vt:lpstr>农产品!Mark_农产品_审计前账面值_金额</vt:lpstr>
      <vt:lpstr>农产品!Mark_农产品_审计前账面值_数量</vt:lpstr>
      <vt:lpstr>农产品!Mark_农产品_实际数量</vt:lpstr>
      <vt:lpstr>农产品!Mark_农产品_序号</vt:lpstr>
      <vt:lpstr>农产品!Mark_农产品_增值率</vt:lpstr>
      <vt:lpstr>农产品!Mark_农产品_账面价值</vt:lpstr>
      <vt:lpstr>农产品!Mark_农产品_账面价值_金额</vt:lpstr>
      <vt:lpstr>农产品!Mark_农产品_账面价值_数量</vt:lpstr>
      <vt:lpstr>农产品!Mark_农产品_最后一行</vt:lpstr>
      <vt:lpstr>其他非流动负债!Mark_其他非流动负债_备注</vt:lpstr>
      <vt:lpstr>其他非流动负债!Mark_其他非流动负债_发生日期</vt:lpstr>
      <vt:lpstr>其他非流动负债!Mark_其他非流动负债_合计</vt:lpstr>
      <vt:lpstr>其他非流动负债!Mark_其他非流动负债_户名</vt:lpstr>
      <vt:lpstr>其他非流动负债!Mark_其他非流动负债_结算内容</vt:lpstr>
      <vt:lpstr>其他非流动负债!Mark_其他非流动负债_评定估算导航</vt:lpstr>
      <vt:lpstr>其他非流动负债!Mark_其他非流动负债_评估基准日</vt:lpstr>
      <vt:lpstr>其他非流动负债!Mark_其他非流动负债_评估价值</vt:lpstr>
      <vt:lpstr>其他非流动负债!Mark_其他非流动负债_其他非流动资产评估明细表</vt:lpstr>
      <vt:lpstr>其他非流动负债!Mark_其他非流动负债_审计调整</vt:lpstr>
      <vt:lpstr>其他非流动负债!Mark_其他非流动负债_审计前账面值</vt:lpstr>
      <vt:lpstr>其他非流动负债!Mark_其他非流动负债_序号</vt:lpstr>
      <vt:lpstr>其他非流动负债!Mark_其他非流动负债_账面价值</vt:lpstr>
      <vt:lpstr>其他非流动负债!Mark_其他非流动负债_资产申报导航整体</vt:lpstr>
      <vt:lpstr>其他非流动负债!Mark_其他非流动负债_最后一行</vt:lpstr>
      <vt:lpstr>其他非流动金融—股票!Mark_其他非流动金融—股票_备注</vt:lpstr>
      <vt:lpstr>其他非流动金融—股票!Mark_其他非流动金融—股票_股票代码</vt:lpstr>
      <vt:lpstr>其他非流动金融—股票!Mark_其他非流动金融—股票_股票名称</vt:lpstr>
      <vt:lpstr>其他非流动金融—股票!Mark_其他非流动金融—股票_合计</vt:lpstr>
      <vt:lpstr>其他非流动金融—股票!Mark_其他非流动金融—股票_评估价值</vt:lpstr>
      <vt:lpstr>其他非流动金融—股票!Mark_其他非流动金融—股票_其他非流动金融—股票投资评估明细表</vt:lpstr>
      <vt:lpstr>其他非流动金融—股票!Mark_其他非流动金融—股票_审计调整</vt:lpstr>
      <vt:lpstr>其他非流动金融—股票!Mark_其他非流动金融—股票_审计前账面值</vt:lpstr>
      <vt:lpstr>其他非流动金融—股票!Mark_其他非流动金融—股票_投资日期</vt:lpstr>
      <vt:lpstr>其他非流动金融—股票!Mark_其他非流动金融—股票_序号</vt:lpstr>
      <vt:lpstr>其他非流动金融—股票!Mark_其他非流动金融—股票_增值率</vt:lpstr>
      <vt:lpstr>其他非流动金融—股票!Mark_其他非流动金融—股票_账面价值</vt:lpstr>
      <vt:lpstr>其他非流动金融—股票!Mark_其他非流动金融—股票_最后一行</vt:lpstr>
      <vt:lpstr>其他非流动金融—股权!Mark_其他非流动金融—股权_备注</vt:lpstr>
      <vt:lpstr>其他非流动金融—股权!Mark_其他非流动金融—股权_被评估单位认缴资本</vt:lpstr>
      <vt:lpstr>其他非流动金融—股权!Mark_其他非流动金融—股权_被评估单位实缴资本</vt:lpstr>
      <vt:lpstr>其他非流动金融—股权!Mark_其他非流动金融—股权_被投资单位名称</vt:lpstr>
      <vt:lpstr>其他非流动金融—股权!Mark_其他非流动金融—股权_合计</vt:lpstr>
      <vt:lpstr>其他非流动金融—股权!Mark_其他非流动金融—股权_经营状况</vt:lpstr>
      <vt:lpstr>其他非流动金融—股权!Mark_其他非流动金融—股权_评估价值</vt:lpstr>
      <vt:lpstr>其他非流动金融—股权!Mark_其他非流动金融—股权_其他非流动金融—股权投资评估明细表</vt:lpstr>
      <vt:lpstr>其他非流动金融—股权!Mark_其他非流动金融—股权_认缴持股比例</vt:lpstr>
      <vt:lpstr>其他非流动金融—股权!Mark_其他非流动金融—股权_审计调整</vt:lpstr>
      <vt:lpstr>其他非流动金融—股权!Mark_其他非流动金融—股权_审计前账面值</vt:lpstr>
      <vt:lpstr>其他非流动金融—股权!Mark_其他非流动金融—股权_实缴持股比例</vt:lpstr>
      <vt:lpstr>其他非流动金融—股权!Mark_其他非流动金融—股权_实缴资本</vt:lpstr>
      <vt:lpstr>其他非流动金融—股权!Mark_其他非流动金融—股权_实收资本及持股比例情况</vt:lpstr>
      <vt:lpstr>其他非流动金融—股权!Mark_其他非流动金融—股权_投资成本</vt:lpstr>
      <vt:lpstr>其他非流动金融—股权!Mark_其他非流动金融—股权_投资日期</vt:lpstr>
      <vt:lpstr>其他非流动金融—股权!Mark_其他非流动金融—股权_序号</vt:lpstr>
      <vt:lpstr>其他非流动金融—股权!Mark_其他非流动金融—股权_增值率</vt:lpstr>
      <vt:lpstr>其他非流动金融—股权!Mark_其他非流动金融—股权_账面价值</vt:lpstr>
      <vt:lpstr>其他非流动金融—股权!Mark_其他非流动金融—股权_注册资本</vt:lpstr>
      <vt:lpstr>其他非流动金融—股权!Mark_其他非流动金融—股权_最后一行</vt:lpstr>
      <vt:lpstr>其他非流动金融—其他!Mark_其他非流动金融—其他_备注</vt:lpstr>
      <vt:lpstr>其他非流动金融—其他!Mark_其他非流动金融—其他_持有份额比例</vt:lpstr>
      <vt:lpstr>其他非流动金融—其他!Mark_其他非流动金融—其他_底层资产类型</vt:lpstr>
      <vt:lpstr>其他非流动金融—其他!Mark_其他非流动金融—其他_底层资产名称</vt:lpstr>
      <vt:lpstr>其他非流动金融—其他!Mark_其他非流动金融—其他_管理费率</vt:lpstr>
      <vt:lpstr>其他非流动金融—其他!Mark_其他非流动金融—其他_合计</vt:lpstr>
      <vt:lpstr>其他非流动金融—其他!Mark_其他非流动金融—其他_基准日净资产每份净值</vt:lpstr>
      <vt:lpstr>其他非流动金融—其他!Mark_其他非流动金融—其他_金融资产名称</vt:lpstr>
      <vt:lpstr>其他非流动金融—其他!Mark_其他非流动金融—其他_评估价值</vt:lpstr>
      <vt:lpstr>其他非流动金融—其他!Mark_其他非流动金融—其他_其他非流动金融—其他投资评估明细表</vt:lpstr>
      <vt:lpstr>其他非流动金融—其他!Mark_其他非流动金融—其他_审计调整</vt:lpstr>
      <vt:lpstr>其他非流动金融—其他!Mark_其他非流动金融—其他_审计前账面值</vt:lpstr>
      <vt:lpstr>其他非流动金融—其他!Mark_其他非流动金融—其他_投资成本</vt:lpstr>
      <vt:lpstr>其他非流动金融—其他!Mark_其他非流动金融—其他_投资日期</vt:lpstr>
      <vt:lpstr>其他非流动金融—其他!Mark_其他非流动金融—其他_投资收益率及类型</vt:lpstr>
      <vt:lpstr>其他非流动金融—其他!Mark_其他非流动金融—其他_投资资产类型</vt:lpstr>
      <vt:lpstr>其他非流动金融—其他!Mark_其他非流动金融—其他_托管费率</vt:lpstr>
      <vt:lpstr>其他非流动金融—其他!Mark_其他非流动金融—其他_序号</vt:lpstr>
      <vt:lpstr>其他非流动金融—其他!Mark_其他非流动金融—其他_增值率</vt:lpstr>
      <vt:lpstr>其他非流动金融—其他!Mark_其他非流动金融—其他_账面价值</vt:lpstr>
      <vt:lpstr>其他非流动金融—其他!Mark_其他非流动金融—其他_最后一行</vt:lpstr>
      <vt:lpstr>其他非流动金融—债券!Mark_其他非流动金融—债券_备注</vt:lpstr>
      <vt:lpstr>其他非流动金融—债券!Mark_其他非流动金融—债券_持有数量</vt:lpstr>
      <vt:lpstr>其他非流动金融—债券!Mark_其他非流动金融—债券_合计</vt:lpstr>
      <vt:lpstr>其他非流动金融—债券!Mark_其他非流动金融—债券_评估价值</vt:lpstr>
      <vt:lpstr>其他非流动金融—债券!Mark_其他非流动金融—债券_其他非流动金融—债券投资评估明细表</vt:lpstr>
      <vt:lpstr>其他非流动金融—债券!Mark_其他非流动金融—债券_审计调整</vt:lpstr>
      <vt:lpstr>其他非流动金融—债券!Mark_其他非流动金融—债券_审计前账面值</vt:lpstr>
      <vt:lpstr>其他非流动金融—债券!Mark_其他非流动金融—债券_投资日期</vt:lpstr>
      <vt:lpstr>其他非流动金融—债券!Mark_其他非流动金融—债券_序号</vt:lpstr>
      <vt:lpstr>其他非流动金融—债券!Mark_其他非流动金融—债券_增值率</vt:lpstr>
      <vt:lpstr>其他非流动金融—债券!Mark_其他非流动金融—债券_债券代码</vt:lpstr>
      <vt:lpstr>其他非流动金融—债券!Mark_其他非流动金融—债券_债券名称</vt:lpstr>
      <vt:lpstr>其他非流动金融—债券!Mark_其他非流动金融—债券_账面价值</vt:lpstr>
      <vt:lpstr>其他非流动金融—债券!Mark_其他非流动金融—债券_最后一行</vt:lpstr>
      <vt:lpstr>其他非流动资产!Mark_其他非流动资产_备注</vt:lpstr>
      <vt:lpstr>其他非流动资产!Mark_其他非流动资产_合计</vt:lpstr>
      <vt:lpstr>其他非流动资产!Mark_其他非流动资产_内容或名称</vt:lpstr>
      <vt:lpstr>其他非流动资产!Mark_其他非流动资产_评定估算导航</vt:lpstr>
      <vt:lpstr>其他非流动资产!Mark_其他非流动资产_评估基准日</vt:lpstr>
      <vt:lpstr>其他非流动资产!Mark_其他非流动资产_评估价值</vt:lpstr>
      <vt:lpstr>其他非流动资产!Mark_其他非流动资产_其他非流动资产评估明细表</vt:lpstr>
      <vt:lpstr>其他非流动资产!Mark_其他非流动资产_取得日期</vt:lpstr>
      <vt:lpstr>其他非流动资产!Mark_其他非流动资产_审计调整</vt:lpstr>
      <vt:lpstr>其他非流动资产!Mark_其他非流动资产_审计前账面值</vt:lpstr>
      <vt:lpstr>其他非流动资产!Mark_其他非流动资产_序号</vt:lpstr>
      <vt:lpstr>其他非流动资产!Mark_其他非流动资产_增值率</vt:lpstr>
      <vt:lpstr>其他非流动资产!Mark_其他非流动资产_账面价值</vt:lpstr>
      <vt:lpstr>其他非流动资产!Mark_其他非流动资产_资产申报导航整体</vt:lpstr>
      <vt:lpstr>其他非流动资产!Mark_其他非流动资产_最后一行</vt:lpstr>
      <vt:lpstr>其他货币资金!Mark_其他货币资金_备注</vt:lpstr>
      <vt:lpstr>其他货币资金!Mark_其他货币资金_本位币金额</vt:lpstr>
      <vt:lpstr>其他货币资金!Mark_其他货币资金_币种</vt:lpstr>
      <vt:lpstr>其他货币资金!Mark_其他货币资金_合计</vt:lpstr>
      <vt:lpstr>其他货币资金!Mark_其他货币资金_名称及内容</vt:lpstr>
      <vt:lpstr>其他货币资金!Mark_其他货币资金_评估价值</vt:lpstr>
      <vt:lpstr>其他货币资金!Mark_其他货币资金_其他货币资金评估明细表</vt:lpstr>
      <vt:lpstr>其他货币资金!Mark_其他货币资金_清查核实导航</vt:lpstr>
      <vt:lpstr>其他货币资金!Mark_其他货币资金_审计调整</vt:lpstr>
      <vt:lpstr>其他货币资金!Mark_其他货币资金_外币账面金额</vt:lpstr>
      <vt:lpstr>其他货币资金!Mark_其他货币资金_序号</vt:lpstr>
      <vt:lpstr>其他货币资金!Mark_其他货币资金_用途</vt:lpstr>
      <vt:lpstr>其他货币资金!Mark_其他货币资金_增值率</vt:lpstr>
      <vt:lpstr>其他货币资金!Mark_其他货币资金_账号</vt:lpstr>
      <vt:lpstr>其他货币资金!Mark_其他货币资金_账面价值</vt:lpstr>
      <vt:lpstr>其他货币资金!Mark_其他货币资金_资产申报导航整体</vt:lpstr>
      <vt:lpstr>其他货币资金!Mark_其他货币资金_最后一行</vt:lpstr>
      <vt:lpstr>其他流动负债!Mark_其他流动负债_备注</vt:lpstr>
      <vt:lpstr>其他流动负债!Mark_其他流动负债_发生日期</vt:lpstr>
      <vt:lpstr>其他流动负债!Mark_其他流动负债_合计</vt:lpstr>
      <vt:lpstr>其他流动负债!Mark_其他流动负债_户名</vt:lpstr>
      <vt:lpstr>其他流动负债!Mark_其他流动负债_结算内容</vt:lpstr>
      <vt:lpstr>其他流动负债!Mark_其他流动负债_评定估算导航</vt:lpstr>
      <vt:lpstr>其他流动负债!Mark_其他流动负债_评估基准日</vt:lpstr>
      <vt:lpstr>其他流动负债!Mark_其他流动负债_评估价值</vt:lpstr>
      <vt:lpstr>其他流动负债!Mark_其他流动负债_其他非流动资产评估明细表</vt:lpstr>
      <vt:lpstr>其他流动负债!Mark_其他流动负债_审计调整</vt:lpstr>
      <vt:lpstr>其他流动负债!Mark_其他流动负债_审计前账面值</vt:lpstr>
      <vt:lpstr>其他流动负债!Mark_其他流动负债_序号</vt:lpstr>
      <vt:lpstr>其他流动负债!Mark_其他流动负债_账面价值</vt:lpstr>
      <vt:lpstr>其他流动负债!Mark_其他流动负债_资产申报导航整体</vt:lpstr>
      <vt:lpstr>其他流动负债!Mark_其他流动负债_最后一行</vt:lpstr>
      <vt:lpstr>其他流动资产!Mark_其他流动资产_备注</vt:lpstr>
      <vt:lpstr>其他流动资产!Mark_其他流动资产_发生日期</vt:lpstr>
      <vt:lpstr>其他流动资产!Mark_其他流动资产_合计</vt:lpstr>
      <vt:lpstr>其他流动资产!Mark_其他流动资产_结算内容</vt:lpstr>
      <vt:lpstr>其他流动资产!Mark_其他流动资产_评定估算导航</vt:lpstr>
      <vt:lpstr>其他流动资产!Mark_其他流动资产_评估价值</vt:lpstr>
      <vt:lpstr>其他流动资产!Mark_其他流动资产_其他非流动资产评估明细表</vt:lpstr>
      <vt:lpstr>其他流动资产!Mark_其他流动资产_审计调整</vt:lpstr>
      <vt:lpstr>其他流动资产!Mark_其他流动资产_审计前账面值</vt:lpstr>
      <vt:lpstr>其他流动资产!Mark_其他流动资产_项目及内容</vt:lpstr>
      <vt:lpstr>其他流动资产!Mark_其他流动资产_序号</vt:lpstr>
      <vt:lpstr>其他流动资产!Mark_其他流动资产_增值率</vt:lpstr>
      <vt:lpstr>其他流动资产!Mark_其他流动资产_账面价值</vt:lpstr>
      <vt:lpstr>其他流动资产!Mark_其他流动资产_资产申报导航整体</vt:lpstr>
      <vt:lpstr>其他流动资产!Mark_其他流动资产_最后一行</vt:lpstr>
      <vt:lpstr>其他权益投资—股票!Mark_其他权益投资—股票_备注</vt:lpstr>
      <vt:lpstr>其他权益投资—股票!Mark_其他权益投资—股票_持股数量</vt:lpstr>
      <vt:lpstr>其他权益投资—股票!Mark_其他权益投资—股票_股票代码</vt:lpstr>
      <vt:lpstr>其他权益投资—股票!Mark_其他权益投资—股票_股票名称</vt:lpstr>
      <vt:lpstr>其他权益投资—股票!Mark_其他权益投资—股票_合计</vt:lpstr>
      <vt:lpstr>其他权益投资—股票!Mark_其他权益投资—股票_评估价值</vt:lpstr>
      <vt:lpstr>其他权益投资—股票!Mark_其他权益投资—股票_其他权益工具投资—股票投资评估明细表</vt:lpstr>
      <vt:lpstr>其他权益投资—股票!Mark_其他权益投资—股票_审计调整</vt:lpstr>
      <vt:lpstr>其他权益投资—股票!Mark_其他权益投资—股票_审计前账面值</vt:lpstr>
      <vt:lpstr>其他权益投资—股票!Mark_其他权益投资—股票_投资日期</vt:lpstr>
      <vt:lpstr>其他权益投资—股票!Mark_其他权益投资—股票_序号</vt:lpstr>
      <vt:lpstr>其他权益投资—股票!Mark_其他权益投资—股票_增值率</vt:lpstr>
      <vt:lpstr>其他权益投资—股票!Mark_其他权益投资—股票_账面价值</vt:lpstr>
      <vt:lpstr>其他权益投资—股票!Mark_其他权益投资—股票_最后一行</vt:lpstr>
      <vt:lpstr>其他权益投资—股权!Mark_其他权益投资—股权_备注</vt:lpstr>
      <vt:lpstr>其他权益投资—股权!Mark_其他权益投资—股权_被评估单位认缴资本</vt:lpstr>
      <vt:lpstr>其他权益投资—股权!Mark_其他权益投资—股权_被评估单位实缴资本</vt:lpstr>
      <vt:lpstr>其他权益投资—股权!Mark_其他权益投资—股权_被投资单位名称</vt:lpstr>
      <vt:lpstr>其他权益投资—股权!Mark_其他权益投资—股权_合计</vt:lpstr>
      <vt:lpstr>其他权益投资—股权!Mark_其他权益投资—股权_经营状况</vt:lpstr>
      <vt:lpstr>其他权益投资—股权!Mark_其他权益投资—股权_评估价值</vt:lpstr>
      <vt:lpstr>其他权益投资—股权!Mark_其他权益投资—股权_其他权益工具投资—股权投资评估明细表</vt:lpstr>
      <vt:lpstr>其他权益投资—股权!Mark_其他权益投资—股权_认缴持股比例</vt:lpstr>
      <vt:lpstr>其他权益投资—股权!Mark_其他权益投资—股权_审计调整</vt:lpstr>
      <vt:lpstr>其他权益投资—股权!Mark_其他权益投资—股权_审计前账面值</vt:lpstr>
      <vt:lpstr>其他权益投资—股权!Mark_其他权益投资—股权_实缴持股比例</vt:lpstr>
      <vt:lpstr>其他权益投资—股权!Mark_其他权益投资—股权_实缴资本</vt:lpstr>
      <vt:lpstr>其他权益投资—股权!Mark_其他权益投资—股权_实收资本及持股比例情况</vt:lpstr>
      <vt:lpstr>其他权益投资—股权!Mark_其他权益投资—股权_投资成本</vt:lpstr>
      <vt:lpstr>其他权益投资—股权!Mark_其他权益投资—股权_投资日期</vt:lpstr>
      <vt:lpstr>其他权益投资—股权!Mark_其他权益投资—股权_序号</vt:lpstr>
      <vt:lpstr>其他权益投资—股权!Mark_其他权益投资—股权_增值率</vt:lpstr>
      <vt:lpstr>其他权益投资—股权!Mark_其他权益投资—股权_账面价值</vt:lpstr>
      <vt:lpstr>其他权益投资—股权!Mark_其他权益投资—股权_注册资本</vt:lpstr>
      <vt:lpstr>其他权益投资—股权!Mark_其他权益投资—股权_最后一行</vt:lpstr>
      <vt:lpstr>其他权益投资—其他!Mark_其他权益投资—其他_备注</vt:lpstr>
      <vt:lpstr>其他权益投资—其他!Mark_其他权益投资—其他_持有份额比例</vt:lpstr>
      <vt:lpstr>其他权益投资—其他!Mark_其他权益投资—其他_底层资产类型</vt:lpstr>
      <vt:lpstr>其他权益投资—其他!Mark_其他权益投资—其他_底层资产名称</vt:lpstr>
      <vt:lpstr>其他权益投资—其他!Mark_其他权益投资—其他_管理费率</vt:lpstr>
      <vt:lpstr>其他权益投资—其他!Mark_其他权益投资—其他_合计</vt:lpstr>
      <vt:lpstr>其他权益投资—其他!Mark_其他权益投资—其他_基准日净资产每份净值</vt:lpstr>
      <vt:lpstr>其他权益投资—其他!Mark_其他权益投资—其他_金融资产名称</vt:lpstr>
      <vt:lpstr>其他权益投资—其他!Mark_其他权益投资—其他_评估价值</vt:lpstr>
      <vt:lpstr>其他权益投资—其他!Mark_其他权益投资—其他_其他权益工具投资—其他投资评估明细表</vt:lpstr>
      <vt:lpstr>其他权益投资—其他!Mark_其他权益投资—其他_审计调整</vt:lpstr>
      <vt:lpstr>其他权益投资—其他!Mark_其他权益投资—其他_审计前账面值</vt:lpstr>
      <vt:lpstr>其他权益投资—其他!Mark_其他权益投资—其他_投资成本</vt:lpstr>
      <vt:lpstr>其他权益投资—其他!Mark_其他权益投资—其他_投资日期</vt:lpstr>
      <vt:lpstr>其他权益投资—其他!Mark_其他权益投资—其他_投资收益率及类型</vt:lpstr>
      <vt:lpstr>其他权益投资—其他!Mark_其他权益投资—其他_投资资产类型</vt:lpstr>
      <vt:lpstr>其他权益投资—其他!Mark_其他权益投资—其他_托管费率</vt:lpstr>
      <vt:lpstr>其他权益投资—其他!Mark_其他权益投资—其他_序号</vt:lpstr>
      <vt:lpstr>其他权益投资—其他!Mark_其他权益投资—其他_增值率</vt:lpstr>
      <vt:lpstr>其他权益投资—其他!Mark_其他权益投资—其他_账面价值</vt:lpstr>
      <vt:lpstr>其他权益投资—其他!Mark_其他权益投资—其他_最后一行</vt:lpstr>
      <vt:lpstr>其他权益投资—债券!Mark_其他权益投资—债券_备注</vt:lpstr>
      <vt:lpstr>其他权益投资—债券!Mark_其他权益投资—债券_持有数量</vt:lpstr>
      <vt:lpstr>其他权益投资—债券!Mark_其他权益投资—债券_合计</vt:lpstr>
      <vt:lpstr>其他权益投资—债券!Mark_其他权益投资—债券_评估价值</vt:lpstr>
      <vt:lpstr>其他权益投资—债券!Mark_其他权益投资—债券_其他权益工具投资—债券投资评估明细表</vt:lpstr>
      <vt:lpstr>其他权益投资—债券!Mark_其他权益投资—债券_审计调整</vt:lpstr>
      <vt:lpstr>其他权益投资—债券!Mark_其他权益投资—债券_审计前账面值</vt:lpstr>
      <vt:lpstr>其他权益投资—债券!Mark_其他权益投资—债券_投资日期</vt:lpstr>
      <vt:lpstr>其他权益投资—债券!Mark_其他权益投资—债券_序号</vt:lpstr>
      <vt:lpstr>其他权益投资—债券!Mark_其他权益投资—债券_增值率</vt:lpstr>
      <vt:lpstr>其他权益投资—债券!Mark_其他权益投资—债券_债券代码</vt:lpstr>
      <vt:lpstr>其他权益投资—债券!Mark_其他权益投资—债券_债券名称</vt:lpstr>
      <vt:lpstr>其他权益投资—债券!Mark_其他权益投资—债券_账面价值</vt:lpstr>
      <vt:lpstr>其他权益投资—债券!Mark_其他权益投资—债券_最后一行</vt:lpstr>
      <vt:lpstr>其他应付款!Mark_其他应付款_备注</vt:lpstr>
      <vt:lpstr>其他应付款!Mark_其他应付款_发生日期</vt:lpstr>
      <vt:lpstr>其他应付款!Mark_其他应付款_关联方类型</vt:lpstr>
      <vt:lpstr>其他应付款!Mark_其他应付款_合计</vt:lpstr>
      <vt:lpstr>其他应付款!Mark_其他应付款_户名【结算对象】</vt:lpstr>
      <vt:lpstr>其他应付款!Mark_其他应付款_评估基准日</vt:lpstr>
      <vt:lpstr>其他应付款!Mark_其他应付款_评估价值</vt:lpstr>
      <vt:lpstr>其他应付款!Mark_其他应付款_其他应付款评估明细表</vt:lpstr>
      <vt:lpstr>其他应付款!Mark_其他应付款_申报账面值</vt:lpstr>
      <vt:lpstr>其他应付款!Mark_其他应付款_申报账面值_本位币金额</vt:lpstr>
      <vt:lpstr>其他应付款!Mark_其他应付款_申报账面值_币种</vt:lpstr>
      <vt:lpstr>其他应付款!Mark_其他应付款_申报账面值_外币金额</vt:lpstr>
      <vt:lpstr>其他应付款!Mark_其他应付款_审计调整</vt:lpstr>
      <vt:lpstr>其他应付款!Mark_其他应付款_序号</vt:lpstr>
      <vt:lpstr>其他应付款!Mark_其他应付款_业务内容</vt:lpstr>
      <vt:lpstr>其他应付款!Mark_其他应付款_账面价值</vt:lpstr>
      <vt:lpstr>其他应付款!Mark_其他应付款_最后一行</vt:lpstr>
      <vt:lpstr>其他应收款!Mark_其他应收款_备注</vt:lpstr>
      <vt:lpstr>其他应收款!Mark_其他应收款_本位币金额</vt:lpstr>
      <vt:lpstr>其他应收款!Mark_其他应收款_币种</vt:lpstr>
      <vt:lpstr>其他应收款!Mark_其他应收款_发生日期</vt:lpstr>
      <vt:lpstr>其他应收款!Mark_其他应收款_合计</vt:lpstr>
      <vt:lpstr>其他应收款!Mark_其他应收款_减_坏账准备_评估风险损失</vt:lpstr>
      <vt:lpstr>其他应收款!Mark_其他应收款_净额</vt:lpstr>
      <vt:lpstr>其他应收款!Mark_其他应收款_评估价值</vt:lpstr>
      <vt:lpstr>其他应收款!Mark_其他应收款_其他应收款评估明细表</vt:lpstr>
      <vt:lpstr>其他应收款!Mark_其他应收款_欠款单位名称结算对象</vt:lpstr>
      <vt:lpstr>其他应收款!Mark_其他应收款_审计调整</vt:lpstr>
      <vt:lpstr>其他应收款!Mark_其他应收款_损失核定导航</vt:lpstr>
      <vt:lpstr>其他应收款!Mark_其他应收款_外币金额</vt:lpstr>
      <vt:lpstr>其他应收款!Mark_其他应收款_序号</vt:lpstr>
      <vt:lpstr>其他应收款!Mark_其他应收款_业务内容</vt:lpstr>
      <vt:lpstr>其他应收款!Mark_其他应收款_增值率</vt:lpstr>
      <vt:lpstr>其他应收款!Mark_其他应收款_账面价值</vt:lpstr>
      <vt:lpstr>其他应收款!Mark_其他应收款_资产申报导航整体</vt:lpstr>
      <vt:lpstr>其他应收款!Mark_其他应收款_最后一行</vt:lpstr>
      <vt:lpstr>其他债权投资!Mark_其他债权投资_备注</vt:lpstr>
      <vt:lpstr>其他债权投资!Mark_其他债权投资_持有份额比例</vt:lpstr>
      <vt:lpstr>其他债权投资!Mark_其他债权投资_持有数量</vt:lpstr>
      <vt:lpstr>其他债权投资!Mark_其他债权投资_代码</vt:lpstr>
      <vt:lpstr>其他债权投资!Mark_其他债权投资_到期日</vt:lpstr>
      <vt:lpstr>其他债权投资!Mark_其他债权投资_底层资产类型</vt:lpstr>
      <vt:lpstr>其他债权投资!Mark_其他债权投资_底层资产名称</vt:lpstr>
      <vt:lpstr>其他债权投资!Mark_其他债权投资_发行日</vt:lpstr>
      <vt:lpstr>其他债权投资!Mark_其他债权投资_管理费率</vt:lpstr>
      <vt:lpstr>其他债权投资!Mark_其他债权投资_合计</vt:lpstr>
      <vt:lpstr>其他债权投资!Mark_其他债权投资_基准日净资产每份净值</vt:lpstr>
      <vt:lpstr>其他债权投资!Mark_其他债权投资_金融资产名称</vt:lpstr>
      <vt:lpstr>其他债权投资!Mark_其他债权投资_净额</vt:lpstr>
      <vt:lpstr>其他债权投资!Mark_其他债权投资_面值</vt:lpstr>
      <vt:lpstr>其他债权投资!Mark_其他债权投资_票面利率</vt:lpstr>
      <vt:lpstr>其他债权投资!Mark_其他债权投资_评估价值</vt:lpstr>
      <vt:lpstr>其他债权投资!Mark_其他债权投资_其他债权投资评估明细表</vt:lpstr>
      <vt:lpstr>其他债权投资!Mark_其他债权投资_审计调整</vt:lpstr>
      <vt:lpstr>其他债权投资!Mark_其他债权投资_审计前账面值</vt:lpstr>
      <vt:lpstr>其他债权投资!Mark_其他债权投资_投资成本</vt:lpstr>
      <vt:lpstr>其他债权投资!Mark_其他债权投资_投资日期</vt:lpstr>
      <vt:lpstr>其他债权投资!Mark_其他债权投资_投资收益率及类型</vt:lpstr>
      <vt:lpstr>其他债权投资!Mark_其他债权投资_投资资产类型</vt:lpstr>
      <vt:lpstr>其他债权投资!Mark_其他债权投资_托管费率</vt:lpstr>
      <vt:lpstr>其他债权投资!Mark_其他债权投资_序号</vt:lpstr>
      <vt:lpstr>其他债权投资!Mark_其他债权投资_增值率</vt:lpstr>
      <vt:lpstr>其他债权投资!Mark_其他债权投资_债权投资减值准备</vt:lpstr>
      <vt:lpstr>其他债权投资!Mark_其他债权投资_账面价值</vt:lpstr>
      <vt:lpstr>其他债权投资!Mark_其他债权投资_最后一行</vt:lpstr>
      <vt:lpstr>融资—应收票据!Mark_融资—应收票据_备注</vt:lpstr>
      <vt:lpstr>融资—应收票据!Mark_融资—应收票据_出票日期</vt:lpstr>
      <vt:lpstr>融资—应收票据!Mark_融资—应收票据_到期日期</vt:lpstr>
      <vt:lpstr>融资—应收票据!Mark_融资—应收票据_合计</vt:lpstr>
      <vt:lpstr>融资—应收票据!Mark_融资—应收票据_户名结算对象</vt:lpstr>
      <vt:lpstr>融资—应收票据!Mark_融资—应收票据_减坏账准备评估风险损失</vt:lpstr>
      <vt:lpstr>融资—应收票据!Mark_融资—应收票据_净额</vt:lpstr>
      <vt:lpstr>融资—应收票据!Mark_融资—应收票据_票面利率</vt:lpstr>
      <vt:lpstr>融资—应收票据!Mark_融资—应收票据_评估价值</vt:lpstr>
      <vt:lpstr>融资—应收票据!Mark_融资—应收票据_融资应收票据申报明细表</vt:lpstr>
      <vt:lpstr>融资—应收票据!Mark_融资—应收票据_申报账面值</vt:lpstr>
      <vt:lpstr>融资—应收票据!Mark_融资—应收票据_审计调整</vt:lpstr>
      <vt:lpstr>融资—应收票据!Mark_融资—应收票据_序号</vt:lpstr>
      <vt:lpstr>融资—应收票据!Mark_融资—应收票据_增值率</vt:lpstr>
      <vt:lpstr>融资—应收票据!Mark_融资—应收票据_账面价值</vt:lpstr>
      <vt:lpstr>融资—应收票据!Mark_融资—应收票据_最后一行</vt:lpstr>
      <vt:lpstr>融资—应收账款!Mark_融资—应收账款_备注</vt:lpstr>
      <vt:lpstr>融资—应收账款!Mark_融资—应收账款_本位币金额</vt:lpstr>
      <vt:lpstr>融资—应收账款!Mark_融资—应收账款_币种</vt:lpstr>
      <vt:lpstr>融资—应收账款!Mark_融资—应收账款_发生日期</vt:lpstr>
      <vt:lpstr>融资—应收账款!Mark_融资—应收账款_合计</vt:lpstr>
      <vt:lpstr>融资—应收账款!Mark_融资—应收账款_减评估风险损失</vt:lpstr>
      <vt:lpstr>融资—应收账款!Mark_融资—应收账款_净额</vt:lpstr>
      <vt:lpstr>融资—应收账款!Mark_融资—应收账款_评估价值</vt:lpstr>
      <vt:lpstr>融资—应收账款!Mark_融资—应收账款_欠款单位名称结算对象</vt:lpstr>
      <vt:lpstr>融资—应收账款!Mark_融资—应收账款_融资—应收账款评估明细表</vt:lpstr>
      <vt:lpstr>融资—应收账款!Mark_融资—应收账款_申报账面值</vt:lpstr>
      <vt:lpstr>融资—应收账款!Mark_融资—应收账款_审计调整</vt:lpstr>
      <vt:lpstr>融资—应收账款!Mark_融资—应收账款_审计前账面值</vt:lpstr>
      <vt:lpstr>融资—应收账款!Mark_融资—应收账款_外币金额</vt:lpstr>
      <vt:lpstr>融资—应收账款!Mark_融资—应收账款_序号</vt:lpstr>
      <vt:lpstr>融资—应收账款!Mark_融资—应收账款_业务内容</vt:lpstr>
      <vt:lpstr>融资—应收账款!Mark_融资—应收账款_增值率</vt:lpstr>
      <vt:lpstr>融资—应收账款!Mark_融资—应收账款_账面价值</vt:lpstr>
      <vt:lpstr>融资—应收账款!Mark_融资—应收账款_最后一行</vt:lpstr>
      <vt:lpstr>商誉!Mark_商誉_备注</vt:lpstr>
      <vt:lpstr>商誉!Mark_商誉_合计</vt:lpstr>
      <vt:lpstr>商誉!Mark_商誉_净额</vt:lpstr>
      <vt:lpstr>商誉!Mark_商誉_内容或名称</vt:lpstr>
      <vt:lpstr>商誉!Mark_商誉_评估价值</vt:lpstr>
      <vt:lpstr>商誉!Mark_商誉_取得日期</vt:lpstr>
      <vt:lpstr>商誉!Mark_商誉_商誉减值准备</vt:lpstr>
      <vt:lpstr>商誉!Mark_商誉_商誉评估明细表</vt:lpstr>
      <vt:lpstr>商誉!Mark_商誉_审计调整</vt:lpstr>
      <vt:lpstr>商誉!Mark_商誉_审计前账面值</vt:lpstr>
      <vt:lpstr>商誉!Mark_商誉_序号</vt:lpstr>
      <vt:lpstr>商誉!Mark_商誉_增减值</vt:lpstr>
      <vt:lpstr>商誉!Mark_商誉_增值率</vt:lpstr>
      <vt:lpstr>商誉!Mark_商誉_账面价值</vt:lpstr>
      <vt:lpstr>商誉!Mark_商誉_最后一行</vt:lpstr>
      <vt:lpstr>审定数!Mark_审定数_非流动负债合计_递延收益</vt:lpstr>
      <vt:lpstr>审定数!Mark_审定数_非流动负债合计_递延所得税负债</vt:lpstr>
      <vt:lpstr>审定数!Mark_审定数_非流动负债合计_其他非流动负债</vt:lpstr>
      <vt:lpstr>审定数!Mark_审定数_非流动负债合计_应付债券</vt:lpstr>
      <vt:lpstr>审定数!Mark_审定数_非流动负债合计_预计负债</vt:lpstr>
      <vt:lpstr>审定数!Mark_审定数_非流动负债合计_长期借款</vt:lpstr>
      <vt:lpstr>审定数!Mark_审定数_非流动负债合计_长期应付款</vt:lpstr>
      <vt:lpstr>审定数!Mark_审定数_非流动负债合计_租赁负债</vt:lpstr>
      <vt:lpstr>审定数!Mark_审定数_非流动资产合计_持有至到期投资</vt:lpstr>
      <vt:lpstr>审定数!Mark_审定数_非流动资产合计_递延所得税资产</vt:lpstr>
      <vt:lpstr>审定数!Mark_审定数_非流动资产合计_固定资产</vt:lpstr>
      <vt:lpstr>审定数!Mark_审定数_非流动资产合计_开发支出</vt:lpstr>
      <vt:lpstr>审定数!Mark_审定数_非流动资产合计_可供出售金融资产</vt:lpstr>
      <vt:lpstr>审定数!Mark_审定数_非流动资产合计_其他非流动金融资产</vt:lpstr>
      <vt:lpstr>审定数!Mark_审定数_非流动资产合计_其他非流动资产</vt:lpstr>
      <vt:lpstr>审定数!Mark_审定数_非流动资产合计_其他权益工具投资</vt:lpstr>
      <vt:lpstr>审定数!Mark_审定数_非流动资产合计_其他债权投资</vt:lpstr>
      <vt:lpstr>审定数!Mark_审定数_非流动资产合计_商誉</vt:lpstr>
      <vt:lpstr>审定数!Mark_审定数_非流动资产合计_生产性生物资产</vt:lpstr>
      <vt:lpstr>审定数!Mark_审定数_非流动资产合计_使用权资产</vt:lpstr>
      <vt:lpstr>审定数!Mark_审定数_非流动资产合计_投资性房地产</vt:lpstr>
      <vt:lpstr>审定数!Mark_审定数_非流动资产合计_无形资产</vt:lpstr>
      <vt:lpstr>审定数!Mark_审定数_非流动资产合计_油气资产</vt:lpstr>
      <vt:lpstr>审定数!Mark_审定数_非流动资产合计_在建工程</vt:lpstr>
      <vt:lpstr>审定数!Mark_审定数_非流动资产合计_债权投资</vt:lpstr>
      <vt:lpstr>审定数!Mark_审定数_非流动资产合计_长期待摊费用</vt:lpstr>
      <vt:lpstr>审定数!Mark_审定数_非流动资产合计_长期股权投资</vt:lpstr>
      <vt:lpstr>审定数!Mark_审定数_非流动资产合计_长期应收款</vt:lpstr>
      <vt:lpstr>审定数!Mark_审定数_流动负债合计_持有待售负债</vt:lpstr>
      <vt:lpstr>审定数!Mark_审定数_流动负债合计_短期借款</vt:lpstr>
      <vt:lpstr>审定数!Mark_审定数_流动负债合计_合同负债</vt:lpstr>
      <vt:lpstr>审定数!Mark_审定数_流动负债合计_交易性金融负债</vt:lpstr>
      <vt:lpstr>审定数!Mark_审定数_流动负债合计_其他流动负债</vt:lpstr>
      <vt:lpstr>审定数!Mark_审定数_流动负债合计_其他应付款</vt:lpstr>
      <vt:lpstr>审定数!Mark_审定数_流动负债合计_衍生金融负债</vt:lpstr>
      <vt:lpstr>审定数!Mark_审定数_流动负债合计_一年内到期的非流动负债</vt:lpstr>
      <vt:lpstr>审定数!Mark_审定数_流动负债合计_应付票据</vt:lpstr>
      <vt:lpstr>审定数!Mark_审定数_流动负债合计_应付账款</vt:lpstr>
      <vt:lpstr>审定数!Mark_审定数_流动负债合计_应付职工薪酬</vt:lpstr>
      <vt:lpstr>审定数!Mark_审定数_流动负债合计_应交税费</vt:lpstr>
      <vt:lpstr>审定数!Mark_审定数_流动负债合计_预收款项</vt:lpstr>
      <vt:lpstr>审定数!Mark_审定数_流动资产合计_持有待售资产</vt:lpstr>
      <vt:lpstr>审定数!Mark_审定数_流动资产合计_存货</vt:lpstr>
      <vt:lpstr>审定数!Mark_审定数_流动资产合计_合同资产</vt:lpstr>
      <vt:lpstr>审定数!Mark_审定数_流动资产合计_货币资金</vt:lpstr>
      <vt:lpstr>审定数!Mark_审定数_流动资产合计_交易性金融资产</vt:lpstr>
      <vt:lpstr>审定数!Mark_审定数_流动资产合计_其他流动资产</vt:lpstr>
      <vt:lpstr>审定数!Mark_审定数_流动资产合计_其他应收款</vt:lpstr>
      <vt:lpstr>审定数!Mark_审定数_流动资产合计_衍生金融资产</vt:lpstr>
      <vt:lpstr>审定数!Mark_审定数_流动资产合计_一年内到期的非流动资产</vt:lpstr>
      <vt:lpstr>审定数!Mark_审定数_流动资产合计_应收票据</vt:lpstr>
      <vt:lpstr>审定数!Mark_审定数_流动资产合计_应收账款</vt:lpstr>
      <vt:lpstr>审定数!Mark_审定数_流动资产合计_应收账款融资</vt:lpstr>
      <vt:lpstr>审定数!Mark_审定数_流动资产合计_预付款项</vt:lpstr>
      <vt:lpstr>生产性生物资产!Mark_生产性生物资产_备注</vt:lpstr>
      <vt:lpstr>生产性生物资产!Mark_生产性生物资产_购置日期</vt:lpstr>
      <vt:lpstr>生产性生物资产!Mark_生产性生物资产_合计</vt:lpstr>
      <vt:lpstr>生产性生物资产!Mark_生产性生物资产_计量单位</vt:lpstr>
      <vt:lpstr>生产性生物资产!Mark_生产性生物资产_减生产性生物资产减值准备</vt:lpstr>
      <vt:lpstr>生产性生物资产!Mark_生产性生物资产_净额</vt:lpstr>
      <vt:lpstr>生产性生物资产!Mark_生产性生物资产_评估价值</vt:lpstr>
      <vt:lpstr>生产性生物资产!Mark_生产性生物资产_评估价值_成新率</vt:lpstr>
      <vt:lpstr>生产性生物资产!Mark_生产性生物资产_评估价值_净值</vt:lpstr>
      <vt:lpstr>生产性生物资产!Mark_生产性生物资产_评估价值_原值</vt:lpstr>
      <vt:lpstr>生产性生物资产!Mark_生产性生物资产_群别</vt:lpstr>
      <vt:lpstr>生产性生物资产!Mark_生产性生物资产_审计调整</vt:lpstr>
      <vt:lpstr>生产性生物资产!Mark_生产性生物资产_审计调整_净值</vt:lpstr>
      <vt:lpstr>生产性生物资产!Mark_生产性生物资产_审计调整_原值</vt:lpstr>
      <vt:lpstr>生产性生物资产!Mark_生产性生物资产_审计前账面值</vt:lpstr>
      <vt:lpstr>生产性生物资产!Mark_生产性生物资产_审计前账面值_净值</vt:lpstr>
      <vt:lpstr>生产性生物资产!Mark_生产性生物资产_审计前账面值_原值</vt:lpstr>
      <vt:lpstr>生产性生物资产!Mark_生产性生物资产_生产性生物资产评估明细表</vt:lpstr>
      <vt:lpstr>生产性生物资产!Mark_生产性生物资产_使用单位</vt:lpstr>
      <vt:lpstr>生产性生物资产!Mark_生产性生物资产_数量</vt:lpstr>
      <vt:lpstr>生产性生物资产!Mark_生产性生物资产_序号</vt:lpstr>
      <vt:lpstr>生产性生物资产!Mark_生产性生物资产_增值率</vt:lpstr>
      <vt:lpstr>生产性生物资产!Mark_生产性生物资产_账面价值</vt:lpstr>
      <vt:lpstr>生产性生物资产!Mark_生产性生物资产_账面价值_净值</vt:lpstr>
      <vt:lpstr>生产性生物资产!Mark_生产性生物资产_账面价值_原值</vt:lpstr>
      <vt:lpstr>生产性生物资产!Mark_生产性生物资产_种类</vt:lpstr>
      <vt:lpstr>生产性生物资产!Mark_生产性生物资产_最后一行</vt:lpstr>
      <vt:lpstr>使用权资产!Mark_使用权资产_备注</vt:lpstr>
      <vt:lpstr>使用权资产!Mark_使用权资产_到期时间</vt:lpstr>
      <vt:lpstr>使用权资产!Mark_使用权资产_合计</vt:lpstr>
      <vt:lpstr>使用权资产!Mark_使用权资产_计量单位</vt:lpstr>
      <vt:lpstr>使用权资产!Mark_使用权资产_减减值准备</vt:lpstr>
      <vt:lpstr>使用权资产!Mark_使用权资产_净额</vt:lpstr>
      <vt:lpstr>使用权资产!Mark_使用权资产_每期租金</vt:lpstr>
      <vt:lpstr>使用权资产!Mark_使用权资产_评估价值</vt:lpstr>
      <vt:lpstr>使用权资产!Mark_使用权资产_评估价值_成新率</vt:lpstr>
      <vt:lpstr>使用权资产!Mark_使用权资产_评估价值_净值</vt:lpstr>
      <vt:lpstr>使用权资产!Mark_使用权资产_评估价值_原值</vt:lpstr>
      <vt:lpstr>使用权资产!Mark_使用权资产_期限单位</vt:lpstr>
      <vt:lpstr>使用权资产!Mark_使用权资产_审计调整</vt:lpstr>
      <vt:lpstr>使用权资产!Mark_使用权资产_审计调整_减值准备</vt:lpstr>
      <vt:lpstr>使用权资产!Mark_使用权资产_审计调整_净值</vt:lpstr>
      <vt:lpstr>使用权资产!Mark_使用权资产_审计调整_原值</vt:lpstr>
      <vt:lpstr>使用权资产!Mark_使用权资产_审计前账面值</vt:lpstr>
      <vt:lpstr>使用权资产!Mark_使用权资产_审计前账面值_减值准备</vt:lpstr>
      <vt:lpstr>使用权资产!Mark_使用权资产_审计前账面值_净值</vt:lpstr>
      <vt:lpstr>使用权资产!Mark_使用权资产_审计前账面值_原值</vt:lpstr>
      <vt:lpstr>使用权资产!Mark_使用权资产_使用权资产评估明细表</vt:lpstr>
      <vt:lpstr>使用权资产!Mark_使用权资产_形成日期</vt:lpstr>
      <vt:lpstr>使用权资产!Mark_使用权资产_序号</vt:lpstr>
      <vt:lpstr>使用权资产!Mark_使用权资产_增值率</vt:lpstr>
      <vt:lpstr>使用权资产!Mark_使用权资产_账面价值</vt:lpstr>
      <vt:lpstr>使用权资产!Mark_使用权资产_账面价值_减值准备</vt:lpstr>
      <vt:lpstr>使用权资产!Mark_使用权资产_账面价值_净值</vt:lpstr>
      <vt:lpstr>使用权资产!Mark_使用权资产_账面价值_原值</vt:lpstr>
      <vt:lpstr>使用权资产!Mark_使用权资产_资产名称</vt:lpstr>
      <vt:lpstr>使用权资产!Mark_使用权资产_租金涨幅比例</vt:lpstr>
      <vt:lpstr>使用权资产!Mark_使用权资产_租赁分类</vt:lpstr>
      <vt:lpstr>使用权资产!Mark_使用权资产_租赁数量</vt:lpstr>
      <vt:lpstr>使用权资产!Mark_使用权资产_租赁用途</vt:lpstr>
      <vt:lpstr>使用权资产!Mark_使用权资产_最后一行</vt:lpstr>
      <vt:lpstr>资产负债表!Mark_所有者权益</vt:lpstr>
      <vt:lpstr>资产负债表!Mark_所有者权益_减_库存股</vt:lpstr>
      <vt:lpstr>资产负债表!Mark_所有者权益_其他权益工具</vt:lpstr>
      <vt:lpstr>资产负债表!Mark_所有者权益_其他综合收益</vt:lpstr>
      <vt:lpstr>资产负债表!Mark_所有者权益_实收资本</vt:lpstr>
      <vt:lpstr>资产负债表!Mark_所有者权益_未分配利润</vt:lpstr>
      <vt:lpstr>资产负债表!Mark_所有者权益_盈余公积</vt:lpstr>
      <vt:lpstr>资产负债表!Mark_所有者权益_专项储备</vt:lpstr>
      <vt:lpstr>资产负债表!Mark_所有者权益_资本公积</vt:lpstr>
      <vt:lpstr>投资性房地产—房屋!Mark_投资性房地产—房屋_备注</vt:lpstr>
      <vt:lpstr>投资性房地产—房屋!Mark_投资性房地产—房屋_被评估单位</vt:lpstr>
      <vt:lpstr>投资性房地产—房屋!Mark_投资性房地产—房屋_成本单价_元_m2</vt:lpstr>
      <vt:lpstr>投资性房地产—房屋!Mark_投资性房地产—房屋_成新率</vt:lpstr>
      <vt:lpstr>投资性房地产—房屋!Mark_投资性房地产—房屋_对应土地证号</vt:lpstr>
      <vt:lpstr>投资性房地产—房屋!Mark_投资性房地产—房屋_房屋产权证</vt:lpstr>
      <vt:lpstr>投资性房地产—房屋!Mark_投资性房地产—房屋_房屋评估明细表</vt:lpstr>
      <vt:lpstr>投资性房地产—房屋!Mark_投资性房地产—房屋_房屋实际用途</vt:lpstr>
      <vt:lpstr>投资性房地产—房屋!Mark_投资性房地产—房屋_房屋证载用途</vt:lpstr>
      <vt:lpstr>投资性房地产—房屋!Mark_投资性房地产—房屋_合计</vt:lpstr>
      <vt:lpstr>投资性房地产—房屋!Mark_投资性房地产—房屋_计提减值准备金额</vt:lpstr>
      <vt:lpstr>投资性房地产—房屋!Mark_投资性房地产—房屋_记事栏</vt:lpstr>
      <vt:lpstr>投资性房地产—房屋!Mark_投资性房地产—房屋_建成年月</vt:lpstr>
      <vt:lpstr>投资性房地产—房屋!Mark_投资性房地产—房屋_建筑物名称</vt:lpstr>
      <vt:lpstr>投资性房地产—房屋!Mark_投资性房地产—房屋_结构</vt:lpstr>
      <vt:lpstr>投资性房地产—房屋!Mark_投资性房地产—房屋_净值</vt:lpstr>
      <vt:lpstr>投资性房地产—房屋!Mark_投资性房地产—房屋_来源</vt:lpstr>
      <vt:lpstr>投资性房地产—房屋!Mark_投资性房地产—房屋_评估单价_元_m2</vt:lpstr>
      <vt:lpstr>投资性房地产—房屋!Mark_投资性房地产—房屋_评估价值</vt:lpstr>
      <vt:lpstr>投资性房地产—房屋!Mark_投资性房地产—房屋_评估原值</vt:lpstr>
      <vt:lpstr>投资性房地产—房屋!Mark_投资性房地产—房屋_评估值</vt:lpstr>
      <vt:lpstr>投资性房地产—房屋!Mark_投资性房地产—房屋_企业申报人</vt:lpstr>
      <vt:lpstr>投资性房地产—房屋!Mark_投资性房地产—房屋_企业实际信息</vt:lpstr>
      <vt:lpstr>投资性房地产—房屋!Mark_投资性房地产—房屋_取得方式</vt:lpstr>
      <vt:lpstr>投资性房地产—房屋!Mark_投资性房地产—房屋_取得时间</vt:lpstr>
      <vt:lpstr>投资性房地产—房屋!Mark_投资性房地产—房屋_权证编号</vt:lpstr>
      <vt:lpstr>投资性房地产—房屋!Mark_投资性房地产—房屋_申报账面值</vt:lpstr>
      <vt:lpstr>投资性房地产—房屋!Mark_投资性房地产—房屋_审计调整</vt:lpstr>
      <vt:lpstr>投资性房地产—房屋!Mark_投资性房地产—房屋_审计调整计提减值准备金额</vt:lpstr>
      <vt:lpstr>投资性房地产—房屋!Mark_投资性房地产—房屋_审计调整净值</vt:lpstr>
      <vt:lpstr>投资性房地产—房屋!Mark_投资性房地产—房屋_审计调整原值</vt:lpstr>
      <vt:lpstr>投资性房地产—房屋!Mark_投资性房地产—房屋_实际建筑面积_m2__容积_m3</vt:lpstr>
      <vt:lpstr>投资性房地产—房屋!Mark_投资性房地产—房屋_位置</vt:lpstr>
      <vt:lpstr>投资性房地产—房屋!Mark_投资性房地产—房屋_序号</vt:lpstr>
      <vt:lpstr>投资性房地产—房屋!Mark_投资性房地产—房屋_原始入账价值_转入日公允价值</vt:lpstr>
      <vt:lpstr>投资性房地产—房屋!Mark_投资性房地产—房屋_原值</vt:lpstr>
      <vt:lpstr>投资性房地产—房屋!Mark_投资性房地产—房屋_增值率</vt:lpstr>
      <vt:lpstr>投资性房地产—房屋!Mark_投资性房地产—房屋_账面价值</vt:lpstr>
      <vt:lpstr>投资性房地产—房屋!Mark_投资性房地产—房屋_账面值</vt:lpstr>
      <vt:lpstr>投资性房地产—房屋!Mark_投资性房地产—房屋_账面值计提减值准备金额</vt:lpstr>
      <vt:lpstr>投资性房地产—房屋!Mark_投资性房地产—房屋_账面值净值</vt:lpstr>
      <vt:lpstr>投资性房地产—房屋!Mark_投资性房地产—房屋_账面值原值</vt:lpstr>
      <vt:lpstr>投资性房地产—房屋!Mark_投资性房地产—房屋_账面值账面价值</vt:lpstr>
      <vt:lpstr>投资性房地产—房屋!Mark_投资性房地产—房屋_证载面积_m2__容积_m3</vt:lpstr>
      <vt:lpstr>投资性房地产—房屋!Mark_投资性房地产—房屋_证载权利人</vt:lpstr>
      <vt:lpstr>投资性房地产—房屋!Mark_投资性房地产—房屋_最后一行</vt:lpstr>
      <vt:lpstr>投资性房地产汇总表!Mark_投资性房地产汇总表_编号</vt:lpstr>
      <vt:lpstr>投资性房地产汇总表!Mark_投资性房地产汇总表_减值准备</vt:lpstr>
      <vt:lpstr>投资性房地产汇总表!Mark_投资性房地产汇总表_科目名称</vt:lpstr>
      <vt:lpstr>投资性房地产汇总表!Mark_投资性房地产汇总表_评估价值</vt:lpstr>
      <vt:lpstr>投资性房地产汇总表!Mark_投资性房地产汇总表_审计前账面值</vt:lpstr>
      <vt:lpstr>投资性房地产汇总表!Mark_投资性房地产汇总表_投资性房地产汇总表</vt:lpstr>
      <vt:lpstr>投资性房地产汇总表!Mark_投资性房地产汇总表_增减值</vt:lpstr>
      <vt:lpstr>投资性房地产汇总表!Mark_投资性房地产汇总表_增值率</vt:lpstr>
      <vt:lpstr>投资性房地产汇总表!Mark_投资性房地产汇总表_账面价值</vt:lpstr>
      <vt:lpstr>投资性房地产汇总表!Mark_投资性房地产汇总表_账面净值合计</vt:lpstr>
      <vt:lpstr>投资性房地产汇总表!Mark_投资性房地产汇总表_账面余额合计</vt:lpstr>
      <vt:lpstr>投资性房地产—土地!Mark_投资性房地产—土地_备注</vt:lpstr>
      <vt:lpstr>投资性房地产—土地!Mark_投资性房地产—土地_被评估单位</vt:lpstr>
      <vt:lpstr>投资性房地产—土地!Mark_投资性房地产—土地_合计</vt:lpstr>
      <vt:lpstr>投资性房地产—土地!Mark_投资性房地产—土地_净值增减额</vt:lpstr>
      <vt:lpstr>投资性房地产—土地!Mark_投资性房地产—土地_开发程度</vt:lpstr>
      <vt:lpstr>投资性房地产—土地!Mark_投资性房地产—土地_来源</vt:lpstr>
      <vt:lpstr>投资性房地产—土地!Mark_投资性房地产—土地_评估价值</vt:lpstr>
      <vt:lpstr>投资性房地产—土地!Mark_投资性房地产—土地_评估价值评估价值</vt:lpstr>
      <vt:lpstr>投资性房地产—土地!Mark_投资性房地产—土地_企业申报人</vt:lpstr>
      <vt:lpstr>投资性房地产—土地!Mark_投资性房地产—土地_企业实际信息</vt:lpstr>
      <vt:lpstr>投资性房地产—土地!Mark_投资性房地产—土地_取得日期</vt:lpstr>
      <vt:lpstr>投资性房地产—土地!Mark_投资性房地产—土地_权证编号</vt:lpstr>
      <vt:lpstr>投资性房地产—土地!Mark_投资性房地产—土地_申报账面值</vt:lpstr>
      <vt:lpstr>投资性房地产—土地!Mark_投资性房地产—土地_申报账面值申报账面值</vt:lpstr>
      <vt:lpstr>投资性房地产—土地!Mark_投资性房地产—土地_审计调整</vt:lpstr>
      <vt:lpstr>投资性房地产—土地!Mark_投资性房地产—土地_实际面积_m2</vt:lpstr>
      <vt:lpstr>投资性房地产—土地!Mark_投资性房地产—土地_使用单位</vt:lpstr>
      <vt:lpstr>投资性房地产—土地!Mark_投资性房地产—土地_土地权证</vt:lpstr>
      <vt:lpstr>投资性房地产—土地!Mark_投资性房地产—土地_土地实际用途</vt:lpstr>
      <vt:lpstr>投资性房地产—土地!Mark_投资性房地产—土地_土地使用权评估明细表</vt:lpstr>
      <vt:lpstr>投资性房地产—土地!Mark_投资性房地产—土地_土地位置</vt:lpstr>
      <vt:lpstr>投资性房地产—土地!Mark_投资性房地产—土地_序号</vt:lpstr>
      <vt:lpstr>投资性房地产—土地!Mark_投资性房地产—土地_原始入账价值</vt:lpstr>
      <vt:lpstr>投资性房地产—土地!Mark_投资性房地产—土地_原值增减额</vt:lpstr>
      <vt:lpstr>投资性房地产—土地!Mark_投资性房地产—土地_增值率</vt:lpstr>
      <vt:lpstr>投资性房地产—土地!Mark_投资性房地产—土地_账面价值</vt:lpstr>
      <vt:lpstr>投资性房地产—土地!Mark_投资性房地产—土地_宗地对应房产序号</vt:lpstr>
      <vt:lpstr>投资性房地产—土地!Mark_投资性房地产—土地_宗地名称</vt:lpstr>
      <vt:lpstr>投资性房地产—土地!Mark_投资性房地产—土地_最后一行</vt:lpstr>
      <vt:lpstr>土地!Mark_土地_备注</vt:lpstr>
      <vt:lpstr>土地!Mark_土地_合计</vt:lpstr>
      <vt:lpstr>土地!Mark_土地_净值增减额</vt:lpstr>
      <vt:lpstr>土地!Mark_土地_开发程度</vt:lpstr>
      <vt:lpstr>土地!Mark_土地_评估基准日</vt:lpstr>
      <vt:lpstr>土地!Mark_土地_评估价值</vt:lpstr>
      <vt:lpstr>土地!Mark_土地_评估价值数值</vt:lpstr>
      <vt:lpstr>土地!Mark_土地_企业申报人</vt:lpstr>
      <vt:lpstr>土地!Mark_土地_取得日期</vt:lpstr>
      <vt:lpstr>土地!Mark_土地_权证编号</vt:lpstr>
      <vt:lpstr>土地!Mark_土地_申报账面值</vt:lpstr>
      <vt:lpstr>土地!Mark_土地_申报账面值申报账面值</vt:lpstr>
      <vt:lpstr>土地!Mark_土地_申报账面值原始入账价值</vt:lpstr>
      <vt:lpstr>土地!Mark_土地_审计调整</vt:lpstr>
      <vt:lpstr>土地!Mark_土地_实际面积</vt:lpstr>
      <vt:lpstr>土地!Mark_土地_土地评估明细表</vt:lpstr>
      <vt:lpstr>土地!Mark_土地_土地权证</vt:lpstr>
      <vt:lpstr>土地!Mark_土地_土地实际用途</vt:lpstr>
      <vt:lpstr>土地!Mark_土地_土地位置</vt:lpstr>
      <vt:lpstr>土地!Mark_土地_序号</vt:lpstr>
      <vt:lpstr>土地!Mark_土地_原值增减额</vt:lpstr>
      <vt:lpstr>土地!Mark_土地_增值率</vt:lpstr>
      <vt:lpstr>土地!Mark_土地_账面价值</vt:lpstr>
      <vt:lpstr>土地!Mark_土地_宗地名称</vt:lpstr>
      <vt:lpstr>土地!Mark_土地_最后一行</vt:lpstr>
      <vt:lpstr>委托加工物资!Mark_委托加工物资_备注</vt:lpstr>
      <vt:lpstr>委托加工物资!Mark_委托加工物资_被评估企业填表人</vt:lpstr>
      <vt:lpstr>委托加工物资!Mark_委托加工物资_存货编码</vt:lpstr>
      <vt:lpstr>委托加工物资!Mark_委托加工物资_规格型号</vt:lpstr>
      <vt:lpstr>委托加工物资!Mark_委托加工物资_合计</vt:lpstr>
      <vt:lpstr>委托加工物资!Mark_委托加工物资_计量单位</vt:lpstr>
      <vt:lpstr>委托加工物资!Mark_委托加工物资_减存货跌价准备</vt:lpstr>
      <vt:lpstr>委托加工物资!Mark_委托加工物资_名称</vt:lpstr>
      <vt:lpstr>委托加工物资!Mark_委托加工物资_评定估算导航</vt:lpstr>
      <vt:lpstr>委托加工物资!Mark_委托加工物资_评估基准日</vt:lpstr>
      <vt:lpstr>委托加工物资!Mark_委托加工物资_评估价值</vt:lpstr>
      <vt:lpstr>委托加工物资!Mark_委托加工物资_评估价值_单价</vt:lpstr>
      <vt:lpstr>委托加工物资!Mark_委托加工物资_评估价值_金额</vt:lpstr>
      <vt:lpstr>委托加工物资!Mark_委托加工物资_评估价值_实际数量</vt:lpstr>
      <vt:lpstr>委托加工物资!Mark_委托加工物资_申报账面值</vt:lpstr>
      <vt:lpstr>委托加工物资!Mark_委托加工物资_申报账面值_单价</vt:lpstr>
      <vt:lpstr>委托加工物资!Mark_委托加工物资_申报账面值_跌价准备</vt:lpstr>
      <vt:lpstr>委托加工物资!Mark_委托加工物资_申报账面值_数量</vt:lpstr>
      <vt:lpstr>委托加工物资!Mark_委托加工物资_申报账面值_余额</vt:lpstr>
      <vt:lpstr>委托加工物资!Mark_委托加工物资_申报账面值_账面价值</vt:lpstr>
      <vt:lpstr>委托加工物资!Mark_委托加工物资_审计调整</vt:lpstr>
      <vt:lpstr>委托加工物资!Mark_委托加工物资_审计调整_减值损失</vt:lpstr>
      <vt:lpstr>委托加工物资!Mark_委托加工物资_审计调整_账面值</vt:lpstr>
      <vt:lpstr>委托加工物资!Mark_委托加工物资_填表日期</vt:lpstr>
      <vt:lpstr>委托加工物资!Mark_委托加工物资_委托加工物资评估明细表</vt:lpstr>
      <vt:lpstr>委托加工物资!Mark_委托加工物资_小计</vt:lpstr>
      <vt:lpstr>委托加工物资!Mark_委托加工物资_序号</vt:lpstr>
      <vt:lpstr>委托加工物资!Mark_委托加工物资_增值率</vt:lpstr>
      <vt:lpstr>委托加工物资!Mark_委托加工物资_账面价值</vt:lpstr>
      <vt:lpstr>委托加工物资!Mark_委托加工物资_账面价值_单价</vt:lpstr>
      <vt:lpstr>委托加工物资!Mark_委托加工物资_账面价值_跌价准备</vt:lpstr>
      <vt:lpstr>委托加工物资!Mark_委托加工物资_账面价值_数量</vt:lpstr>
      <vt:lpstr>委托加工物资!Mark_委托加工物资_账面价值_余额</vt:lpstr>
      <vt:lpstr>委托加工物资!Mark_委托加工物资_账面价值_账面价值</vt:lpstr>
      <vt:lpstr>委托加工物资!Mark_委托加工物资_资产申报导航整体</vt:lpstr>
      <vt:lpstr>委托加工物资!Mark_委托加工物资_最后一行</vt:lpstr>
      <vt:lpstr>无形—矿业权!Mark_无形—矿业权_备注</vt:lpstr>
      <vt:lpstr>无形—矿业权!Mark_无形—矿业权_合计</vt:lpstr>
      <vt:lpstr>无形—矿业权!Mark_无形—矿业权_核定生产规模</vt:lpstr>
      <vt:lpstr>无形—矿业权!Mark_无形—矿业权_勘查开发阶段</vt:lpstr>
      <vt:lpstr>无形—矿业权!Mark_无形—矿业权_勘查许可证编号</vt:lpstr>
      <vt:lpstr>无形—矿业权!Mark_无形—矿业权_矿业权评估明细表</vt:lpstr>
      <vt:lpstr>无形—矿业权!Mark_无形—矿业权_名称种类</vt:lpstr>
      <vt:lpstr>无形—矿业权!Mark_无形—矿业权_评估价值</vt:lpstr>
      <vt:lpstr>无形—矿业权!Mark_无形—矿业权_取得方式</vt:lpstr>
      <vt:lpstr>无形—矿业权!Mark_无形—矿业权_取得日期</vt:lpstr>
      <vt:lpstr>无形—矿业权!Mark_无形—矿业权_审计调整</vt:lpstr>
      <vt:lpstr>无形—矿业权!Mark_无形—矿业权_审计前账面值</vt:lpstr>
      <vt:lpstr>无形—矿业权!Mark_无形—矿业权_剩余有效年限</vt:lpstr>
      <vt:lpstr>无形—矿业权!Mark_无形—矿业权_序号</vt:lpstr>
      <vt:lpstr>无形—矿业权!Mark_无形—矿业权_原始入账价值</vt:lpstr>
      <vt:lpstr>无形—矿业权!Mark_无形—矿业权_增减值</vt:lpstr>
      <vt:lpstr>无形—矿业权!Mark_无形—矿业权_增值率</vt:lpstr>
      <vt:lpstr>无形—矿业权!Mark_无形—矿业权_账面价值</vt:lpstr>
      <vt:lpstr>无形—矿业权!Mark_无形—矿业权_最后一行</vt:lpstr>
      <vt:lpstr>无形—其他!Mark_无形—其他_备注</vt:lpstr>
      <vt:lpstr>无形—其他!Mark_无形—其他_法定预计使用年限</vt:lpstr>
      <vt:lpstr>无形—其他!Mark_无形—其他_共有知识产权约定内容</vt:lpstr>
      <vt:lpstr>无形—其他!Mark_无形—其他_合计</vt:lpstr>
      <vt:lpstr>无形—其他!Mark_无形—其他_缴费状况</vt:lpstr>
      <vt:lpstr>无形—其他!Mark_无形—其他_类型类别</vt:lpstr>
      <vt:lpstr>无形—其他!Mark_无形—其他_内容或名称</vt:lpstr>
      <vt:lpstr>无形—其他!Mark_无形—其他_评估价值</vt:lpstr>
      <vt:lpstr>无形—其他!Mark_无形—其他_其他无形资产评估明细表</vt:lpstr>
      <vt:lpstr>无形—其他!Mark_无形—其他_取得日期</vt:lpstr>
      <vt:lpstr>无形—其他!Mark_无形—其他_尚可使用年限</vt:lpstr>
      <vt:lpstr>无形—其他!Mark_无形—其他_审计调整</vt:lpstr>
      <vt:lpstr>无形—其他!Mark_无形—其他_审计前账面值</vt:lpstr>
      <vt:lpstr>无形—其他!Mark_无形—其他_序号</vt:lpstr>
      <vt:lpstr>无形—其他!Mark_无形—其他_原始入账价值</vt:lpstr>
      <vt:lpstr>无形—其他!Mark_无形—其他_增减值</vt:lpstr>
      <vt:lpstr>无形—其他!Mark_无形—其他_增值率</vt:lpstr>
      <vt:lpstr>无形—其他!Mark_无形—其他_账面价值</vt:lpstr>
      <vt:lpstr>无形—其他!Mark_无形—其他_知识产权进展状况</vt:lpstr>
      <vt:lpstr>无形—其他!Mark_无形—其他_专利号或注册号</vt:lpstr>
      <vt:lpstr>无形—其他!Mark_无形—其他_最后一行</vt:lpstr>
      <vt:lpstr>无形—土地!Mark_无形—土地_备注</vt:lpstr>
      <vt:lpstr>无形—土地!Mark_无形—土地_被评估单位</vt:lpstr>
      <vt:lpstr>无形—土地!Mark_无形—土地_合计</vt:lpstr>
      <vt:lpstr>无形—土地!Mark_无形—土地_记事栏</vt:lpstr>
      <vt:lpstr>无形—土地!Mark_无形—土地_净值增减额</vt:lpstr>
      <vt:lpstr>无形—土地!Mark_无形—土地_开发程度</vt:lpstr>
      <vt:lpstr>无形—土地!Mark_无形—土地_评估基准日</vt:lpstr>
      <vt:lpstr>无形—土地!Mark_无形—土地_评估价值</vt:lpstr>
      <vt:lpstr>无形—土地!Mark_无形—土地_企业申报人</vt:lpstr>
      <vt:lpstr>无形—土地!Mark_无形—土地_取得日期</vt:lpstr>
      <vt:lpstr>无形—土地!Mark_无形—土地_权利类型</vt:lpstr>
      <vt:lpstr>无形—土地!Mark_无形—土地_权利人</vt:lpstr>
      <vt:lpstr>无形—土地!Mark_无形—土地_权利性质</vt:lpstr>
      <vt:lpstr>无形—土地!Mark_无形—土地_申报账面值</vt:lpstr>
      <vt:lpstr>无形—土地!Mark_无形—土地_审计调整</vt:lpstr>
      <vt:lpstr>无形—土地!Mark_无形—土地_实际面积</vt:lpstr>
      <vt:lpstr>无形—土地!Mark_无形—土地_使用单位</vt:lpstr>
      <vt:lpstr>无形—土地!Mark_无形—土地_土地权证编号</vt:lpstr>
      <vt:lpstr>无形—土地!Mark_无形—土地_土地权证土地位置</vt:lpstr>
      <vt:lpstr>无形—土地!Mark_无形—土地_土地实际用途</vt:lpstr>
      <vt:lpstr>无形—土地!Mark_无形—土地_土地使用权终止日期</vt:lpstr>
      <vt:lpstr>无形—土地!Mark_无形—土地_土地位置</vt:lpstr>
      <vt:lpstr>无形—土地!Mark_无形—土地_序号</vt:lpstr>
      <vt:lpstr>无形—土地!Mark_无形—土地_原始入账价值</vt:lpstr>
      <vt:lpstr>无形—土地!Mark_无形—土地_原值增减额</vt:lpstr>
      <vt:lpstr>无形—土地!Mark_无形—土地_增值率</vt:lpstr>
      <vt:lpstr>无形—土地!Mark_无形—土地_账面价值</vt:lpstr>
      <vt:lpstr>无形—土地!Mark_无形—土地_证载或批文用途</vt:lpstr>
      <vt:lpstr>无形—土地!Mark_无形—土地_证载面积</vt:lpstr>
      <vt:lpstr>无形—土地!Mark_无形—土地_宗地对应房产序号</vt:lpstr>
      <vt:lpstr>无形—土地!Mark_无形—土地_宗地名称</vt:lpstr>
      <vt:lpstr>无形—土地!Mark_无形—土地_最后一行</vt:lpstr>
      <vt:lpstr>现金!Mark_现金_备注</vt:lpstr>
      <vt:lpstr>现金!Mark_现金_本位币金额</vt:lpstr>
      <vt:lpstr>现金!Mark_现金_币种</vt:lpstr>
      <vt:lpstr>现金!Mark_现金_存放部门单位</vt:lpstr>
      <vt:lpstr>现金!Mark_现金_合计</vt:lpstr>
      <vt:lpstr>现金!Mark_现金_评估价值</vt:lpstr>
      <vt:lpstr>现金!Mark_现金_清查核实导航</vt:lpstr>
      <vt:lpstr>现金!Mark_现金_申报账面值</vt:lpstr>
      <vt:lpstr>现金!Mark_现金_审计调整</vt:lpstr>
      <vt:lpstr>现金!Mark_现金_外币账面金额</vt:lpstr>
      <vt:lpstr>现金!Mark_现金_现金评估明细表</vt:lpstr>
      <vt:lpstr>现金!Mark_现金_序号</vt:lpstr>
      <vt:lpstr>现金!Mark_现金_增值率</vt:lpstr>
      <vt:lpstr>现金!Mark_现金_账面价值</vt:lpstr>
      <vt:lpstr>现金!Mark_现金_资产申报导航整体</vt:lpstr>
      <vt:lpstr>现金!Mark_现金_最后一行</vt:lpstr>
      <vt:lpstr>消耗性生物资产!Mark_消耗性生物资产_备注</vt:lpstr>
      <vt:lpstr>消耗性生物资产!Mark_消耗性生物资产_存货跌价准备</vt:lpstr>
      <vt:lpstr>消耗性生物资产!Mark_消耗性生物资产_冠高</vt:lpstr>
      <vt:lpstr>消耗性生物资产!Mark_消耗性生物资产_合计</vt:lpstr>
      <vt:lpstr>消耗性生物资产!Mark_消耗性生物资产_计量单位</vt:lpstr>
      <vt:lpstr>消耗性生物资产!Mark_消耗性生物资产_净额</vt:lpstr>
      <vt:lpstr>消耗性生物资产!Mark_消耗性生物资产_名称及规格型号</vt:lpstr>
      <vt:lpstr>消耗性生物资产!Mark_消耗性生物资产_评估价值</vt:lpstr>
      <vt:lpstr>消耗性生物资产!Mark_消耗性生物资产_评估价值_成新率</vt:lpstr>
      <vt:lpstr>消耗性生物资产!Mark_消耗性生物资产_评估价值_单价</vt:lpstr>
      <vt:lpstr>消耗性生物资产!Mark_消耗性生物资产_评估价值_金额</vt:lpstr>
      <vt:lpstr>消耗性生物资产!Mark_消耗性生物资产_审计调整</vt:lpstr>
      <vt:lpstr>消耗性生物资产!Mark_消耗性生物资产_审计前账面值</vt:lpstr>
      <vt:lpstr>消耗性生物资产!Mark_消耗性生物资产_审计前账面值_金额</vt:lpstr>
      <vt:lpstr>消耗性生物资产!Mark_消耗性生物资产_审计前账面值_数量</vt:lpstr>
      <vt:lpstr>消耗性生物资产!Mark_消耗性生物资产_实际数量</vt:lpstr>
      <vt:lpstr>消耗性生物资产!Mark_消耗性生物资产_消耗性生物资产清查评估明细表</vt:lpstr>
      <vt:lpstr>消耗性生物资产!Mark_消耗性生物资产_胸径</vt:lpstr>
      <vt:lpstr>消耗性生物资产!Mark_消耗性生物资产_序号</vt:lpstr>
      <vt:lpstr>消耗性生物资产!Mark_消耗性生物资产_增值率</vt:lpstr>
      <vt:lpstr>消耗性生物资产!Mark_消耗性生物资产_账面价值</vt:lpstr>
      <vt:lpstr>消耗性生物资产!Mark_消耗性生物资产_账面价值_金额</vt:lpstr>
      <vt:lpstr>消耗性生物资产!Mark_消耗性生物资产_账面价值_数量</vt:lpstr>
      <vt:lpstr>消耗性生物资产!Mark_消耗性生物资产_最后一行</vt:lpstr>
      <vt:lpstr>衍生金融负债!Mark_衍生金融负债_备注</vt:lpstr>
      <vt:lpstr>衍生金融负债!Mark_衍生金融负债_到期日期</vt:lpstr>
      <vt:lpstr>衍生金融负债!Mark_衍生金融负债_合计</vt:lpstr>
      <vt:lpstr>衍生金融负债!Mark_衍生金融负债_交易对手</vt:lpstr>
      <vt:lpstr>衍生金融负债!Mark_衍生金融负债_评估价值</vt:lpstr>
      <vt:lpstr>衍生金融负债!Mark_衍生金融负债_审计调整</vt:lpstr>
      <vt:lpstr>衍生金融负债!Mark_衍生金融负债_审计前账面值</vt:lpstr>
      <vt:lpstr>衍生金融负债!Mark_衍生金融负债_投资日期</vt:lpstr>
      <vt:lpstr>衍生金融负债!Mark_衍生金融负债_序号</vt:lpstr>
      <vt:lpstr>衍生金融负债!Mark_衍生金融负债_衍生金融负债评估明细表</vt:lpstr>
      <vt:lpstr>衍生金融负债!Mark_衍生金融负债_账面价值</vt:lpstr>
      <vt:lpstr>衍生金融负债!Mark_衍生金融负债_资产类别</vt:lpstr>
      <vt:lpstr>衍生金融负债!Mark_衍生金融负债_最后一行</vt:lpstr>
      <vt:lpstr>衍生金融资产!Mark_衍生金融资产_备注</vt:lpstr>
      <vt:lpstr>衍生金融资产!Mark_衍生金融资产_到期日期</vt:lpstr>
      <vt:lpstr>衍生金融资产!Mark_衍生金融资产_合计</vt:lpstr>
      <vt:lpstr>衍生金融资产!Mark_衍生金融资产_交易对手</vt:lpstr>
      <vt:lpstr>衍生金融资产!Mark_衍生金融资产_评估价值</vt:lpstr>
      <vt:lpstr>衍生金融资产!Mark_衍生金融资产_审计调整</vt:lpstr>
      <vt:lpstr>衍生金融资产!Mark_衍生金融资产_审计前账面值</vt:lpstr>
      <vt:lpstr>衍生金融资产!Mark_衍生金融资产_投资日期</vt:lpstr>
      <vt:lpstr>衍生金融资产!Mark_衍生金融资产_序号</vt:lpstr>
      <vt:lpstr>衍生金融资产!Mark_衍生金融资产_衍生金融资产评估明细表</vt:lpstr>
      <vt:lpstr>衍生金融资产!Mark_衍生金融资产_增值率</vt:lpstr>
      <vt:lpstr>衍生金融资产!Mark_衍生金融资产_账面价值</vt:lpstr>
      <vt:lpstr>衍生金融资产!Mark_衍生金融资产_资产类别</vt:lpstr>
      <vt:lpstr>衍生金融资产!Mark_衍生金融资产_最后一行</vt:lpstr>
      <vt:lpstr>一年到期非流动负债!Mark_一年到期非流动负债_备注</vt:lpstr>
      <vt:lpstr>一年到期非流动负债!Mark_一年到期非流动负债_到期日</vt:lpstr>
      <vt:lpstr>一年到期非流动负债!Mark_一年到期非流动负债_发生日期</vt:lpstr>
      <vt:lpstr>一年到期非流动负债!Mark_一年到期非流动负债_合计</vt:lpstr>
      <vt:lpstr>一年到期非流动负债!Mark_一年到期非流动负债_结算项目</vt:lpstr>
      <vt:lpstr>一年到期非流动负债!Mark_一年到期非流动负债_票面月利率</vt:lpstr>
      <vt:lpstr>一年到期非流动负债!Mark_一年到期非流动负债_评定估算导航</vt:lpstr>
      <vt:lpstr>一年到期非流动负债!Mark_一年到期非流动负债_评估基准日</vt:lpstr>
      <vt:lpstr>一年到期非流动负债!Mark_一年到期非流动负债_评估价值</vt:lpstr>
      <vt:lpstr>一年到期非流动负债!Mark_一年到期非流动负债_审计调整</vt:lpstr>
      <vt:lpstr>一年到期非流动负债!Mark_一年到期非流动负债_审计前账面值</vt:lpstr>
      <vt:lpstr>一年到期非流动负债!Mark_一年到期非流动负债_序号</vt:lpstr>
      <vt:lpstr>一年到期非流动负债!Mark_一年到期非流动负债_一年到期非流动负债评估明细表</vt:lpstr>
      <vt:lpstr>一年到期非流动负债!Mark_一年到期非流动负债_账面价值</vt:lpstr>
      <vt:lpstr>一年到期非流动负债!Mark_一年到期非流动负债_资产申报导航整体</vt:lpstr>
      <vt:lpstr>一年到期非流动负债!Mark_一年到期非流动负债_最后一行</vt:lpstr>
      <vt:lpstr>一年到期非流动资产!Mark_一年到期非流动资产_备注</vt:lpstr>
      <vt:lpstr>一年到期非流动资产!Mark_一年到期非流动资产_发生日期</vt:lpstr>
      <vt:lpstr>一年到期非流动资产!Mark_一年到期非流动资产_合计</vt:lpstr>
      <vt:lpstr>一年到期非流动资产!Mark_一年到期非流动资产_结算内容</vt:lpstr>
      <vt:lpstr>一年到期非流动资产!Mark_一年到期非流动资产_评定估算导航</vt:lpstr>
      <vt:lpstr>一年到期非流动资产!Mark_一年到期非流动资产_评估价值</vt:lpstr>
      <vt:lpstr>一年到期非流动资产!Mark_一年到期非流动资产_其他非流动资产评估明细表</vt:lpstr>
      <vt:lpstr>一年到期非流动资产!Mark_一年到期非流动资产_申报账面值</vt:lpstr>
      <vt:lpstr>一年到期非流动资产!Mark_一年到期非流动资产_审计调整</vt:lpstr>
      <vt:lpstr>一年到期非流动资产!Mark_一年到期非流动资产_项目及内容</vt:lpstr>
      <vt:lpstr>一年到期非流动资产!Mark_一年到期非流动资产_序号</vt:lpstr>
      <vt:lpstr>一年到期非流动资产!Mark_一年到期非流动资产_增值率</vt:lpstr>
      <vt:lpstr>一年到期非流动资产!Mark_一年到期非流动资产_账面价值</vt:lpstr>
      <vt:lpstr>一年到期非流动资产!Mark_一年到期非流动资产_资产申报导航整体</vt:lpstr>
      <vt:lpstr>一年到期非流动资产!Mark_一年到期非流动资产_最后一行</vt:lpstr>
      <vt:lpstr>银行存款!Mark_银行存款_备注</vt:lpstr>
      <vt:lpstr>银行存款!Mark_银行存款_本位币金额</vt:lpstr>
      <vt:lpstr>银行存款!Mark_银行存款_币种</vt:lpstr>
      <vt:lpstr>银行存款!Mark_银行存款_合计</vt:lpstr>
      <vt:lpstr>银行存款!Mark_银行存款_开户银行</vt:lpstr>
      <vt:lpstr>银行存款!Mark_银行存款_评估价值</vt:lpstr>
      <vt:lpstr>银行存款!Mark_银行存款_清查核实导航</vt:lpstr>
      <vt:lpstr>银行存款!Mark_银行存款_审计调整</vt:lpstr>
      <vt:lpstr>银行存款!Mark_银行存款_外币账面金额</vt:lpstr>
      <vt:lpstr>银行存款!Mark_银行存款_序号</vt:lpstr>
      <vt:lpstr>银行存款!Mark_银行存款_银行存款评估明细表</vt:lpstr>
      <vt:lpstr>银行存款!Mark_银行存款_增值率</vt:lpstr>
      <vt:lpstr>银行存款!Mark_银行存款_账号</vt:lpstr>
      <vt:lpstr>银行存款!Mark_银行存款_账面价值</vt:lpstr>
      <vt:lpstr>银行存款!Mark_银行存款_资产申报导航整体</vt:lpstr>
      <vt:lpstr>银行存款!Mark_银行存款_最后一行</vt:lpstr>
      <vt:lpstr>应付股利【利润】!Mark_应付股利【利润】_备注</vt:lpstr>
      <vt:lpstr>应付股利【利润】!Mark_应付股利【利润】_发生日期</vt:lpstr>
      <vt:lpstr>应付股利【利润】!Mark_应付股利【利润】_合计</vt:lpstr>
      <vt:lpstr>应付股利【利润】!Mark_应付股利【利润】_利润所属期间</vt:lpstr>
      <vt:lpstr>应付股利【利润】!Mark_应付股利【利润】_评估基准日</vt:lpstr>
      <vt:lpstr>应付股利【利润】!Mark_应付股利【利润】_评估价值</vt:lpstr>
      <vt:lpstr>应付股利【利润】!Mark_应付股利【利润】_申报账面值</vt:lpstr>
      <vt:lpstr>应付股利【利润】!Mark_应付股利【利润】_审计调整</vt:lpstr>
      <vt:lpstr>应付股利【利润】!Mark_应付股利【利润】_投资单位名称</vt:lpstr>
      <vt:lpstr>应付股利【利润】!Mark_应付股利【利润】_序号</vt:lpstr>
      <vt:lpstr>应付股利【利润】!Mark_应付股利【利润】_应付股利利润评估明细表</vt:lpstr>
      <vt:lpstr>应付股利【利润】!Mark_应付股利【利润】_账面价值</vt:lpstr>
      <vt:lpstr>应付股利【利润】!Mark_应付股利【利润】_最后一行</vt:lpstr>
      <vt:lpstr>应付利息!Mark_应付利息_备注</vt:lpstr>
      <vt:lpstr>应付利息!Mark_应付利息_本金</vt:lpstr>
      <vt:lpstr>应付利息!Mark_应付利息_本金_本金差异原因</vt:lpstr>
      <vt:lpstr>应付利息!Mark_应付利息_本金_对应科目</vt:lpstr>
      <vt:lpstr>应付利息!Mark_应付利息_本金_金额</vt:lpstr>
      <vt:lpstr>应付利息!Mark_应付利息_本金_明细表序号</vt:lpstr>
      <vt:lpstr>应付利息!Mark_应付利息_发生日期</vt:lpstr>
      <vt:lpstr>应付利息!Mark_应付利息_合计</vt:lpstr>
      <vt:lpstr>应付利息!Mark_应付利息_户名</vt:lpstr>
      <vt:lpstr>应付利息!Mark_应付利息_利息率</vt:lpstr>
      <vt:lpstr>应付利息!Mark_应付利息_利息所属期间</vt:lpstr>
      <vt:lpstr>应付利息!Mark_应付利息_评估基准日</vt:lpstr>
      <vt:lpstr>应付利息!Mark_应付利息_评估价值</vt:lpstr>
      <vt:lpstr>应付利息!Mark_应付利息_审计调整</vt:lpstr>
      <vt:lpstr>应付利息!Mark_应付利息_审计前账面值</vt:lpstr>
      <vt:lpstr>应付利息!Mark_应付利息_审计前账面值_本位币金额</vt:lpstr>
      <vt:lpstr>应付利息!Mark_应付利息_审计前账面值_币种</vt:lpstr>
      <vt:lpstr>应付利息!Mark_应付利息_审计前账面值_外币金额</vt:lpstr>
      <vt:lpstr>应付利息!Mark_应付利息_序号</vt:lpstr>
      <vt:lpstr>应付利息!Mark_应付利息_应付利息评估明细表</vt:lpstr>
      <vt:lpstr>应付利息!Mark_应付利息_增值率</vt:lpstr>
      <vt:lpstr>应付利息!Mark_应付利息_账面价值</vt:lpstr>
      <vt:lpstr>应付利息!Mark_应付利息_最后一行</vt:lpstr>
      <vt:lpstr>应付票据!Mark_应付票据_备注</vt:lpstr>
      <vt:lpstr>应付票据!Mark_应付票据_到期日</vt:lpstr>
      <vt:lpstr>应付票据!Mark_应付票据_短期借款评估明细表</vt:lpstr>
      <vt:lpstr>应付票据!Mark_应付票据_发生日期</vt:lpstr>
      <vt:lpstr>应付票据!Mark_应付票据_合计</vt:lpstr>
      <vt:lpstr>应付票据!Mark_应付票据_户名【结算对象】</vt:lpstr>
      <vt:lpstr>应付票据!Mark_应付票据_票面利率</vt:lpstr>
      <vt:lpstr>应付票据!Mark_应付票据_评定估算导航</vt:lpstr>
      <vt:lpstr>应付票据!Mark_应付票据_评估基准日</vt:lpstr>
      <vt:lpstr>应付票据!Mark_应付票据_评估价值</vt:lpstr>
      <vt:lpstr>应付票据!Mark_应付票据_审计调整</vt:lpstr>
      <vt:lpstr>应付票据!Mark_应付票据_审计前账面值</vt:lpstr>
      <vt:lpstr>应付票据!Mark_应付票据_序号</vt:lpstr>
      <vt:lpstr>应付票据!Mark_应付票据_账面价值</vt:lpstr>
      <vt:lpstr>应付票据!Mark_应付票据_资产申报导航整体</vt:lpstr>
      <vt:lpstr>应付票据!Mark_应付票据_最后一行</vt:lpstr>
      <vt:lpstr>应付债券!Mark_应付债券_备注</vt:lpstr>
      <vt:lpstr>应付债券!Mark_应付债券_到期日</vt:lpstr>
      <vt:lpstr>应付债券!Mark_应付债券_发生日期</vt:lpstr>
      <vt:lpstr>应付债券!Mark_应付债券_合计</vt:lpstr>
      <vt:lpstr>应付债券!Mark_应付债券_票面利率</vt:lpstr>
      <vt:lpstr>应付债券!Mark_应付债券_评估价值</vt:lpstr>
      <vt:lpstr>应付债券!Mark_应付债券_审计调整</vt:lpstr>
      <vt:lpstr>应付债券!Mark_应付债券_审计前账面值</vt:lpstr>
      <vt:lpstr>应付债券!Mark_应付债券_序号</vt:lpstr>
      <vt:lpstr>应付债券!Mark_应付债券_应付债券评估明细表</vt:lpstr>
      <vt:lpstr>应付债券!Mark_应付债券_债券代码</vt:lpstr>
      <vt:lpstr>应付债券!Mark_应付债券_债券发行单位</vt:lpstr>
      <vt:lpstr>应付债券!Mark_应付债券_债券简称</vt:lpstr>
      <vt:lpstr>应付债券!Mark_应付债券_债券种类</vt:lpstr>
      <vt:lpstr>应付债券!Mark_应付债券_账面价值</vt:lpstr>
      <vt:lpstr>应付债券!Mark_应付债券_最后一行</vt:lpstr>
      <vt:lpstr>应付账款!Mark_应付账款_备注</vt:lpstr>
      <vt:lpstr>应付账款!Mark_应付账款_发生日期</vt:lpstr>
      <vt:lpstr>应付账款!Mark_应付账款_关联方类型</vt:lpstr>
      <vt:lpstr>应付账款!Mark_应付账款_合计</vt:lpstr>
      <vt:lpstr>应付账款!Mark_应付账款_户名【结算对象】</vt:lpstr>
      <vt:lpstr>应付账款!Mark_应付账款_评定估算导航</vt:lpstr>
      <vt:lpstr>应付账款!Mark_应付账款_评估基准日</vt:lpstr>
      <vt:lpstr>应付账款!Mark_应付账款_评估价值</vt:lpstr>
      <vt:lpstr>应付账款!Mark_应付账款_审计调整</vt:lpstr>
      <vt:lpstr>应付账款!Mark_应付账款_审计前账面值</vt:lpstr>
      <vt:lpstr>应付账款!Mark_应付账款_审计前账面值_本位币金额</vt:lpstr>
      <vt:lpstr>应付账款!Mark_应付账款_审计前账面值_币种</vt:lpstr>
      <vt:lpstr>应付账款!Mark_应付账款_审计前账面值_外币金额</vt:lpstr>
      <vt:lpstr>应付账款!Mark_应付账款_序号</vt:lpstr>
      <vt:lpstr>应付账款!Mark_应付账款_业务内容</vt:lpstr>
      <vt:lpstr>应付账款!Mark_应付账款_应付账款评估明细表</vt:lpstr>
      <vt:lpstr>应付账款!Mark_应付账款_账面价值</vt:lpstr>
      <vt:lpstr>应付账款!Mark_应付账款_资产申报导航整体</vt:lpstr>
      <vt:lpstr>应付账款!Mark_应付账款_最后一行</vt:lpstr>
      <vt:lpstr>应交税费!Mark_应交税费_备注</vt:lpstr>
      <vt:lpstr>应交税费!Mark_应交税费_发生日期</vt:lpstr>
      <vt:lpstr>应交税费!Mark_应交税费_合计</vt:lpstr>
      <vt:lpstr>应交税费!Mark_应交税费_评估基准日</vt:lpstr>
      <vt:lpstr>应交税费!Mark_应交税费_评估价值</vt:lpstr>
      <vt:lpstr>应交税费!Mark_应交税费_审计调整</vt:lpstr>
      <vt:lpstr>应交税费!Mark_应交税费_审计前账面值</vt:lpstr>
      <vt:lpstr>应交税费!Mark_应交税费_税费种类</vt:lpstr>
      <vt:lpstr>应交税费!Mark_应交税费_序号</vt:lpstr>
      <vt:lpstr>应交税费!Mark_应交税费_应交税费评估明细表</vt:lpstr>
      <vt:lpstr>应交税费!Mark_应交税费_账面价值</vt:lpstr>
      <vt:lpstr>应交税费!Mark_应交税费_征税机关</vt:lpstr>
      <vt:lpstr>应交税费!Mark_应交税费_最后一行</vt:lpstr>
      <vt:lpstr>应收股利【利润】!Mark_应收股利【利润】_备注</vt:lpstr>
      <vt:lpstr>应收股利【利润】!Mark_应收股利【利润】_发生日期</vt:lpstr>
      <vt:lpstr>应收股利【利润】!Mark_应收股利【利润】_股利所属期间</vt:lpstr>
      <vt:lpstr>应收股利【利润】!Mark_应收股利【利润】_合计</vt:lpstr>
      <vt:lpstr>应收股利【利润】!Mark_应收股利【利润】_户名结算对象</vt:lpstr>
      <vt:lpstr>应收股利【利润】!Mark_应收股利【利润】_评估价值</vt:lpstr>
      <vt:lpstr>应收股利【利润】!Mark_应收股利【利润】_清查核实导航</vt:lpstr>
      <vt:lpstr>应收股利【利润】!Mark_应收股利【利润】_申报账面值</vt:lpstr>
      <vt:lpstr>应收股利【利润】!Mark_应收股利【利润】_审计调整</vt:lpstr>
      <vt:lpstr>应收股利【利润】!Mark_应收股利【利润】_序号</vt:lpstr>
      <vt:lpstr>应收股利【利润】!Mark_应收股利【利润】_应收股利评估明细表</vt:lpstr>
      <vt:lpstr>应收股利【利润】!Mark_应收股利【利润】_增值率</vt:lpstr>
      <vt:lpstr>应收股利【利润】!Mark_应收股利【利润】_账面价值</vt:lpstr>
      <vt:lpstr>应收股利【利润】!Mark_应收股利【利润】_资产申报导航整体</vt:lpstr>
      <vt:lpstr>应收股利【利润】!Mark_应收股利【利润】_最后一行</vt:lpstr>
      <vt:lpstr>应收利息!Mark_应收利息_备注</vt:lpstr>
      <vt:lpstr>应收利息!Mark_应收利息_本金差异原因</vt:lpstr>
      <vt:lpstr>应收利息!Mark_应收利息_本位币金额</vt:lpstr>
      <vt:lpstr>应收利息!Mark_应收利息_币种</vt:lpstr>
      <vt:lpstr>应收利息!Mark_应收利息_到期日</vt:lpstr>
      <vt:lpstr>应收利息!Mark_应收利息_对应科目</vt:lpstr>
      <vt:lpstr>应收利息!Mark_应收利息_发生日期</vt:lpstr>
      <vt:lpstr>应收利息!Mark_应收利息_合计</vt:lpstr>
      <vt:lpstr>应收利息!Mark_应收利息_户名欠款单位名称</vt:lpstr>
      <vt:lpstr>应收利息!Mark_应收利息_金额</vt:lpstr>
      <vt:lpstr>应收利息!Mark_应收利息_明细表序号</vt:lpstr>
      <vt:lpstr>应收利息!Mark_应收利息_年利息率</vt:lpstr>
      <vt:lpstr>应收利息!Mark_应收利息_评估价值</vt:lpstr>
      <vt:lpstr>应收利息!Mark_应收利息_起息日</vt:lpstr>
      <vt:lpstr>应收利息!Mark_应收利息_清查核实导航</vt:lpstr>
      <vt:lpstr>应收利息!Mark_应收利息_审计调整</vt:lpstr>
      <vt:lpstr>应收利息!Mark_应收利息_外币账面金额</vt:lpstr>
      <vt:lpstr>应收利息!Mark_应收利息_序号</vt:lpstr>
      <vt:lpstr>应收利息!Mark_应收利息_应收利息评估明细表</vt:lpstr>
      <vt:lpstr>应收利息!Mark_应收利息_增值率</vt:lpstr>
      <vt:lpstr>应收利息!Mark_应收利息_账面价值</vt:lpstr>
      <vt:lpstr>应收利息!Mark_应收利息_资产申报导航整体</vt:lpstr>
      <vt:lpstr>应收利息!Mark_应收利息_最后一行</vt:lpstr>
      <vt:lpstr>应收票据!Mark_应收票据_备注</vt:lpstr>
      <vt:lpstr>应收票据!Mark_应收票据_承兑人</vt:lpstr>
      <vt:lpstr>应收票据!Mark_应收票据_出票日期</vt:lpstr>
      <vt:lpstr>应收票据!Mark_应收票据_到期日期</vt:lpstr>
      <vt:lpstr>应收票据!Mark_应收票据_合计</vt:lpstr>
      <vt:lpstr>应收票据!Mark_应收票据_户名结算对象</vt:lpstr>
      <vt:lpstr>应收票据!Mark_应收票据_基准日后已托收背书或贴现情况</vt:lpstr>
      <vt:lpstr>应收票据!Mark_应收票据_票据编号</vt:lpstr>
      <vt:lpstr>应收票据!Mark_应收票据_票据类别</vt:lpstr>
      <vt:lpstr>应收票据!Mark_应收票据_票面金额</vt:lpstr>
      <vt:lpstr>应收票据!Mark_应收票据_票面利率</vt:lpstr>
      <vt:lpstr>应收票据!Mark_应收票据_评估价值</vt:lpstr>
      <vt:lpstr>应收票据!Mark_应收票据_凭证号</vt:lpstr>
      <vt:lpstr>应收票据!Mark_应收票据_清查核实导航</vt:lpstr>
      <vt:lpstr>应收票据!Mark_应收票据_日期</vt:lpstr>
      <vt:lpstr>应收票据!Mark_应收票据_申报账面值</vt:lpstr>
      <vt:lpstr>应收票据!Mark_应收票据_审计调整</vt:lpstr>
      <vt:lpstr>应收票据!Mark_应收票据_贴现金额</vt:lpstr>
      <vt:lpstr>应收票据!Mark_应收票据_托收银行被背书人贴现银行</vt:lpstr>
      <vt:lpstr>应收票据!Mark_应收票据_序号</vt:lpstr>
      <vt:lpstr>应收票据!Mark_应收票据_增值率</vt:lpstr>
      <vt:lpstr>应收票据!Mark_应收票据_账面价值</vt:lpstr>
      <vt:lpstr>应收票据!Mark_应收票据_资产申报导航整体</vt:lpstr>
      <vt:lpstr>应收票据!Mark_应收票据_最后一行</vt:lpstr>
      <vt:lpstr>应收账款!Mark_应收账款_备注</vt:lpstr>
      <vt:lpstr>应收账款!Mark_应收账款_本位币金额</vt:lpstr>
      <vt:lpstr>应收账款!Mark_应收账款_币种</vt:lpstr>
      <vt:lpstr>应收账款!Mark_应收账款_关联方类型</vt:lpstr>
      <vt:lpstr>应收账款!Mark_应收账款_合计</vt:lpstr>
      <vt:lpstr>应收账款!Mark_应收账款_减_坏账准备_评估风险损失</vt:lpstr>
      <vt:lpstr>应收账款!Mark_应收账款_净额</vt:lpstr>
      <vt:lpstr>应收账款!Mark_应收账款_评估价值</vt:lpstr>
      <vt:lpstr>应收账款!Mark_应收账款_前十大客户</vt:lpstr>
      <vt:lpstr>应收账款!Mark_应收账款_欠款单位名称结算对象</vt:lpstr>
      <vt:lpstr>应收账款!Mark_应收账款_审计调整</vt:lpstr>
      <vt:lpstr>应收账款!Mark_应收账款_损失核定导航</vt:lpstr>
      <vt:lpstr>应收账款!Mark_应收账款_损失金额</vt:lpstr>
      <vt:lpstr>应收账款!Mark_应收账款_外币金额</vt:lpstr>
      <vt:lpstr>应收账款!Mark_应收账款_序号</vt:lpstr>
      <vt:lpstr>应收账款!Mark_应收账款_业务内容</vt:lpstr>
      <vt:lpstr>应收账款!Mark_应收账款_应收账款评估明细表</vt:lpstr>
      <vt:lpstr>应收账款!Mark_应收账款_原因</vt:lpstr>
      <vt:lpstr>应收账款!Mark_应收账款_增值率</vt:lpstr>
      <vt:lpstr>应收账款!Mark_应收账款_账龄分析表</vt:lpstr>
      <vt:lpstr>应收账款!Mark_应收账款_账龄分析表_1年以内金额</vt:lpstr>
      <vt:lpstr>应收账款!Mark_应收账款_账龄分析表_1至2年金额</vt:lpstr>
      <vt:lpstr>应收账款!Mark_应收账款_账龄分析表_2至3年金额</vt:lpstr>
      <vt:lpstr>应收账款!Mark_应收账款_账龄分析表_3至4年金额</vt:lpstr>
      <vt:lpstr>应收账款!Mark_应收账款_账龄分析表_4至5年金额</vt:lpstr>
      <vt:lpstr>应收账款!Mark_应收账款_账龄分析表_5年以上金额</vt:lpstr>
      <vt:lpstr>应收账款!Mark_应收账款_账龄总数与申报账面值差异</vt:lpstr>
      <vt:lpstr>应收账款!Mark_应收账款_账面价值</vt:lpstr>
      <vt:lpstr>应收账款!Mark_应收账款_资产核查导航</vt:lpstr>
      <vt:lpstr>应收账款!Mark_应收账款_资产申报导航</vt:lpstr>
      <vt:lpstr>应收账款!Mark_应收账款_资产申报导航整体</vt:lpstr>
      <vt:lpstr>应收账款!Mark_应收账款_最后一行</vt:lpstr>
      <vt:lpstr>应收账款!Mark_应收账款_最近一笔发生日期</vt:lpstr>
      <vt:lpstr>油气资产!Mark_油气资产_备注</vt:lpstr>
      <vt:lpstr>油气资产!Mark_油气资产_合计</vt:lpstr>
      <vt:lpstr>油气资产!Mark_油气资产_计量单位</vt:lpstr>
      <vt:lpstr>油气资产!Mark_油气资产_减油气资产减值准备</vt:lpstr>
      <vt:lpstr>油气资产!Mark_油气资产_净额</vt:lpstr>
      <vt:lpstr>油气资产!Mark_油气资产_矿区</vt:lpstr>
      <vt:lpstr>油气资产!Mark_油气资产_来源</vt:lpstr>
      <vt:lpstr>油气资产!Mark_油气资产_类别</vt:lpstr>
      <vt:lpstr>油气资产!Mark_油气资产_评估价值</vt:lpstr>
      <vt:lpstr>油气资产!Mark_油气资产_评估价值_成新率</vt:lpstr>
      <vt:lpstr>油气资产!Mark_油气资产_评估价值_净值</vt:lpstr>
      <vt:lpstr>油气资产!Mark_油气资产_评估价值_原值</vt:lpstr>
      <vt:lpstr>油气资产!Mark_油气资产_审计调整</vt:lpstr>
      <vt:lpstr>油气资产!Mark_油气资产_审计调整_净值</vt:lpstr>
      <vt:lpstr>油气资产!Mark_油气资产_审计调整_原值</vt:lpstr>
      <vt:lpstr>油气资产!Mark_油气资产_审计前账面值</vt:lpstr>
      <vt:lpstr>油气资产!Mark_油气资产_审计前账面值_净值</vt:lpstr>
      <vt:lpstr>油气资产!Mark_油气资产_审计前账面值_原值</vt:lpstr>
      <vt:lpstr>油气资产!Mark_油气资产_使用单位</vt:lpstr>
      <vt:lpstr>油气资产!Mark_油气资产_数量</vt:lpstr>
      <vt:lpstr>油气资产!Mark_油气资产_形成日期</vt:lpstr>
      <vt:lpstr>油气资产!Mark_油气资产_序号</vt:lpstr>
      <vt:lpstr>油气资产!Mark_油气资产_油气资产评估明细表</vt:lpstr>
      <vt:lpstr>油气资产!Mark_油气资产_增值率</vt:lpstr>
      <vt:lpstr>油气资产!Mark_油气资产_账面价值</vt:lpstr>
      <vt:lpstr>油气资产!Mark_油气资产_账面价值_净值</vt:lpstr>
      <vt:lpstr>油气资产!Mark_油气资产_账面价值_原值</vt:lpstr>
      <vt:lpstr>油气资产!Mark_油气资产_最后一行</vt:lpstr>
      <vt:lpstr>资产负债表!Mark_与总资产相差</vt:lpstr>
      <vt:lpstr>预付账款!Mark_预付账款_备注</vt:lpstr>
      <vt:lpstr>预付账款!Mark_预付账款_发生日期</vt:lpstr>
      <vt:lpstr>预付账款!Mark_预付账款_关联方类型</vt:lpstr>
      <vt:lpstr>预付账款!Mark_预付账款_合计</vt:lpstr>
      <vt:lpstr>预付账款!Mark_预付账款_减坏账准备或减评估风险损失</vt:lpstr>
      <vt:lpstr>预付账款!Mark_预付账款_净额</vt:lpstr>
      <vt:lpstr>预付账款!Mark_预付账款_评估价值</vt:lpstr>
      <vt:lpstr>预付账款!Mark_预付账款_审计调整</vt:lpstr>
      <vt:lpstr>预付账款!Mark_预付账款_审计前账面值</vt:lpstr>
      <vt:lpstr>预付账款!Mark_预付账款_审计前账面值_本位币金额</vt:lpstr>
      <vt:lpstr>预付账款!Mark_预付账款_审计前账面值_币种</vt:lpstr>
      <vt:lpstr>预付账款!Mark_预付账款_审计前账面值_外币金额</vt:lpstr>
      <vt:lpstr>预付账款!Mark_预付账款_收款单位名称结算对象</vt:lpstr>
      <vt:lpstr>预付账款!Mark_预付账款_序号</vt:lpstr>
      <vt:lpstr>预付账款!Mark_预付账款_业务内容</vt:lpstr>
      <vt:lpstr>预付账款!Mark_预付账款_预付账款评估明细表</vt:lpstr>
      <vt:lpstr>预付账款!Mark_预付账款_预计不可回收项目</vt:lpstr>
      <vt:lpstr>预付账款!Mark_预付账款_预计不可回收项目_损失金额</vt:lpstr>
      <vt:lpstr>预付账款!Mark_预付账款_预计不可回收项目_原因</vt:lpstr>
      <vt:lpstr>预付账款!Mark_预付账款_增值率</vt:lpstr>
      <vt:lpstr>预付账款!Mark_预付账款_账龄分析表</vt:lpstr>
      <vt:lpstr>预付账款!Mark_预付账款_账龄分析表_12年金额</vt:lpstr>
      <vt:lpstr>预付账款!Mark_预付账款_账龄分析表_1年以内金额</vt:lpstr>
      <vt:lpstr>预付账款!Mark_预付账款_账龄分析表_23年金额</vt:lpstr>
      <vt:lpstr>预付账款!Mark_预付账款_账龄分析表_34年金额</vt:lpstr>
      <vt:lpstr>预付账款!Mark_预付账款_账龄分析表_45年金额</vt:lpstr>
      <vt:lpstr>预付账款!Mark_预付账款_账龄分析表_5年以上金额</vt:lpstr>
      <vt:lpstr>预付账款!Mark_预付账款_账龄总数与审计前账面值差异</vt:lpstr>
      <vt:lpstr>预付账款!Mark_预付账款_账面价值</vt:lpstr>
      <vt:lpstr>预付账款!Mark_预付账款_资产申报导航整体</vt:lpstr>
      <vt:lpstr>预付账款!Mark_预付账款_最后一行</vt:lpstr>
      <vt:lpstr>预计负债!Mark_预计负债_备注</vt:lpstr>
      <vt:lpstr>预计负债!Mark_预计负债_发生日期</vt:lpstr>
      <vt:lpstr>预计负债!Mark_预计负债_合计</vt:lpstr>
      <vt:lpstr>预计负债!Mark_预计负债_户名</vt:lpstr>
      <vt:lpstr>预计负债!Mark_预计负债_结算内容</vt:lpstr>
      <vt:lpstr>预计负债!Mark_预计负债_评定估算导航</vt:lpstr>
      <vt:lpstr>预计负债!Mark_预计负债_评估基准日</vt:lpstr>
      <vt:lpstr>预计负债!Mark_预计负债_评估价值</vt:lpstr>
      <vt:lpstr>预计负债!Mark_预计负债_其他非流动资产评估明细表</vt:lpstr>
      <vt:lpstr>预计负债!Mark_预计负债_审计调整</vt:lpstr>
      <vt:lpstr>预计负债!Mark_预计负债_审计前账面值</vt:lpstr>
      <vt:lpstr>预计负债!Mark_预计负债_序号</vt:lpstr>
      <vt:lpstr>预计负债!Mark_预计负债_账面价值</vt:lpstr>
      <vt:lpstr>预计负债!Mark_预计负债_资产申报导航整体</vt:lpstr>
      <vt:lpstr>预计负债!Mark_预计负债_最后一行</vt:lpstr>
      <vt:lpstr>预收账款!Mark_预收账款_备注</vt:lpstr>
      <vt:lpstr>预收账款!Mark_预收账款_发生日期</vt:lpstr>
      <vt:lpstr>预收账款!Mark_预收账款_关联方类型</vt:lpstr>
      <vt:lpstr>预收账款!Mark_预收账款_合计</vt:lpstr>
      <vt:lpstr>预收账款!Mark_预收账款_户名【结算对象】</vt:lpstr>
      <vt:lpstr>预收账款!Mark_预收账款_评定估算导航</vt:lpstr>
      <vt:lpstr>预收账款!Mark_预收账款_评估基准日</vt:lpstr>
      <vt:lpstr>预收账款!Mark_预收账款_评估价值</vt:lpstr>
      <vt:lpstr>预收账款!Mark_预收账款_审计调整</vt:lpstr>
      <vt:lpstr>预收账款!Mark_预收账款_审计前账面值</vt:lpstr>
      <vt:lpstr>预收账款!Mark_预收账款_审计前账面值_本位币金额</vt:lpstr>
      <vt:lpstr>预收账款!Mark_预收账款_审计前账面值_币种</vt:lpstr>
      <vt:lpstr>预收账款!Mark_预收账款_审计前账面值_外币金额</vt:lpstr>
      <vt:lpstr>预收账款!Mark_预收账款_序号</vt:lpstr>
      <vt:lpstr>预收账款!Mark_预收账款_业务内容</vt:lpstr>
      <vt:lpstr>预收账款!Mark_预收账款_预收账款评估明细表</vt:lpstr>
      <vt:lpstr>预收账款!Mark_预收账款_账面价值</vt:lpstr>
      <vt:lpstr>预收账款!Mark_预收账款_资产申报导航整体</vt:lpstr>
      <vt:lpstr>预收账款!Mark_预收账款_最后一行</vt:lpstr>
      <vt:lpstr>原材料!Mark_原材料_备注</vt:lpstr>
      <vt:lpstr>原材料!Mark_原材料_被评估企业填表人</vt:lpstr>
      <vt:lpstr>原材料!Mark_原材料_存货编码</vt:lpstr>
      <vt:lpstr>原材料!Mark_原材料_规格型号</vt:lpstr>
      <vt:lpstr>原材料!Mark_原材料_合计</vt:lpstr>
      <vt:lpstr>原材料!Mark_原材料_计量单位</vt:lpstr>
      <vt:lpstr>原材料!Mark_原材料_减存货跌价准备</vt:lpstr>
      <vt:lpstr>原材料!Mark_原材料_名称</vt:lpstr>
      <vt:lpstr>原材料!Mark_原材料_评定估算导航</vt:lpstr>
      <vt:lpstr>原材料!Mark_原材料_评估基准日</vt:lpstr>
      <vt:lpstr>原材料!Mark_原材料_评估价值</vt:lpstr>
      <vt:lpstr>原材料!Mark_原材料_评估价值_单价</vt:lpstr>
      <vt:lpstr>原材料!Mark_原材料_评估价值_金额</vt:lpstr>
      <vt:lpstr>原材料!Mark_原材料_评估价值_实际数量</vt:lpstr>
      <vt:lpstr>原材料!Mark_原材料_申报账面值</vt:lpstr>
      <vt:lpstr>原材料!Mark_原材料_申报账面值_单价</vt:lpstr>
      <vt:lpstr>原材料!Mark_原材料_申报账面值_减值损失</vt:lpstr>
      <vt:lpstr>原材料!Mark_原材料_申报账面值_金额</vt:lpstr>
      <vt:lpstr>原材料!Mark_原材料_申报账面值_数量</vt:lpstr>
      <vt:lpstr>原材料!Mark_原材料_申报账面值_账面价值</vt:lpstr>
      <vt:lpstr>原材料!Mark_原材料_审计调整</vt:lpstr>
      <vt:lpstr>原材料!Mark_原材料_审计调整_减值损失</vt:lpstr>
      <vt:lpstr>原材料!Mark_原材料_审计调整_账面值</vt:lpstr>
      <vt:lpstr>原材料!Mark_原材料_填表日期</vt:lpstr>
      <vt:lpstr>原材料!Mark_原材料_小计</vt:lpstr>
      <vt:lpstr>原材料!Mark_原材料_序号</vt:lpstr>
      <vt:lpstr>原材料!Mark_原材料_原材料评估明细表</vt:lpstr>
      <vt:lpstr>原材料!Mark_原材料_增值率</vt:lpstr>
      <vt:lpstr>原材料!Mark_原材料_账面价值</vt:lpstr>
      <vt:lpstr>原材料!Mark_原材料_账面价值_单价</vt:lpstr>
      <vt:lpstr>原材料!Mark_原材料_账面价值_跌价准备</vt:lpstr>
      <vt:lpstr>原材料!Mark_原材料_账面价值_金额</vt:lpstr>
      <vt:lpstr>原材料!Mark_原材料_账面价值_数量</vt:lpstr>
      <vt:lpstr>原材料!Mark_原材料_账面价值_账面价值</vt:lpstr>
      <vt:lpstr>原材料!Mark_原材料_资产申报导航整体</vt:lpstr>
      <vt:lpstr>原材料!Mark_原材料_最后一行</vt:lpstr>
      <vt:lpstr>在产品【开发成本】!Mark_在产品【开发成本】_备注</vt:lpstr>
      <vt:lpstr>在产品【开发成本】!Mark_在产品【开发成本】_差异原因说明</vt:lpstr>
      <vt:lpstr>在产品【开发成本】!Mark_在产品【开发成本】_存货跌价准备</vt:lpstr>
      <vt:lpstr>在产品【开发成本】!Mark_在产品【开发成本】_房产证号</vt:lpstr>
      <vt:lpstr>在产品【开发成本】!Mark_在产品【开发成本】_房屋用途</vt:lpstr>
      <vt:lpstr>在产品【开发成本】!Mark_在产品【开发成本】_房屋主体工程是自建还是出包</vt:lpstr>
      <vt:lpstr>在产品【开发成本】!Mark_在产品【开发成本】_费用名称</vt:lpstr>
      <vt:lpstr>在产品【开发成本】!Mark_在产品【开发成本】_工程形象进度</vt:lpstr>
      <vt:lpstr>在产品【开发成本】!Mark_在产品【开发成本】_合计</vt:lpstr>
      <vt:lpstr>在产品【开发成本】!Mark_在产品【开发成本】_建设工程规划许可证号</vt:lpstr>
      <vt:lpstr>在产品【开发成本】!Mark_在产品【开发成本】_建设工程开工证号</vt:lpstr>
      <vt:lpstr>在产品【开发成本】!Mark_在产品【开发成本】_建设用地规划许可证号</vt:lpstr>
      <vt:lpstr>在产品【开发成本】!Mark_在产品【开发成本】_净额</vt:lpstr>
      <vt:lpstr>在产品【开发成本】!Mark_在产品【开发成本】_开发进度</vt:lpstr>
      <vt:lpstr>在产品【开发成本】!Mark_在产品【开发成本】_开工日期</vt:lpstr>
      <vt:lpstr>在产品【开发成本】!Mark_在产品【开发成本】_拟开发建筑面积</vt:lpstr>
      <vt:lpstr>在产品【开发成本】!Mark_在产品【开发成本】_评估价值</vt:lpstr>
      <vt:lpstr>在产品【开发成本】!Mark_在产品【开发成本】_评估价值_单价</vt:lpstr>
      <vt:lpstr>在产品【开发成本】!Mark_在产品【开发成本】_评估价值_金额</vt:lpstr>
      <vt:lpstr>在产品【开发成本】!Mark_在产品【开发成本】_清查评估明细表</vt:lpstr>
      <vt:lpstr>在产品【开发成本】!Mark_在产品【开发成本】_商品房预销售许可证号</vt:lpstr>
      <vt:lpstr>在产品【开发成本】!Mark_在产品【开发成本】_尚欠地价款</vt:lpstr>
      <vt:lpstr>在产品【开发成本】!Mark_在产品【开发成本】_尚欠其他款项</vt:lpstr>
      <vt:lpstr>在产品【开发成本】!Mark_在产品【开发成本】_审计调整</vt:lpstr>
      <vt:lpstr>在产品【开发成本】!Mark_在产品【开发成本】_审计前账面值</vt:lpstr>
      <vt:lpstr>在产品【开发成本】!Mark_在产品【开发成本】_审计前账面值_单价</vt:lpstr>
      <vt:lpstr>在产品【开发成本】!Mark_在产品【开发成本】_审计前账面值_金额</vt:lpstr>
      <vt:lpstr>在产品【开发成本】!Mark_在产品【开发成本】_审计前账面值_数量</vt:lpstr>
      <vt:lpstr>在产品【开发成本】!Mark_在产品【开发成本】_实际进度与计划进度是否存在较大差异</vt:lpstr>
      <vt:lpstr>在产品【开发成本】!Mark_在产品【开发成本】_实际数量</vt:lpstr>
      <vt:lpstr>在产品【开发成本】!Mark_在产品【开发成本】_是否抵押</vt:lpstr>
      <vt:lpstr>在产品【开发成本】!Mark_在产品【开发成本】_同区位相似楼盘名称A</vt:lpstr>
      <vt:lpstr>在产品【开发成本】!Mark_在产品【开发成本】_同区位相似楼盘名称B</vt:lpstr>
      <vt:lpstr>在产品【开发成本】!Mark_在产品【开发成本】_同区位相似楼盘名称C</vt:lpstr>
      <vt:lpstr>在产品【开发成本】!Mark_在产品【开发成本】_土地面积</vt:lpstr>
      <vt:lpstr>在产品【开发成本】!Mark_在产品【开发成本】_土地取得方式</vt:lpstr>
      <vt:lpstr>在产品【开发成本】!Mark_在产品【开发成本】_土地取得时间</vt:lpstr>
      <vt:lpstr>在产品【开发成本】!Mark_在产品【开发成本】_土地取得手续是否完备</vt:lpstr>
      <vt:lpstr>在产品【开发成本】!Mark_在产品【开发成本】_土地权属性质</vt:lpstr>
      <vt:lpstr>在产品【开发成本】!Mark_在产品【开发成本】_土地使用证号或土地使用证明</vt:lpstr>
      <vt:lpstr>在产品【开发成本】!Mark_在产品【开发成本】_土地用途</vt:lpstr>
      <vt:lpstr>在产品【开发成本】!Mark_在产品【开发成本】_相似楼盘A销售均价</vt:lpstr>
      <vt:lpstr>在产品【开发成本】!Mark_在产品【开发成本】_相似楼盘B销售均价</vt:lpstr>
      <vt:lpstr>在产品【开发成本】!Mark_在产品【开发成本】_相似楼盘C销售均价</vt:lpstr>
      <vt:lpstr>在产品【开发成本】!Mark_在产品【开发成本】_详细座落地址</vt:lpstr>
      <vt:lpstr>在产品【开发成本】!Mark_在产品【开发成本】_项目经营方式是自已开发还是合作开发</vt:lpstr>
      <vt:lpstr>在产品【开发成本】!Mark_在产品【开发成本】_项目名称</vt:lpstr>
      <vt:lpstr>在产品【开发成本】!Mark_在产品【开发成本】_项目是否存在停工可能</vt:lpstr>
      <vt:lpstr>在产品【开发成本】!Mark_在产品【开发成本】_销售方式预售还是现房销售</vt:lpstr>
      <vt:lpstr>在产品【开发成本】!Mark_在产品【开发成本】_序号</vt:lpstr>
      <vt:lpstr>在产品【开发成本】!Mark_在产品【开发成本】_已投资额</vt:lpstr>
      <vt:lpstr>在产品【开发成本】!Mark_在产品【开发成本】_预计完工日期</vt:lpstr>
      <vt:lpstr>在产品【开发成本】!Mark_在产品【开发成本】_预计总投资额</vt:lpstr>
      <vt:lpstr>在产品【开发成本】!Mark_在产品【开发成本】_预售比例</vt:lpstr>
      <vt:lpstr>在产品【开发成本】!Mark_在产品【开发成本】_预售价格</vt:lpstr>
      <vt:lpstr>在产品【开发成本】!Mark_在产品【开发成本】_增值率</vt:lpstr>
      <vt:lpstr>在产品【开发成本】!Mark_在产品【开发成本】_账面价值</vt:lpstr>
      <vt:lpstr>在产品【开发成本】!Mark_在产品【开发成本】_账面价值_单价</vt:lpstr>
      <vt:lpstr>在产品【开发成本】!Mark_在产品【开发成本】_账面价值_金额</vt:lpstr>
      <vt:lpstr>在产品【开发成本】!Mark_在产品【开发成本】_账面价值_数量</vt:lpstr>
      <vt:lpstr>在产品【开发成本】!Mark_在产品【开发成本】_证载土地使用者</vt:lpstr>
      <vt:lpstr>在产品【开发成本】!Mark_在产品【开发成本】_最后一行</vt:lpstr>
      <vt:lpstr>在产品【自制半成品】!Mark_在产品【自制半成品】_备注</vt:lpstr>
      <vt:lpstr>在产品【自制半成品】!Mark_在产品【自制半成品】_被评估企业填表人</vt:lpstr>
      <vt:lpstr>在产品【自制半成品】!Mark_在产品【自制半成品】_存放地点</vt:lpstr>
      <vt:lpstr>在产品【自制半成品】!Mark_在产品【自制半成品】_存货编码</vt:lpstr>
      <vt:lpstr>在产品【自制半成品】!Mark_在产品【自制半成品】_对应产成品规格型号</vt:lpstr>
      <vt:lpstr>在产品【自制半成品】!Mark_在产品【自制半成品】_对应产成品名称</vt:lpstr>
      <vt:lpstr>在产品【自制半成品】!Mark_在产品【自制半成品】_对应产成品明细表序号</vt:lpstr>
      <vt:lpstr>在产品【自制半成品】!Mark_在产品【自制半成品】_规格型号</vt:lpstr>
      <vt:lpstr>在产品【自制半成品】!Mark_在产品【自制半成品】_合计</vt:lpstr>
      <vt:lpstr>在产品【自制半成品】!Mark_在产品【自制半成品】_计量单位</vt:lpstr>
      <vt:lpstr>在产品【自制半成品】!Mark_在产品【自制半成品】_减存货跌价准备</vt:lpstr>
      <vt:lpstr>在产品【自制半成品】!Mark_在产品【自制半成品】_净额</vt:lpstr>
      <vt:lpstr>在产品【自制半成品】!Mark_在产品【自制半成品】_库龄</vt:lpstr>
      <vt:lpstr>在产品【自制半成品】!Mark_在产品【自制半成品】_名称</vt:lpstr>
      <vt:lpstr>在产品【自制半成品】!Mark_在产品【自制半成品】_评估基准日</vt:lpstr>
      <vt:lpstr>在产品【自制半成品】!Mark_在产品【自制半成品】_评估价值</vt:lpstr>
      <vt:lpstr>在产品【自制半成品】!Mark_在产品【自制半成品】_评估价值_单价</vt:lpstr>
      <vt:lpstr>在产品【自制半成品】!Mark_在产品【自制半成品】_评估价值_金额</vt:lpstr>
      <vt:lpstr>在产品【自制半成品】!Mark_在产品【自制半成品】_评估价值_实际数量</vt:lpstr>
      <vt:lpstr>在产品【自制半成品】!Mark_在产品【自制半成品】_申报账面值</vt:lpstr>
      <vt:lpstr>在产品【自制半成品】!Mark_在产品【自制半成品】_申报账面值_单价</vt:lpstr>
      <vt:lpstr>在产品【自制半成品】!Mark_在产品【自制半成品】_申报账面值_减值损失</vt:lpstr>
      <vt:lpstr>在产品【自制半成品】!Mark_在产品【自制半成品】_申报账面值_金额</vt:lpstr>
      <vt:lpstr>在产品【自制半成品】!Mark_在产品【自制半成品】_申报账面值_数量</vt:lpstr>
      <vt:lpstr>在产品【自制半成品】!Mark_在产品【自制半成品】_申报账面值_账面价值</vt:lpstr>
      <vt:lpstr>在产品【自制半成品】!Mark_在产品【自制半成品】_审计调整</vt:lpstr>
      <vt:lpstr>在产品【自制半成品】!Mark_在产品【自制半成品】_审计调整_减值损失</vt:lpstr>
      <vt:lpstr>在产品【自制半成品】!Mark_在产品【自制半成品】_审计调整_账面值</vt:lpstr>
      <vt:lpstr>在产品【自制半成品】!Mark_在产品【自制半成品】_填表日期</vt:lpstr>
      <vt:lpstr>在产品【自制半成品】!Mark_在产品【自制半成品】_序号</vt:lpstr>
      <vt:lpstr>在产品【自制半成品】!Mark_在产品【自制半成品】_预计总成本</vt:lpstr>
      <vt:lpstr>在产品【自制半成品】!Mark_在产品【自制半成品】_在产品【自制半成品】评估明细表</vt:lpstr>
      <vt:lpstr>在产品【自制半成品】!Mark_在产品【自制半成品】_增值率</vt:lpstr>
      <vt:lpstr>在产品【自制半成品】!Mark_在产品【自制半成品】_账面价值</vt:lpstr>
      <vt:lpstr>在产品【自制半成品】!Mark_在产品【自制半成品】_账面价值_单价</vt:lpstr>
      <vt:lpstr>在产品【自制半成品】!Mark_在产品【自制半成品】_账面价值_跌价准备</vt:lpstr>
      <vt:lpstr>在产品【自制半成品】!Mark_在产品【自制半成品】_账面价值_金额</vt:lpstr>
      <vt:lpstr>在产品【自制半成品】!Mark_在产品【自制半成品】_账面价值_数量</vt:lpstr>
      <vt:lpstr>在产品【自制半成品】!Mark_在产品【自制半成品】_账面价值_余额</vt:lpstr>
      <vt:lpstr>在产品【自制半成品】!Mark_在产品【自制半成品】_账面值内涵</vt:lpstr>
      <vt:lpstr>在产品【自制半成品】!Mark_在产品【自制半成品】_账面值内涵_费用</vt:lpstr>
      <vt:lpstr>在产品【自制半成品】!Mark_在产品【自制半成品】_账面值内涵_其他</vt:lpstr>
      <vt:lpstr>在产品【自制半成品】!Mark_在产品【自制半成品】_账面值内涵_人工</vt:lpstr>
      <vt:lpstr>在产品【自制半成品】!Mark_在产品【自制半成品】_账面值内涵_原料</vt:lpstr>
      <vt:lpstr>在产品【自制半成品】!Mark_在产品【自制半成品】_资产申报导航整体</vt:lpstr>
      <vt:lpstr>在产品【自制半成品】!Mark_在产品【自制半成品】_最后一行</vt:lpstr>
      <vt:lpstr>在建【设备】!Mark_在建【设备】_备注</vt:lpstr>
      <vt:lpstr>在建【设备】!Mark_在建【设备】_币种</vt:lpstr>
      <vt:lpstr>在建【设备】!Mark_在建【设备】_规格型号</vt:lpstr>
      <vt:lpstr>在建【设备】!Mark_在建【设备】_合计</vt:lpstr>
      <vt:lpstr>在建【设备】!Mark_在建【设备】_机器设备名称</vt:lpstr>
      <vt:lpstr>在建【设备】!Mark_在建【设备】_计量单位</vt:lpstr>
      <vt:lpstr>在建【设备】!Mark_在建【设备】_开工日期</vt:lpstr>
      <vt:lpstr>在建【设备】!Mark_在建【设备】_领用工程材料器具</vt:lpstr>
      <vt:lpstr>在建【设备】!Mark_在建【设备】_评估基准日汇率</vt:lpstr>
      <vt:lpstr>在建【设备】!Mark_在建【设备】_评估价值</vt:lpstr>
      <vt:lpstr>在建【设备】!Mark_在建【设备】_评估价值_安装费及其他</vt:lpstr>
      <vt:lpstr>在建【设备】!Mark_在建【设备】_评估价值_合计</vt:lpstr>
      <vt:lpstr>在建【设备】!Mark_在建【设备】_评估价值_领用材料物资</vt:lpstr>
      <vt:lpstr>在建【设备】!Mark_在建【设备】_评估价值_设备费</vt:lpstr>
      <vt:lpstr>在建【设备】!Mark_在建【设备】_评估价值_资金成本</vt:lpstr>
      <vt:lpstr>在建【设备】!Mark_在建【设备】_设备安装工程评估明细表</vt:lpstr>
      <vt:lpstr>在建【设备】!Mark_在建【设备】_审计调整</vt:lpstr>
      <vt:lpstr>在建【设备】!Mark_在建【设备】_审计调整_计提减值准备金额</vt:lpstr>
      <vt:lpstr>在建【设备】!Mark_在建【设备】_审计调整_账面值</vt:lpstr>
      <vt:lpstr>在建【设备】!Mark_在建【设备】_审计前账面值</vt:lpstr>
      <vt:lpstr>在建【设备】!Mark_在建【设备】_审计前账面值_安装费及其他</vt:lpstr>
      <vt:lpstr>在建【设备】!Mark_在建【设备】_审计前账面值_合计</vt:lpstr>
      <vt:lpstr>在建【设备】!Mark_在建【设备】_审计前账面值_减值准备</vt:lpstr>
      <vt:lpstr>在建【设备】!Mark_在建【设备】_审计前账面值_设备费</vt:lpstr>
      <vt:lpstr>在建【设备】!Mark_在建【设备】_审计前账面值_账面价值</vt:lpstr>
      <vt:lpstr>在建【设备】!Mark_在建【设备】_审计前账面值_资金成本</vt:lpstr>
      <vt:lpstr>在建【设备】!Mark_在建【设备】_数量</vt:lpstr>
      <vt:lpstr>在建【设备】!Mark_在建【设备】_外币账面金额</vt:lpstr>
      <vt:lpstr>在建【设备】!Mark_在建【设备】_项目名称</vt:lpstr>
      <vt:lpstr>在建【设备】!Mark_在建【设备】_序号</vt:lpstr>
      <vt:lpstr>在建【设备】!Mark_在建【设备】_预计完工日期</vt:lpstr>
      <vt:lpstr>在建【设备】!Mark_在建【设备】_增减值</vt:lpstr>
      <vt:lpstr>在建【设备】!Mark_在建【设备】_增值率</vt:lpstr>
      <vt:lpstr>在建【设备】!Mark_在建【设备】_账面价值</vt:lpstr>
      <vt:lpstr>在建【设备】!Mark_在建【设备】_账面价值_安装费及其他</vt:lpstr>
      <vt:lpstr>在建【设备】!Mark_在建【设备】_账面价值_合计</vt:lpstr>
      <vt:lpstr>在建【设备】!Mark_在建【设备】_账面价值_计提减值准备金额</vt:lpstr>
      <vt:lpstr>在建【设备】!Mark_在建【设备】_账面价值_领用工程材料器具</vt:lpstr>
      <vt:lpstr>在建【设备】!Mark_在建【设备】_账面价值_设备费</vt:lpstr>
      <vt:lpstr>在建【设备】!Mark_在建【设备】_账面价值_账面价值</vt:lpstr>
      <vt:lpstr>在建【设备】!Mark_在建【设备】_账面价值_资金成本</vt:lpstr>
      <vt:lpstr>在建【设备】!Mark_在建【设备】_资产状况</vt:lpstr>
      <vt:lpstr>在建【设备】!Mark_在建【设备】_最后一行</vt:lpstr>
      <vt:lpstr>在建【土建】!Mark_在建【土建】_备注</vt:lpstr>
      <vt:lpstr>在建【土建】!Mark_在建【土建】_付款比例</vt:lpstr>
      <vt:lpstr>在建【土建】!Mark_在建【土建】_合计</vt:lpstr>
      <vt:lpstr>在建【土建】!Mark_在建【土建】_建筑面积容积</vt:lpstr>
      <vt:lpstr>在建【土建】!Mark_在建【土建】_结构</vt:lpstr>
      <vt:lpstr>在建【土建】!Mark_在建【土建】_开工日期</vt:lpstr>
      <vt:lpstr>在建【土建】!Mark_在建【土建】_评估价值</vt:lpstr>
      <vt:lpstr>在建【土建】!Mark_在建【土建】_审计调整</vt:lpstr>
      <vt:lpstr>在建【土建】!Mark_在建【土建】_审计调整_计提减值准备金额</vt:lpstr>
      <vt:lpstr>在建【土建】!Mark_在建【土建】_审计调整_账面值</vt:lpstr>
      <vt:lpstr>在建【土建】!Mark_在建【土建】_审计前账面值</vt:lpstr>
      <vt:lpstr>在建【土建】!Mark_在建【土建】_审计前账面值_减值准备</vt:lpstr>
      <vt:lpstr>在建【土建】!Mark_在建【土建】_审计前账面值_余额</vt:lpstr>
      <vt:lpstr>在建【土建】!Mark_在建【土建】_审计前账面值_账面价值</vt:lpstr>
      <vt:lpstr>在建【土建】!Mark_在建【土建】_土建工程评估明细表</vt:lpstr>
      <vt:lpstr>在建【土建】!Mark_在建【土建】_项目名称</vt:lpstr>
      <vt:lpstr>在建【土建】!Mark_在建【土建】_形象进度</vt:lpstr>
      <vt:lpstr>在建【土建】!Mark_在建【土建】_序号</vt:lpstr>
      <vt:lpstr>在建【土建】!Mark_在建【土建】_预计完工日期</vt:lpstr>
      <vt:lpstr>在建【土建】!Mark_在建【土建】_增减值</vt:lpstr>
      <vt:lpstr>在建【土建】!Mark_在建【土建】_增值率</vt:lpstr>
      <vt:lpstr>在建【土建】!Mark_在建【土建】_账面价值</vt:lpstr>
      <vt:lpstr>在建【土建】!Mark_在建【土建】_账面价值_计提减值准备金额</vt:lpstr>
      <vt:lpstr>在建【土建】!Mark_在建【土建】_账面价值_余额</vt:lpstr>
      <vt:lpstr>在建【土建】!Mark_在建【土建】_账面价值_账面价值</vt:lpstr>
      <vt:lpstr>在建【土建】!Mark_在建【土建】_最后一行</vt:lpstr>
      <vt:lpstr>在库周转材料!Mark_在库周转材料_备注</vt:lpstr>
      <vt:lpstr>在库周转材料!Mark_在库周转材料_被评估企业填表人</vt:lpstr>
      <vt:lpstr>在库周转材料!Mark_在库周转材料_存货编码</vt:lpstr>
      <vt:lpstr>在库周转材料!Mark_在库周转材料_规格型号</vt:lpstr>
      <vt:lpstr>在库周转材料!Mark_在库周转材料_合计</vt:lpstr>
      <vt:lpstr>在库周转材料!Mark_在库周转材料_计量单位</vt:lpstr>
      <vt:lpstr>在库周转材料!Mark_在库周转材料_减存货跌价准备</vt:lpstr>
      <vt:lpstr>在库周转材料!Mark_在库周转材料_名称</vt:lpstr>
      <vt:lpstr>在库周转材料!Mark_在库周转材料_评定估算导航</vt:lpstr>
      <vt:lpstr>在库周转材料!Mark_在库周转材料_评估基准日</vt:lpstr>
      <vt:lpstr>在库周转材料!Mark_在库周转材料_评估价值</vt:lpstr>
      <vt:lpstr>在库周转材料!Mark_在库周转材料_评估价值_单价</vt:lpstr>
      <vt:lpstr>在库周转材料!Mark_在库周转材料_评估价值_金额</vt:lpstr>
      <vt:lpstr>在库周转材料!Mark_在库周转材料_评估价值_实际数量</vt:lpstr>
      <vt:lpstr>在库周转材料!Mark_在库周转材料_申报账面值</vt:lpstr>
      <vt:lpstr>在库周转材料!Mark_在库周转材料_申报账面值_单价</vt:lpstr>
      <vt:lpstr>在库周转材料!Mark_在库周转材料_申报账面值_跌价准备</vt:lpstr>
      <vt:lpstr>在库周转材料!Mark_在库周转材料_申报账面值_数量</vt:lpstr>
      <vt:lpstr>在库周转材料!Mark_在库周转材料_申报账面值_余额</vt:lpstr>
      <vt:lpstr>在库周转材料!Mark_在库周转材料_申报账面值_账面价值</vt:lpstr>
      <vt:lpstr>在库周转材料!Mark_在库周转材料_审计调整</vt:lpstr>
      <vt:lpstr>在库周转材料!Mark_在库周转材料_审计调整_减值损失</vt:lpstr>
      <vt:lpstr>在库周转材料!Mark_在库周转材料_审计调整_账面值</vt:lpstr>
      <vt:lpstr>在库周转材料!Mark_在库周转材料_填表日期</vt:lpstr>
      <vt:lpstr>在库周转材料!Mark_在库周转材料_小计</vt:lpstr>
      <vt:lpstr>在库周转材料!Mark_在库周转材料_序号</vt:lpstr>
      <vt:lpstr>在库周转材料!Mark_在库周转材料_在库周转材料评估明细表</vt:lpstr>
      <vt:lpstr>在库周转材料!Mark_在库周转材料_增值率</vt:lpstr>
      <vt:lpstr>在库周转材料!Mark_在库周转材料_账面价值</vt:lpstr>
      <vt:lpstr>在库周转材料!Mark_在库周转材料_账面价值_单价</vt:lpstr>
      <vt:lpstr>在库周转材料!Mark_在库周转材料_账面价值_跌价准备</vt:lpstr>
      <vt:lpstr>在库周转材料!Mark_在库周转材料_账面价值_数量</vt:lpstr>
      <vt:lpstr>在库周转材料!Mark_在库周转材料_账面价值_余额</vt:lpstr>
      <vt:lpstr>在库周转材料!Mark_在库周转材料_账面价值_账面价值</vt:lpstr>
      <vt:lpstr>在库周转材料!Mark_在库周转材料_资产申报导航整体</vt:lpstr>
      <vt:lpstr>在库周转材料!Mark_在库周转材料_最后一行</vt:lpstr>
      <vt:lpstr>在用周转材料!Mark_在用周转材料_备注</vt:lpstr>
      <vt:lpstr>在用周转材料!Mark_在用周转材料_被评估企业填表人</vt:lpstr>
      <vt:lpstr>在用周转材料!Mark_在用周转材料_存放地点</vt:lpstr>
      <vt:lpstr>在用周转材料!Mark_在用周转材料_存货编码</vt:lpstr>
      <vt:lpstr>在用周转材料!Mark_在用周转材料_规格型号</vt:lpstr>
      <vt:lpstr>在用周转材料!Mark_在用周转材料_合计</vt:lpstr>
      <vt:lpstr>在用周转材料!Mark_在用周转材料_计量单位</vt:lpstr>
      <vt:lpstr>在用周转材料!Mark_在用周转材料_减存货跌价准备</vt:lpstr>
      <vt:lpstr>在用周转材料!Mark_在用周转材料_净额</vt:lpstr>
      <vt:lpstr>在用周转材料!Mark_在用周转材料_库龄</vt:lpstr>
      <vt:lpstr>在用周转材料!Mark_在用周转材料_名称</vt:lpstr>
      <vt:lpstr>在用周转材料!Mark_在用周转材料_评定估算导航</vt:lpstr>
      <vt:lpstr>在用周转材料!Mark_在用周转材料_评估基准日</vt:lpstr>
      <vt:lpstr>在用周转材料!Mark_在用周转材料_评估价值</vt:lpstr>
      <vt:lpstr>在用周转材料!Mark_在用周转材料_评估价值_单价</vt:lpstr>
      <vt:lpstr>在用周转材料!Mark_在用周转材料_评估价值_金额</vt:lpstr>
      <vt:lpstr>在用周转材料!Mark_在用周转材料_评估价值_实际数量</vt:lpstr>
      <vt:lpstr>在用周转材料!Mark_在用周转材料_申报账面值</vt:lpstr>
      <vt:lpstr>在用周转材料!Mark_在用周转材料_申报账面值_单价</vt:lpstr>
      <vt:lpstr>在用周转材料!Mark_在用周转材料_申报账面值_跌价准备</vt:lpstr>
      <vt:lpstr>在用周转材料!Mark_在用周转材料_申报账面值_金额</vt:lpstr>
      <vt:lpstr>在用周转材料!Mark_在用周转材料_申报账面值_数量</vt:lpstr>
      <vt:lpstr>在用周转材料!Mark_在用周转材料_申报账面值_账面价值</vt:lpstr>
      <vt:lpstr>在用周转材料!Mark_在用周转材料_审计调整</vt:lpstr>
      <vt:lpstr>在用周转材料!Mark_在用周转材料_审计调整_减值损失</vt:lpstr>
      <vt:lpstr>在用周转材料!Mark_在用周转材料_审计调整_账面值</vt:lpstr>
      <vt:lpstr>在用周转材料!Mark_在用周转材料_填表日期</vt:lpstr>
      <vt:lpstr>在用周转材料!Mark_在用周转材料_序号</vt:lpstr>
      <vt:lpstr>在用周转材料!Mark_在用周转材料_在用周转材料评估明细表</vt:lpstr>
      <vt:lpstr>在用周转材料!Mark_在用周转材料_增值率</vt:lpstr>
      <vt:lpstr>在用周转材料!Mark_在用周转材料_账面价值</vt:lpstr>
      <vt:lpstr>在用周转材料!Mark_在用周转材料_账面价值_单价</vt:lpstr>
      <vt:lpstr>在用周转材料!Mark_在用周转材料_账面价值_跌价准备</vt:lpstr>
      <vt:lpstr>在用周转材料!Mark_在用周转材料_账面价值_金额</vt:lpstr>
      <vt:lpstr>在用周转材料!Mark_在用周转材料_账面价值_数量</vt:lpstr>
      <vt:lpstr>在用周转材料!Mark_在用周转材料_账面价值_余额</vt:lpstr>
      <vt:lpstr>在用周转材料!Mark_在用周转材料_资产申报导航整体</vt:lpstr>
      <vt:lpstr>在用周转材料!Mark_在用周转材料_最后一行</vt:lpstr>
      <vt:lpstr>债权投资!Mark_债权投资_备注</vt:lpstr>
      <vt:lpstr>债权投资!Mark_债权投资_持有份额比例</vt:lpstr>
      <vt:lpstr>债权投资!Mark_债权投资_持有数量</vt:lpstr>
      <vt:lpstr>债权投资!Mark_债权投资_代码</vt:lpstr>
      <vt:lpstr>债权投资!Mark_债权投资_到期日</vt:lpstr>
      <vt:lpstr>债权投资!Mark_债权投资_底层资产类型</vt:lpstr>
      <vt:lpstr>债权投资!Mark_债权投资_底层资产名称</vt:lpstr>
      <vt:lpstr>债权投资!Mark_债权投资_发行日</vt:lpstr>
      <vt:lpstr>债权投资!Mark_债权投资_管理费率</vt:lpstr>
      <vt:lpstr>债权投资!Mark_债权投资_合计</vt:lpstr>
      <vt:lpstr>债权投资!Mark_债权投资_基准日净资产每份净值</vt:lpstr>
      <vt:lpstr>债权投资!Mark_债权投资_金融资产名称</vt:lpstr>
      <vt:lpstr>债权投资!Mark_债权投资_净额</vt:lpstr>
      <vt:lpstr>债权投资!Mark_债权投资_面值</vt:lpstr>
      <vt:lpstr>债权投资!Mark_债权投资_票面利率</vt:lpstr>
      <vt:lpstr>债权投资!Mark_债权投资_评估价值</vt:lpstr>
      <vt:lpstr>债权投资!Mark_债权投资_审计调整</vt:lpstr>
      <vt:lpstr>债权投资!Mark_债权投资_审计前账面值</vt:lpstr>
      <vt:lpstr>债权投资!Mark_债权投资_投资成本</vt:lpstr>
      <vt:lpstr>债权投资!Mark_债权投资_投资日期</vt:lpstr>
      <vt:lpstr>债权投资!Mark_债权投资_投资收益率及类型</vt:lpstr>
      <vt:lpstr>债权投资!Mark_债权投资_投资资产类型</vt:lpstr>
      <vt:lpstr>债权投资!Mark_债权投资_托管费率</vt:lpstr>
      <vt:lpstr>债权投资!Mark_债权投资_序号</vt:lpstr>
      <vt:lpstr>债权投资!Mark_债权投资_增值率</vt:lpstr>
      <vt:lpstr>债权投资!Mark_债权投资_债权投资减值准备</vt:lpstr>
      <vt:lpstr>债权投资!Mark_债权投资_债权投资评估明细表</vt:lpstr>
      <vt:lpstr>债权投资!Mark_债权投资_账面价值</vt:lpstr>
      <vt:lpstr>债权投资!Mark_债权投资_最后一行</vt:lpstr>
      <vt:lpstr>长期待摊费用!Mark_长期待摊费用_备注</vt:lpstr>
      <vt:lpstr>长期待摊费用!Mark_长期待摊费用_费用名称或内容</vt:lpstr>
      <vt:lpstr>长期待摊费用!Mark_长期待摊费用_合计</vt:lpstr>
      <vt:lpstr>长期待摊费用!Mark_长期待摊费用_评估基准日</vt:lpstr>
      <vt:lpstr>长期待摊费用!Mark_长期待摊费用_评估价值</vt:lpstr>
      <vt:lpstr>长期待摊费用!Mark_长期待摊费用_尚存受益月数</vt:lpstr>
      <vt:lpstr>长期待摊费用!Mark_长期待摊费用_审计调整</vt:lpstr>
      <vt:lpstr>长期待摊费用!Mark_长期待摊费用_审计前账面值</vt:lpstr>
      <vt:lpstr>长期待摊费用!Mark_长期待摊费用_形成日期</vt:lpstr>
      <vt:lpstr>长期待摊费用!Mark_长期待摊费用_序号</vt:lpstr>
      <vt:lpstr>长期待摊费用!Mark_长期待摊费用_预计摊销月数</vt:lpstr>
      <vt:lpstr>长期待摊费用!Mark_长期待摊费用_原始发生额</vt:lpstr>
      <vt:lpstr>长期待摊费用!Mark_长期待摊费用_增减值</vt:lpstr>
      <vt:lpstr>长期待摊费用!Mark_长期待摊费用_增值率</vt:lpstr>
      <vt:lpstr>长期待摊费用!Mark_长期待摊费用_长期待摊费用评估明细表</vt:lpstr>
      <vt:lpstr>长期待摊费用!Mark_长期待摊费用_账面价值</vt:lpstr>
      <vt:lpstr>长期待摊费用!Mark_长期待摊费用_最后一行</vt:lpstr>
      <vt:lpstr>长期股权投资结果汇总!Mark_长期股权投资结果汇总_被投资单位净资产</vt:lpstr>
      <vt:lpstr>长期股权投资结果汇总!Mark_长期股权投资结果汇总_被投资单位名称</vt:lpstr>
      <vt:lpstr>长期股权投资结果汇总!Mark_长期股权投资结果汇总_持股比例</vt:lpstr>
      <vt:lpstr>长期股权投资结果汇总!Mark_长期股权投资结果汇总_定价方法</vt:lpstr>
      <vt:lpstr>长期股权投资结果汇总!Mark_长期股权投资结果汇总_股权评估值</vt:lpstr>
      <vt:lpstr>长期股权投资结果汇总!Mark_长期股权投资结果汇总_合计</vt:lpstr>
      <vt:lpstr>长期股权投资结果汇总!Mark_长期股权投资结果汇总_其他方法评估值</vt:lpstr>
      <vt:lpstr>长期股权投资结果汇总!Mark_长期股权投资结果汇总_市场法评估值</vt:lpstr>
      <vt:lpstr>长期股权投资结果汇总!Mark_长期股权投资结果汇总_收益法评估值</vt:lpstr>
      <vt:lpstr>长期股权投资结果汇总!Mark_长期股权投资结果汇总_序号</vt:lpstr>
      <vt:lpstr>长期股权投资结果汇总!Mark_长期股权投资结果汇总_增值额</vt:lpstr>
      <vt:lpstr>长期股权投资结果汇总!Mark_长期股权投资结果汇总_增值率</vt:lpstr>
      <vt:lpstr>长期股权投资结果汇总!Mark_长期股权投资结果汇总_长期股权投资账面价值</vt:lpstr>
      <vt:lpstr>长期股权投资结果汇总!Mark_长期股权投资结果汇总_资产基础法评估值</vt:lpstr>
      <vt:lpstr>长期借款!Mark_长期借款_备注</vt:lpstr>
      <vt:lpstr>长期借款!Mark_长期借款_到期日</vt:lpstr>
      <vt:lpstr>长期借款!Mark_长期借款_发生日期</vt:lpstr>
      <vt:lpstr>长期借款!Mark_长期借款_放款银行或机构名称</vt:lpstr>
      <vt:lpstr>长期借款!Mark_长期借款_合计</vt:lpstr>
      <vt:lpstr>长期借款!Mark_长期借款_评估基准日</vt:lpstr>
      <vt:lpstr>长期借款!Mark_长期借款_评估价值</vt:lpstr>
      <vt:lpstr>长期借款!Mark_长期借款_审计调整</vt:lpstr>
      <vt:lpstr>长期借款!Mark_长期借款_审计前账面值</vt:lpstr>
      <vt:lpstr>长期借款!Mark_长期借款_审计前账面值_本位币金额</vt:lpstr>
      <vt:lpstr>长期借款!Mark_长期借款_审计前账面值_币种</vt:lpstr>
      <vt:lpstr>长期借款!Mark_长期借款_审计前账面值_外币金额</vt:lpstr>
      <vt:lpstr>长期借款!Mark_长期借款_外币基准日汇率</vt:lpstr>
      <vt:lpstr>长期借款!Mark_长期借款_序号</vt:lpstr>
      <vt:lpstr>长期借款!Mark_长期借款_月利率</vt:lpstr>
      <vt:lpstr>长期借款!Mark_长期借款_长期借款评估明细表</vt:lpstr>
      <vt:lpstr>长期借款!Mark_长期借款_账面价值</vt:lpstr>
      <vt:lpstr>长期借款!Mark_长期借款_最后一行</vt:lpstr>
      <vt:lpstr>长期应付款!Mark_长期应付款_备注</vt:lpstr>
      <vt:lpstr>长期应付款!Mark_长期应付款_发生日期</vt:lpstr>
      <vt:lpstr>长期应付款!Mark_长期应付款_合计</vt:lpstr>
      <vt:lpstr>长期应付款!Mark_长期应付款_户名</vt:lpstr>
      <vt:lpstr>长期应付款!Mark_长期应付款_评估基准日</vt:lpstr>
      <vt:lpstr>长期应付款!Mark_长期应付款_评估价值</vt:lpstr>
      <vt:lpstr>长期应付款!Mark_长期应付款_审计调整</vt:lpstr>
      <vt:lpstr>长期应付款!Mark_长期应付款_审计前账面值</vt:lpstr>
      <vt:lpstr>长期应付款!Mark_长期应付款_审计前账面值_初始额</vt:lpstr>
      <vt:lpstr>长期应付款!Mark_长期应付款_审计前账面值_合计</vt:lpstr>
      <vt:lpstr>长期应付款!Mark_长期应付款_审计前账面值_利息及汇率净损失</vt:lpstr>
      <vt:lpstr>长期应付款!Mark_长期应付款_序号</vt:lpstr>
      <vt:lpstr>长期应付款!Mark_长期应付款_业务内容</vt:lpstr>
      <vt:lpstr>长期应付款!Mark_长期应付款_长期应付款评估明细表</vt:lpstr>
      <vt:lpstr>长期应付款!Mark_长期应付款_账面价值</vt:lpstr>
      <vt:lpstr>长期应付款!Mark_长期应付款_账面价值_初始额</vt:lpstr>
      <vt:lpstr>长期应付款!Mark_长期应付款_账面价值_合计</vt:lpstr>
      <vt:lpstr>长期应付款!Mark_长期应付款_账面价值_利息及汇率净损失</vt:lpstr>
      <vt:lpstr>长期应付款!Mark_长期应付款_最后一行</vt:lpstr>
      <vt:lpstr>长期应收款!Mark_长期应收款_备注</vt:lpstr>
      <vt:lpstr>长期应收款!Mark_长期应收款_发生日期</vt:lpstr>
      <vt:lpstr>长期应收款!Mark_长期应收款_合计</vt:lpstr>
      <vt:lpstr>长期应收款!Mark_长期应收款_减坏账准备</vt:lpstr>
      <vt:lpstr>长期应收款!Mark_长期应收款_减评估风险损失</vt:lpstr>
      <vt:lpstr>长期应收款!Mark_长期应收款_净额</vt:lpstr>
      <vt:lpstr>长期应收款!Mark_长期应收款_评估价值</vt:lpstr>
      <vt:lpstr>长期应收款!Mark_长期应收款_欠款单位名称结算对象</vt:lpstr>
      <vt:lpstr>长期应收款!Mark_长期应收款_审计调整</vt:lpstr>
      <vt:lpstr>长期应收款!Mark_长期应收款_审计前账面值</vt:lpstr>
      <vt:lpstr>长期应收款!Mark_长期应收款_序号</vt:lpstr>
      <vt:lpstr>长期应收款!Mark_长期应收款_业务内容</vt:lpstr>
      <vt:lpstr>长期应收款!Mark_长期应收款_增值率</vt:lpstr>
      <vt:lpstr>长期应收款!Mark_长期应收款_长期应收款款评估明细表</vt:lpstr>
      <vt:lpstr>长期应收款!Mark_长期应收款_账面价值</vt:lpstr>
      <vt:lpstr>长期应收款!Mark_长期应收款_最后一行</vt:lpstr>
      <vt:lpstr>长输管线!Mark_长输管线_保温层厚度</vt:lpstr>
      <vt:lpstr>长输管线!Mark_长输管线_备注</vt:lpstr>
      <vt:lpstr>长输管线!Mark_长输管线_壁厚</vt:lpstr>
      <vt:lpstr>长输管线!Mark_长输管线_防腐类型</vt:lpstr>
      <vt:lpstr>长输管线!Mark_长输管线_固定资产长输油气管线评估明细表</vt:lpstr>
      <vt:lpstr>长输管线!Mark_长输管线_管径</vt:lpstr>
      <vt:lpstr>长输管线!Mark_长输管线_管线材质</vt:lpstr>
      <vt:lpstr>长输管线!Mark_长输管线_管线埋深</vt:lpstr>
      <vt:lpstr>长输管线!Mark_长输管线_管线起点</vt:lpstr>
      <vt:lpstr>长输管线!Mark_长输管线_管线长度</vt:lpstr>
      <vt:lpstr>长输管线!Mark_长输管线_管线终点</vt:lpstr>
      <vt:lpstr>长输管线!Mark_长输管线_管线资产名称</vt:lpstr>
      <vt:lpstr>长输管线!Mark_长输管线_合计</vt:lpstr>
      <vt:lpstr>长输管线!Mark_长输管线_建成年月</vt:lpstr>
      <vt:lpstr>长输管线!Mark_长输管线_评估价值成新率</vt:lpstr>
      <vt:lpstr>长输管线!Mark_长输管线_评估价值原值</vt:lpstr>
      <vt:lpstr>长输管线!Mark_长输管线_评估值</vt:lpstr>
      <vt:lpstr>长输管线!Mark_长输管线_评估值评估价值</vt:lpstr>
      <vt:lpstr>长输管线!Mark_长输管线_铺设方式</vt:lpstr>
      <vt:lpstr>长输管线!Mark_长输管线_审计调整_计提减值准备金额</vt:lpstr>
      <vt:lpstr>长输管线!Mark_长输管线_审计调整净值</vt:lpstr>
      <vt:lpstr>长输管线!Mark_长输管线_审计调整原值</vt:lpstr>
      <vt:lpstr>长输管线!Mark_长输管线_审计前账面值</vt:lpstr>
      <vt:lpstr>长输管线!Mark_长输管线_审计前账面值_账面价值</vt:lpstr>
      <vt:lpstr>长输管线!Mark_长输管线_审计前账面值计提减值准备金额</vt:lpstr>
      <vt:lpstr>长输管线!Mark_长输管线_审计前账面值净值</vt:lpstr>
      <vt:lpstr>长输管线!Mark_长输管线_审计前账面值原值</vt:lpstr>
      <vt:lpstr>长输管线!Mark_长输管线_使用单位</vt:lpstr>
      <vt:lpstr>长输管线!Mark_长输管线_位置</vt:lpstr>
      <vt:lpstr>长输管线!Mark_长输管线_现状</vt:lpstr>
      <vt:lpstr>长输管线!Mark_长输管线_序号</vt:lpstr>
      <vt:lpstr>长输管线!Mark_长输管线_压力</vt:lpstr>
      <vt:lpstr>长输管线!Mark_长输管线_压力等级</vt:lpstr>
      <vt:lpstr>长输管线!Mark_长输管线_增值率</vt:lpstr>
      <vt:lpstr>长输管线!Mark_长输管线_账面价值</vt:lpstr>
      <vt:lpstr>长输管线!Mark_长输管线_账面价值_计提减值准备金额</vt:lpstr>
      <vt:lpstr>长输管线!Mark_长输管线_账面价值_账面价值</vt:lpstr>
      <vt:lpstr>长输管线!Mark_长输管线_账面价值净值</vt:lpstr>
      <vt:lpstr>长输管线!Mark_长输管线_账面价值原值</vt:lpstr>
      <vt:lpstr>长输管线!Mark_长输管线_资产编号</vt:lpstr>
      <vt:lpstr>长输管线!Mark_长输管线_资产类型</vt:lpstr>
      <vt:lpstr>长输管线!Mark_长输管线_最后一行</vt:lpstr>
      <vt:lpstr>职工薪酬!Mark_职工薪酬_备注</vt:lpstr>
      <vt:lpstr>职工薪酬!Mark_职工薪酬_发生日期</vt:lpstr>
      <vt:lpstr>职工薪酬!Mark_职工薪酬_合计</vt:lpstr>
      <vt:lpstr>职工薪酬!Mark_职工薪酬_结算内容</vt:lpstr>
      <vt:lpstr>职工薪酬!Mark_职工薪酬_评定估算导航</vt:lpstr>
      <vt:lpstr>职工薪酬!Mark_职工薪酬_评估基准日</vt:lpstr>
      <vt:lpstr>职工薪酬!Mark_职工薪酬_评估价值</vt:lpstr>
      <vt:lpstr>职工薪酬!Mark_职工薪酬_审计调整</vt:lpstr>
      <vt:lpstr>职工薪酬!Mark_职工薪酬_审计前账面值</vt:lpstr>
      <vt:lpstr>职工薪酬!Mark_职工薪酬_序号</vt:lpstr>
      <vt:lpstr>职工薪酬!Mark_职工薪酬_账面价值</vt:lpstr>
      <vt:lpstr>职工薪酬!Mark_职工薪酬_职工薪酬评估明细表</vt:lpstr>
      <vt:lpstr>职工薪酬!Mark_职工薪酬_资产申报导航整体</vt:lpstr>
      <vt:lpstr>职工薪酬!Mark_职工薪酬_最后一行</vt:lpstr>
      <vt:lpstr>专项应付款!Mark_专项应付款_备注</vt:lpstr>
      <vt:lpstr>专项应付款!Mark_专项应付款_发生日期</vt:lpstr>
      <vt:lpstr>专项应付款!Mark_专项应付款_合计</vt:lpstr>
      <vt:lpstr>专项应付款!Mark_专项应付款_户名</vt:lpstr>
      <vt:lpstr>专项应付款!Mark_专项应付款_评估基准日</vt:lpstr>
      <vt:lpstr>专项应付款!Mark_专项应付款_评估价值</vt:lpstr>
      <vt:lpstr>专项应付款!Mark_专项应付款_申报账面值</vt:lpstr>
      <vt:lpstr>专项应付款!Mark_专项应付款_审计调整</vt:lpstr>
      <vt:lpstr>专项应付款!Mark_专项应付款_序号</vt:lpstr>
      <vt:lpstr>专项应付款!Mark_专项应付款_账面价值</vt:lpstr>
      <vt:lpstr>专项应付款!Mark_专项应付款_专项应付款评估明细表</vt:lpstr>
      <vt:lpstr>专项应付款!Mark_专项应付款_最后一行</vt:lpstr>
      <vt:lpstr>租赁负债!Mark_租赁负债_备注</vt:lpstr>
      <vt:lpstr>租赁负债!Mark_租赁负债_到期时间</vt:lpstr>
      <vt:lpstr>租赁负债!Mark_租赁负债_合计</vt:lpstr>
      <vt:lpstr>租赁负债!Mark_租赁负债_计量单位</vt:lpstr>
      <vt:lpstr>租赁负债!Mark_租赁负债_每期租金</vt:lpstr>
      <vt:lpstr>租赁负债!Mark_租赁负债_评估基准日</vt:lpstr>
      <vt:lpstr>租赁负债!Mark_租赁负债_评估价值</vt:lpstr>
      <vt:lpstr>租赁负债!Mark_租赁负债_期限单位</vt:lpstr>
      <vt:lpstr>租赁负债!Mark_租赁负债_审计调整</vt:lpstr>
      <vt:lpstr>租赁负债!Mark_租赁负债_审计前账面值</vt:lpstr>
      <vt:lpstr>租赁负债!Mark_租赁负债_形成日期</vt:lpstr>
      <vt:lpstr>租赁负债!Mark_租赁负债_序号</vt:lpstr>
      <vt:lpstr>租赁负债!Mark_租赁负债_增值率</vt:lpstr>
      <vt:lpstr>租赁负债!Mark_租赁负债_账面价值</vt:lpstr>
      <vt:lpstr>租赁负债!Mark_租赁负债_资产名称</vt:lpstr>
      <vt:lpstr>租赁负债!Mark_租赁负债_租金涨幅比例</vt:lpstr>
      <vt:lpstr>租赁负债!Mark_租赁负债_租赁负债评估明细表</vt:lpstr>
      <vt:lpstr>租赁负债!Mark_租赁负债_租赁数量</vt:lpstr>
      <vt:lpstr>租赁负债!Mark_租赁负债_租赁用途</vt:lpstr>
      <vt:lpstr>租赁负债!Mark_租赁负债_最后一行</vt:lpstr>
      <vt:lpstr>材料采购【在途物资】!Print_Area</vt:lpstr>
      <vt:lpstr>产成品【开发产品】!Print_Area</vt:lpstr>
      <vt:lpstr>产成品【库存商品】!Print_Area</vt:lpstr>
      <vt:lpstr>车辆!Print_Area</vt:lpstr>
      <vt:lpstr>持有待售负债!Print_Area</vt:lpstr>
      <vt:lpstr>持有待售资产!Print_Area</vt:lpstr>
      <vt:lpstr>持有到期投资!Print_Area</vt:lpstr>
      <vt:lpstr>抽查计划表!Print_Area</vt:lpstr>
      <vt:lpstr>船舶!Print_Area</vt:lpstr>
      <vt:lpstr>存货汇总!Print_Area</vt:lpstr>
      <vt:lpstr>递延收益!Print_Area</vt:lpstr>
      <vt:lpstr>递延所得税负债!Print_Area</vt:lpstr>
      <vt:lpstr>递延所得税资产!Print_Area</vt:lpstr>
      <vt:lpstr>电子设备!Print_Area</vt:lpstr>
      <vt:lpstr>短期借款!Print_Area</vt:lpstr>
      <vt:lpstr>发出商品!Print_Area</vt:lpstr>
      <vt:lpstr>房屋建筑物!Print_Area</vt:lpstr>
      <vt:lpstr>飞机!Print_Area</vt:lpstr>
      <vt:lpstr>非流动负债汇总!Print_Area</vt:lpstr>
      <vt:lpstr>非流动资产汇总!Print_Area</vt:lpstr>
      <vt:lpstr>分类汇总!Print_Area</vt:lpstr>
      <vt:lpstr>工程施工!Print_Area</vt:lpstr>
      <vt:lpstr>工程物资!Print_Area</vt:lpstr>
      <vt:lpstr>构筑物!Print_Area</vt:lpstr>
      <vt:lpstr>股权投资!Print_Area</vt:lpstr>
      <vt:lpstr>管道沟槽!Print_Area</vt:lpstr>
      <vt:lpstr>合同负债!Print_Area</vt:lpstr>
      <vt:lpstr>合同资产!Print_Area</vt:lpstr>
      <vt:lpstr>机器设备!Print_Area</vt:lpstr>
      <vt:lpstr>交易性—股票!Print_Area</vt:lpstr>
      <vt:lpstr>交易性—基金!Print_Area</vt:lpstr>
      <vt:lpstr>交易性金融负债!Print_Area</vt:lpstr>
      <vt:lpstr>交易性金融资产汇总!Print_Area</vt:lpstr>
      <vt:lpstr>交易性—债券!Print_Area</vt:lpstr>
      <vt:lpstr>井巷!Print_Area</vt:lpstr>
      <vt:lpstr>开发支出!Print_Area</vt:lpstr>
      <vt:lpstr>可出售—股票!Print_Area</vt:lpstr>
      <vt:lpstr>可出售—股权!Print_Area</vt:lpstr>
      <vt:lpstr>可出售—其他!Print_Area</vt:lpstr>
      <vt:lpstr>可出售—债券!Print_Area</vt:lpstr>
      <vt:lpstr>可供出售金融资产汇总!Print_Area</vt:lpstr>
      <vt:lpstr>流动负债汇总!Print_Area</vt:lpstr>
      <vt:lpstr>流动汇总!Print_Area</vt:lpstr>
      <vt:lpstr>农产品!Print_Area</vt:lpstr>
      <vt:lpstr>其他非流动负债!Print_Area</vt:lpstr>
      <vt:lpstr>其他非流动金融—股票!Print_Area</vt:lpstr>
      <vt:lpstr>其他非流动金融—股权!Print_Area</vt:lpstr>
      <vt:lpstr>其他非流动金融—其他!Print_Area</vt:lpstr>
      <vt:lpstr>其他非流动金融—债券!Print_Area</vt:lpstr>
      <vt:lpstr>其他非流动资产!Print_Area</vt:lpstr>
      <vt:lpstr>其他货币资金!Print_Area</vt:lpstr>
      <vt:lpstr>其他流动负债!Print_Area</vt:lpstr>
      <vt:lpstr>其他流动资产!Print_Area</vt:lpstr>
      <vt:lpstr>其他权益投资—股票!Print_Area</vt:lpstr>
      <vt:lpstr>其他权益投资—股权!Print_Area</vt:lpstr>
      <vt:lpstr>其他权益投资—其他!Print_Area</vt:lpstr>
      <vt:lpstr>其他权益投资—债券!Print_Area</vt:lpstr>
      <vt:lpstr>其他应付款!Print_Area</vt:lpstr>
      <vt:lpstr>其他应付款汇总!Print_Area</vt:lpstr>
      <vt:lpstr>其他应收款!Print_Area</vt:lpstr>
      <vt:lpstr>其他应收款汇总!Print_Area</vt:lpstr>
      <vt:lpstr>其他债权投资!Print_Area</vt:lpstr>
      <vt:lpstr>融资—应收票据!Print_Area</vt:lpstr>
      <vt:lpstr>融资—应收账款!Print_Area</vt:lpstr>
      <vt:lpstr>商誉!Print_Area</vt:lpstr>
      <vt:lpstr>生产性生物资产!Print_Area</vt:lpstr>
      <vt:lpstr>使用权资产!Print_Area</vt:lpstr>
      <vt:lpstr>投资性房地产—房屋!Print_Area</vt:lpstr>
      <vt:lpstr>投资性房地产汇总表!Print_Area</vt:lpstr>
      <vt:lpstr>投资性房地产—土地!Print_Area</vt:lpstr>
      <vt:lpstr>土地!Print_Area</vt:lpstr>
      <vt:lpstr>委托加工物资!Print_Area</vt:lpstr>
      <vt:lpstr>无形—矿业权!Print_Area</vt:lpstr>
      <vt:lpstr>无形—其他!Print_Area</vt:lpstr>
      <vt:lpstr>无形资产汇总!Print_Area</vt:lpstr>
      <vt:lpstr>现金!Print_Area</vt:lpstr>
      <vt:lpstr>消耗性生物资产!Print_Area</vt:lpstr>
      <vt:lpstr>衍生金融负债!Print_Area</vt:lpstr>
      <vt:lpstr>衍生金融资产!Print_Area</vt:lpstr>
      <vt:lpstr>一年到期非流动负债!Print_Area</vt:lpstr>
      <vt:lpstr>一年到期非流动资产!Print_Area</vt:lpstr>
      <vt:lpstr>银行存款!Print_Area</vt:lpstr>
      <vt:lpstr>应付股利【利润】!Print_Area</vt:lpstr>
      <vt:lpstr>应付利息!Print_Area</vt:lpstr>
      <vt:lpstr>应付票据!Print_Area</vt:lpstr>
      <vt:lpstr>应付债券!Print_Area</vt:lpstr>
      <vt:lpstr>应付账款!Print_Area</vt:lpstr>
      <vt:lpstr>应交税费!Print_Area</vt:lpstr>
      <vt:lpstr>应收股利【利润】!Print_Area</vt:lpstr>
      <vt:lpstr>应收款项融资汇总!Print_Area</vt:lpstr>
      <vt:lpstr>应收利息!Print_Area</vt:lpstr>
      <vt:lpstr>应收票据!Print_Area</vt:lpstr>
      <vt:lpstr>应收账款!Print_Area</vt:lpstr>
      <vt:lpstr>油气资产!Print_Area</vt:lpstr>
      <vt:lpstr>预付账款!Print_Area</vt:lpstr>
      <vt:lpstr>预计负债!Print_Area</vt:lpstr>
      <vt:lpstr>预收账款!Print_Area</vt:lpstr>
      <vt:lpstr>原材料!Print_Area</vt:lpstr>
      <vt:lpstr>在产品【开发成本】!Print_Area</vt:lpstr>
      <vt:lpstr>在产品【自制半成品】!Print_Area</vt:lpstr>
      <vt:lpstr>在建【设备】!Print_Area</vt:lpstr>
      <vt:lpstr>在建【土建】!Print_Area</vt:lpstr>
      <vt:lpstr>在建工程汇总!Print_Area</vt:lpstr>
      <vt:lpstr>在库周转材料!Print_Area</vt:lpstr>
      <vt:lpstr>在用周转材料!Print_Area</vt:lpstr>
      <vt:lpstr>债权投资!Print_Area</vt:lpstr>
      <vt:lpstr>长期待摊费用!Print_Area</vt:lpstr>
      <vt:lpstr>长期股权投资结果汇总!Print_Area</vt:lpstr>
      <vt:lpstr>长期借款!Print_Area</vt:lpstr>
      <vt:lpstr>长期应付款!Print_Area</vt:lpstr>
      <vt:lpstr>长期应收款!Print_Area</vt:lpstr>
      <vt:lpstr>长输管线!Print_Area</vt:lpstr>
      <vt:lpstr>职工薪酬!Print_Area</vt:lpstr>
      <vt:lpstr>租赁负债!Print_Area</vt:lpstr>
      <vt:lpstr>材料采购【在途物资】!Print_Titles</vt:lpstr>
      <vt:lpstr>产成品【开发产品】!Print_Titles</vt:lpstr>
      <vt:lpstr>产成品【库存商品】!Print_Titles</vt:lpstr>
      <vt:lpstr>车辆!Print_Titles</vt:lpstr>
      <vt:lpstr>持有待售负债!Print_Titles</vt:lpstr>
      <vt:lpstr>持有待售资产!Print_Titles</vt:lpstr>
      <vt:lpstr>持有到期投资!Print_Titles</vt:lpstr>
      <vt:lpstr>船舶!Print_Titles</vt:lpstr>
      <vt:lpstr>递延收益!Print_Titles</vt:lpstr>
      <vt:lpstr>递延所得税负债!Print_Titles</vt:lpstr>
      <vt:lpstr>递延所得税资产!Print_Titles</vt:lpstr>
      <vt:lpstr>电子设备!Print_Titles</vt:lpstr>
      <vt:lpstr>短期借款!Print_Titles</vt:lpstr>
      <vt:lpstr>发出商品!Print_Titles</vt:lpstr>
      <vt:lpstr>房屋建筑物!Print_Titles</vt:lpstr>
      <vt:lpstr>飞机!Print_Titles</vt:lpstr>
      <vt:lpstr>工程施工!Print_Titles</vt:lpstr>
      <vt:lpstr>工程物资!Print_Titles</vt:lpstr>
      <vt:lpstr>构筑物!Print_Titles</vt:lpstr>
      <vt:lpstr>股权投资!Print_Titles</vt:lpstr>
      <vt:lpstr>固定资产清理!Print_Titles</vt:lpstr>
      <vt:lpstr>管道沟槽!Print_Titles</vt:lpstr>
      <vt:lpstr>合同负债!Print_Titles</vt:lpstr>
      <vt:lpstr>合同资产!Print_Titles</vt:lpstr>
      <vt:lpstr>机器设备!Print_Titles</vt:lpstr>
      <vt:lpstr>交易性—股票!Print_Titles</vt:lpstr>
      <vt:lpstr>交易性—基金!Print_Titles</vt:lpstr>
      <vt:lpstr>交易性金融负债!Print_Titles</vt:lpstr>
      <vt:lpstr>交易性—债券!Print_Titles</vt:lpstr>
      <vt:lpstr>井巷!Print_Titles</vt:lpstr>
      <vt:lpstr>开发支出!Print_Titles</vt:lpstr>
      <vt:lpstr>可出售—股票!Print_Titles</vt:lpstr>
      <vt:lpstr>可出售—股权!Print_Titles</vt:lpstr>
      <vt:lpstr>可出售—其他!Print_Titles</vt:lpstr>
      <vt:lpstr>可出售—债券!Print_Titles</vt:lpstr>
      <vt:lpstr>农产品!Print_Titles</vt:lpstr>
      <vt:lpstr>其他非流动负债!Print_Titles</vt:lpstr>
      <vt:lpstr>其他非流动金融—股票!Print_Titles</vt:lpstr>
      <vt:lpstr>其他非流动金融—股权!Print_Titles</vt:lpstr>
      <vt:lpstr>其他非流动金融—其他!Print_Titles</vt:lpstr>
      <vt:lpstr>其他非流动金融—债券!Print_Titles</vt:lpstr>
      <vt:lpstr>其他非流动资产!Print_Titles</vt:lpstr>
      <vt:lpstr>其他货币资金!Print_Titles</vt:lpstr>
      <vt:lpstr>其他流动负债!Print_Titles</vt:lpstr>
      <vt:lpstr>其他流动资产!Print_Titles</vt:lpstr>
      <vt:lpstr>其他权益投资—股票!Print_Titles</vt:lpstr>
      <vt:lpstr>其他权益投资—股权!Print_Titles</vt:lpstr>
      <vt:lpstr>其他权益投资—其他!Print_Titles</vt:lpstr>
      <vt:lpstr>其他权益投资—债券!Print_Titles</vt:lpstr>
      <vt:lpstr>其他应付款!Print_Titles</vt:lpstr>
      <vt:lpstr>其他应收款!Print_Titles</vt:lpstr>
      <vt:lpstr>其他债权投资!Print_Titles</vt:lpstr>
      <vt:lpstr>融资—应收票据!Print_Titles</vt:lpstr>
      <vt:lpstr>融资—应收账款!Print_Titles</vt:lpstr>
      <vt:lpstr>商誉!Print_Titles</vt:lpstr>
      <vt:lpstr>生产性生物资产!Print_Titles</vt:lpstr>
      <vt:lpstr>使用权资产!Print_Titles</vt:lpstr>
      <vt:lpstr>投资性房地产—房屋!Print_Titles</vt:lpstr>
      <vt:lpstr>投资性房地产—土地!Print_Titles</vt:lpstr>
      <vt:lpstr>土地!Print_Titles</vt:lpstr>
      <vt:lpstr>委托加工物资!Print_Titles</vt:lpstr>
      <vt:lpstr>无形—矿业权!Print_Titles</vt:lpstr>
      <vt:lpstr>无形—其他!Print_Titles</vt:lpstr>
      <vt:lpstr>无形—土地!Print_Titles</vt:lpstr>
      <vt:lpstr>现金!Print_Titles</vt:lpstr>
      <vt:lpstr>消耗性生物资产!Print_Titles</vt:lpstr>
      <vt:lpstr>衍生金融负债!Print_Titles</vt:lpstr>
      <vt:lpstr>衍生金融资产!Print_Titles</vt:lpstr>
      <vt:lpstr>一年到期非流动负债!Print_Titles</vt:lpstr>
      <vt:lpstr>一年到期非流动资产!Print_Titles</vt:lpstr>
      <vt:lpstr>银行存款!Print_Titles</vt:lpstr>
      <vt:lpstr>应付股利【利润】!Print_Titles</vt:lpstr>
      <vt:lpstr>应付利息!Print_Titles</vt:lpstr>
      <vt:lpstr>应付票据!Print_Titles</vt:lpstr>
      <vt:lpstr>应付债券!Print_Titles</vt:lpstr>
      <vt:lpstr>应付账款!Print_Titles</vt:lpstr>
      <vt:lpstr>应交税费!Print_Titles</vt:lpstr>
      <vt:lpstr>应收股利【利润】!Print_Titles</vt:lpstr>
      <vt:lpstr>应收利息!Print_Titles</vt:lpstr>
      <vt:lpstr>应收票据!Print_Titles</vt:lpstr>
      <vt:lpstr>应收账款!Print_Titles</vt:lpstr>
      <vt:lpstr>油气资产!Print_Titles</vt:lpstr>
      <vt:lpstr>预付账款!Print_Titles</vt:lpstr>
      <vt:lpstr>预计负债!Print_Titles</vt:lpstr>
      <vt:lpstr>预收账款!Print_Titles</vt:lpstr>
      <vt:lpstr>原材料!Print_Titles</vt:lpstr>
      <vt:lpstr>在产品【开发成本】!Print_Titles</vt:lpstr>
      <vt:lpstr>在产品【自制半成品】!Print_Titles</vt:lpstr>
      <vt:lpstr>在建【设备】!Print_Titles</vt:lpstr>
      <vt:lpstr>在建【土建】!Print_Titles</vt:lpstr>
      <vt:lpstr>在库周转材料!Print_Titles</vt:lpstr>
      <vt:lpstr>在用周转材料!Print_Titles</vt:lpstr>
      <vt:lpstr>债权投资!Print_Titles</vt:lpstr>
      <vt:lpstr>长期待摊费用!Print_Titles</vt:lpstr>
      <vt:lpstr>长期借款!Print_Titles</vt:lpstr>
      <vt:lpstr>长期应付款!Print_Titles</vt:lpstr>
      <vt:lpstr>长期应收款!Print_Titles</vt:lpstr>
      <vt:lpstr>长输管线!Print_Titles</vt:lpstr>
      <vt:lpstr>职工薪酬!Print_Titles</vt:lpstr>
      <vt:lpstr>专项应付款!Print_Titles</vt:lpstr>
      <vt:lpstr>租赁负债!Print_Titles</vt:lpstr>
    </vt:vector>
  </TitlesOfParts>
  <Company>conqueror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新版通用资产基础法作价表</dc:title>
  <dc:creator>Seaman</dc:creator>
  <cp:lastModifiedBy>师彤 董</cp:lastModifiedBy>
  <cp:lastPrinted>2023-12-06T09:32:44Z</cp:lastPrinted>
  <dcterms:created xsi:type="dcterms:W3CDTF">1999-04-07T08:44:00Z</dcterms:created>
  <dcterms:modified xsi:type="dcterms:W3CDTF">2025-08-19T11:02:36Z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2052-11.1.0.9440</vt:lpwstr>
  </property>
  <property fmtid="{D5CDD505-2E9C-101B-9397-08002B2CF9AE}" pid="3" name="WorkbookGuid">
    <vt:lpwstr>7249f36a-26d8-4537-a548-19e0ec7cdc6d</vt:lpwstr>
  </property>
</Properties>
</file>