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 activeTab="1"/>
  </bookViews>
  <sheets>
    <sheet name="成本测算" sheetId="2" r:id="rId1"/>
    <sheet name="投标报价清单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<sst xmlns="http://schemas.openxmlformats.org/spreadsheetml/2006/main" count="73" uniqueCount="42">
  <si>
    <t>一、过渡期前期咨询专项服务</t>
  </si>
  <si>
    <t>序号</t>
  </si>
  <si>
    <t>分项名称</t>
  </si>
  <si>
    <t>数量（项）</t>
  </si>
  <si>
    <t>含税金额/元</t>
  </si>
  <si>
    <t>备注</t>
  </si>
  <si>
    <t>设备使用接收服务</t>
  </si>
  <si>
    <t>负责向龙岗区人工智能（机器人）署接收机器人剧场设备、问题方案、资产清单核对与实物验收过程。</t>
  </si>
  <si>
    <t>信息化项目接收服务</t>
  </si>
  <si>
    <t>负责向龙岗区人工智能（机器人）署查验与接收未竣工验收的信息化项目设备设施。</t>
  </si>
  <si>
    <t>活动支持服务</t>
  </si>
  <si>
    <t>活动开展现场支持工作（不超过5场，每场5000元，费用按照实际验收次数为准。每场活动提供场地对接支持、不限次踩点考察配合、现状声光电设备使用与外接、基础安全人员、电力工程师与基础保洁支持，不包含聚集性活动的报备、灯光、音响新增搭建、座椅配置、外接播控台、播控师及其他场地搭建服务）。</t>
  </si>
  <si>
    <t>一、含税合计费用（元）</t>
  </si>
  <si>
    <t>含税价格</t>
  </si>
  <si>
    <t>二、物业现场管理与施工监督人员及相关费用</t>
  </si>
  <si>
    <t>岗位名称</t>
  </si>
  <si>
    <t>人数</t>
  </si>
  <si>
    <t>薪酬/月</t>
  </si>
  <si>
    <t>其他费用/月
社会保险费、公积金、综合保障费用（含各类补贴、加班费、体检费、食宿费、福利费、培训费、离职经济补偿等其他人员成本费用等）</t>
  </si>
  <si>
    <t>服务期限（月）</t>
  </si>
  <si>
    <t>合计(元)</t>
  </si>
  <si>
    <t>物业主管</t>
  </si>
  <si>
    <t>消防监控员</t>
  </si>
  <si>
    <t>秩序管理员</t>
  </si>
  <si>
    <t>施工管理与设备工程师</t>
  </si>
  <si>
    <t>保洁员</t>
  </si>
  <si>
    <t>耗材、后勤管理等费用</t>
  </si>
  <si>
    <t>/</t>
  </si>
  <si>
    <t>服务费</t>
  </si>
  <si>
    <t>物业现场管理与施工管理人员与其他费用合计的3%</t>
  </si>
  <si>
    <t>二、含税合计费用</t>
  </si>
  <si>
    <t>合计周期内费用（元）</t>
  </si>
  <si>
    <t>含税报价上限/元</t>
  </si>
  <si>
    <t>含税投标报价/元</t>
  </si>
  <si>
    <r>
      <rPr>
        <sz val="9"/>
        <color rgb="FF000000"/>
        <rFont val="微软雅黑"/>
        <charset val="134"/>
      </rPr>
      <t>含税价格，响应税率</t>
    </r>
    <r>
      <rPr>
        <u/>
        <sz val="9"/>
        <color rgb="FF000000"/>
        <rFont val="微软雅黑"/>
        <charset val="134"/>
      </rPr>
      <t xml:space="preserve">        </t>
    </r>
    <r>
      <rPr>
        <sz val="9"/>
        <color rgb="FF000000"/>
        <rFont val="微软雅黑"/>
        <charset val="134"/>
      </rPr>
      <t>%</t>
    </r>
  </si>
  <si>
    <t>该项不做竞争，不可调整</t>
  </si>
  <si>
    <t>二-1、不含税合计费用（元）</t>
  </si>
  <si>
    <t>二-2、含税合计费用（元）</t>
  </si>
  <si>
    <r>
      <rPr>
        <sz val="9"/>
        <color rgb="FF000000"/>
        <rFont val="微软雅黑"/>
        <charset val="204"/>
      </rPr>
      <t>响应税率</t>
    </r>
    <r>
      <rPr>
        <u/>
        <sz val="9"/>
        <color rgb="FF000000"/>
        <rFont val="微软雅黑"/>
        <charset val="204"/>
      </rPr>
      <t xml:space="preserve">        </t>
    </r>
    <r>
      <rPr>
        <sz val="9"/>
        <color rgb="FF000000"/>
        <rFont val="微软雅黑"/>
        <charset val="204"/>
      </rPr>
      <t>%，计算公式为6%，若投标人为小额纳税人请调整该项公式</t>
    </r>
  </si>
  <si>
    <t>合计总费用（元）</t>
  </si>
  <si>
    <t>合计总费用不得超过340,000.00元</t>
  </si>
  <si>
    <r>
      <rPr>
        <sz val="9"/>
        <color rgb="FF000000"/>
        <rFont val="微软雅黑"/>
        <charset val="204"/>
      </rPr>
      <t>备注：
一、服务期：自合同签订之日起4个月。
二、过渡期前期咨询专项服务—含税合计费用，</t>
    </r>
    <r>
      <rPr>
        <b/>
        <sz val="9"/>
        <color rgb="FFFF0000"/>
        <rFont val="微软雅黑"/>
        <charset val="204"/>
      </rPr>
      <t>须填报含税费率。</t>
    </r>
    <r>
      <rPr>
        <sz val="9"/>
        <color rgb="FF000000"/>
        <rFont val="微软雅黑"/>
        <charset val="204"/>
      </rPr>
      <t xml:space="preserve">
三、物业现场管理与施工监督人员及相关费用，</t>
    </r>
    <r>
      <rPr>
        <b/>
        <sz val="9"/>
        <color rgb="FFFF0000"/>
        <rFont val="微软雅黑"/>
        <charset val="204"/>
      </rPr>
      <t>须填报含税费率，并实时调整计算公式。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</si>
</sst>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 "/>
    <numFmt numFmtId="178" formatCode="#,##0.00_ "/>
  </numFmts>
  <fonts count="32">
    <font>
      <sz val="11"/>
      <color rgb="FF000000"/>
      <name val="Arial"/>
      <charset val="204"/>
    </font>
    <font>
      <sz val="11"/>
      <color rgb="FF000000"/>
      <name val="微软雅黑"/>
      <charset val="204"/>
    </font>
    <font>
      <b/>
      <sz val="10"/>
      <name val="微软雅黑"/>
      <charset val="134"/>
    </font>
    <font>
      <sz val="10"/>
      <color rgb="FF000000"/>
      <name val="微软雅黑"/>
      <charset val="204"/>
    </font>
    <font>
      <sz val="9"/>
      <name val="微软雅黑"/>
      <charset val="134"/>
    </font>
    <font>
      <sz val="9"/>
      <color rgb="FF000000"/>
      <name val="微软雅黑"/>
      <charset val="204"/>
    </font>
    <font>
      <sz val="9"/>
      <color rgb="FF000000"/>
      <name val="微软雅黑"/>
      <charset val="134"/>
    </font>
    <font>
      <b/>
      <sz val="9"/>
      <color rgb="FFFF0000"/>
      <name val="微软雅黑"/>
      <charset val="134"/>
    </font>
    <font>
      <b/>
      <sz val="9"/>
      <name val="微软雅黑"/>
      <charset val="134"/>
    </font>
    <font>
      <b/>
      <sz val="9"/>
      <color rgb="FFFF0000"/>
      <name val="微软雅黑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9"/>
      <color rgb="FF000000"/>
      <name val="微软雅黑"/>
      <charset val="204"/>
    </font>
    <font>
      <u/>
      <sz val="9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left" vertical="center" wrapText="1"/>
    </xf>
    <xf numFmtId="177" fontId="6" fillId="2" borderId="3" xfId="0" applyNumberFormat="1" applyFont="1" applyFill="1" applyBorder="1" applyAlignment="1">
      <alignment horizontal="left" vertical="center" wrapText="1"/>
    </xf>
    <xf numFmtId="177" fontId="6" fillId="2" borderId="4" xfId="0" applyNumberFormat="1" applyFont="1" applyFill="1" applyBorder="1" applyAlignment="1">
      <alignment horizontal="left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2" borderId="13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>
      <alignment horizontal="center" vertical="center" wrapText="1"/>
    </xf>
    <xf numFmtId="0" fontId="5" fillId="2" borderId="18" xfId="0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horizontal="center" vertical="center" wrapText="1"/>
    </xf>
    <xf numFmtId="178" fontId="4" fillId="2" borderId="11" xfId="0" applyNumberFormat="1" applyFont="1" applyFill="1" applyBorder="1" applyAlignment="1">
      <alignment horizontal="center" vertical="center" wrapText="1"/>
    </xf>
    <xf numFmtId="178" fontId="4" fillId="2" borderId="12" xfId="0" applyNumberFormat="1" applyFont="1" applyFill="1" applyBorder="1" applyAlignment="1">
      <alignment horizontal="center" vertical="center" wrapText="1"/>
    </xf>
    <xf numFmtId="178" fontId="4" fillId="2" borderId="13" xfId="0" applyNumberFormat="1" applyFont="1" applyFill="1" applyBorder="1" applyAlignment="1">
      <alignment horizontal="center" vertical="center" wrapText="1"/>
    </xf>
    <xf numFmtId="178" fontId="4" fillId="2" borderId="18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top" wrapText="1"/>
    </xf>
    <xf numFmtId="177" fontId="6" fillId="0" borderId="3" xfId="0" applyNumberFormat="1" applyFont="1" applyFill="1" applyBorder="1" applyAlignment="1">
      <alignment horizontal="center" vertical="center" wrapText="1"/>
    </xf>
    <xf numFmtId="177" fontId="6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N5" sqref="N5"/>
    </sheetView>
  </sheetViews>
  <sheetFormatPr defaultColWidth="9" defaultRowHeight="15.6"/>
  <cols>
    <col min="1" max="1" width="7.21666666666667" style="1" customWidth="1"/>
    <col min="2" max="2" width="17.6" style="1" customWidth="1"/>
    <col min="3" max="3" width="4.65833333333333" style="1" customWidth="1"/>
    <col min="4" max="4" width="4.825" style="1" customWidth="1"/>
    <col min="5" max="6" width="9.6" style="1" customWidth="1"/>
    <col min="7" max="7" width="12.525" style="1" customWidth="1"/>
    <col min="8" max="8" width="9.18333333333333" style="1" customWidth="1"/>
    <col min="9" max="9" width="18.3" style="1" customWidth="1"/>
    <col min="10" max="10" width="9" style="1"/>
    <col min="11" max="11" width="13.5" style="1"/>
    <col min="12" max="12" width="11.125" style="1"/>
    <col min="13" max="13" width="9" style="1"/>
    <col min="14" max="14" width="11.125" style="1"/>
    <col min="15" max="16384" width="9" style="1"/>
  </cols>
  <sheetData>
    <row r="1" ht="25.2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.5" customHeight="1" spans="1:9">
      <c r="A2" s="4" t="s">
        <v>1</v>
      </c>
      <c r="B2" s="4" t="s">
        <v>2</v>
      </c>
      <c r="C2" s="4" t="s">
        <v>3</v>
      </c>
      <c r="D2" s="5"/>
      <c r="E2" s="6" t="s">
        <v>4</v>
      </c>
      <c r="F2" s="7"/>
      <c r="G2" s="6" t="s">
        <v>5</v>
      </c>
      <c r="H2" s="7"/>
      <c r="I2" s="8"/>
    </row>
    <row r="3" ht="34" customHeight="1" spans="1:9">
      <c r="A3" s="9">
        <v>1</v>
      </c>
      <c r="B3" s="4" t="s">
        <v>6</v>
      </c>
      <c r="C3" s="9">
        <v>1</v>
      </c>
      <c r="D3" s="5"/>
      <c r="E3" s="11">
        <v>35000</v>
      </c>
      <c r="F3" s="48"/>
      <c r="G3" s="12" t="s">
        <v>7</v>
      </c>
      <c r="H3" s="13"/>
      <c r="I3" s="14"/>
    </row>
    <row r="4" ht="31" customHeight="1" spans="1:9">
      <c r="A4" s="9">
        <v>2</v>
      </c>
      <c r="B4" s="4" t="s">
        <v>8</v>
      </c>
      <c r="C4" s="9">
        <v>1</v>
      </c>
      <c r="D4" s="5"/>
      <c r="E4" s="11">
        <v>22000</v>
      </c>
      <c r="F4" s="48"/>
      <c r="G4" s="12" t="s">
        <v>9</v>
      </c>
      <c r="H4" s="13"/>
      <c r="I4" s="14"/>
    </row>
    <row r="5" ht="104" customHeight="1" spans="1:9">
      <c r="A5" s="9">
        <v>3</v>
      </c>
      <c r="B5" s="4" t="s">
        <v>10</v>
      </c>
      <c r="C5" s="9">
        <v>1</v>
      </c>
      <c r="D5" s="5"/>
      <c r="E5" s="11">
        <v>25000</v>
      </c>
      <c r="F5" s="48"/>
      <c r="G5" s="12" t="s">
        <v>11</v>
      </c>
      <c r="H5" s="13"/>
      <c r="I5" s="14"/>
    </row>
    <row r="6" ht="24.5" customHeight="1" spans="1:9">
      <c r="A6" s="15" t="s">
        <v>12</v>
      </c>
      <c r="B6" s="16"/>
      <c r="C6" s="16"/>
      <c r="D6" s="17"/>
      <c r="E6" s="19">
        <f>E3+E4+E5</f>
        <v>82000</v>
      </c>
      <c r="F6" s="49"/>
      <c r="G6" s="12" t="s">
        <v>13</v>
      </c>
      <c r="H6" s="13"/>
      <c r="I6" s="14"/>
    </row>
    <row r="7" ht="25.25" customHeight="1" spans="1:9">
      <c r="A7" s="20" t="s">
        <v>14</v>
      </c>
      <c r="B7" s="5"/>
      <c r="C7" s="5"/>
      <c r="D7" s="5"/>
      <c r="E7" s="5"/>
      <c r="F7" s="5"/>
      <c r="G7" s="5"/>
      <c r="H7" s="5"/>
      <c r="I7" s="5"/>
    </row>
    <row r="8" ht="90" customHeight="1" spans="1:9">
      <c r="A8" s="4" t="s">
        <v>1</v>
      </c>
      <c r="B8" s="4" t="s">
        <v>15</v>
      </c>
      <c r="C8" s="4" t="s">
        <v>16</v>
      </c>
      <c r="D8" s="5"/>
      <c r="E8" s="4" t="s">
        <v>17</v>
      </c>
      <c r="F8" s="6" t="s">
        <v>18</v>
      </c>
      <c r="G8" s="8"/>
      <c r="H8" s="4" t="s">
        <v>19</v>
      </c>
      <c r="I8" s="4" t="s">
        <v>20</v>
      </c>
    </row>
    <row r="9" ht="24.5" customHeight="1" spans="1:9">
      <c r="A9" s="9">
        <v>4</v>
      </c>
      <c r="B9" s="4" t="s">
        <v>21</v>
      </c>
      <c r="C9" s="9">
        <v>1</v>
      </c>
      <c r="D9" s="5"/>
      <c r="E9" s="21">
        <v>12000</v>
      </c>
      <c r="F9" s="11">
        <v>2300</v>
      </c>
      <c r="G9" s="22"/>
      <c r="H9" s="23">
        <v>4</v>
      </c>
      <c r="I9" s="24">
        <f>C9*(E9+F9)*H9</f>
        <v>57200</v>
      </c>
    </row>
    <row r="10" ht="24.5" customHeight="1" spans="1:9">
      <c r="A10" s="9">
        <v>5</v>
      </c>
      <c r="B10" s="4" t="s">
        <v>22</v>
      </c>
      <c r="C10" s="9">
        <v>1</v>
      </c>
      <c r="D10" s="5"/>
      <c r="E10" s="21">
        <v>8000</v>
      </c>
      <c r="F10" s="11">
        <v>2300</v>
      </c>
      <c r="G10" s="22"/>
      <c r="H10" s="23">
        <v>4</v>
      </c>
      <c r="I10" s="24">
        <f>C10*(E10+F10)*H10</f>
        <v>41200</v>
      </c>
    </row>
    <row r="11" ht="25" customHeight="1" spans="1:9">
      <c r="A11" s="9">
        <v>6</v>
      </c>
      <c r="B11" s="4" t="s">
        <v>23</v>
      </c>
      <c r="C11" s="9">
        <v>1</v>
      </c>
      <c r="D11" s="5"/>
      <c r="E11" s="21">
        <v>7500</v>
      </c>
      <c r="F11" s="11">
        <v>2300</v>
      </c>
      <c r="G11" s="22"/>
      <c r="H11" s="23">
        <v>4</v>
      </c>
      <c r="I11" s="24">
        <f>C11*(E11+F11)*H11</f>
        <v>39200</v>
      </c>
    </row>
    <row r="12" ht="25.5" customHeight="1" spans="1:9">
      <c r="A12" s="9">
        <v>7</v>
      </c>
      <c r="B12" s="4" t="s">
        <v>24</v>
      </c>
      <c r="C12" s="15">
        <v>1</v>
      </c>
      <c r="D12" s="17"/>
      <c r="E12" s="21">
        <v>12000</v>
      </c>
      <c r="F12" s="11">
        <v>2300</v>
      </c>
      <c r="G12" s="22"/>
      <c r="H12" s="23">
        <v>4</v>
      </c>
      <c r="I12" s="24">
        <f>C12*(E12+F12)*H12</f>
        <v>57200</v>
      </c>
    </row>
    <row r="13" ht="24.5" customHeight="1" spans="1:9">
      <c r="A13" s="9">
        <v>8</v>
      </c>
      <c r="B13" s="4" t="s">
        <v>25</v>
      </c>
      <c r="C13" s="9">
        <v>1</v>
      </c>
      <c r="D13" s="5"/>
      <c r="E13" s="21">
        <v>5000</v>
      </c>
      <c r="F13" s="11">
        <v>2300</v>
      </c>
      <c r="G13" s="22"/>
      <c r="H13" s="23">
        <v>4</v>
      </c>
      <c r="I13" s="24">
        <f>C13*(E13+F13)*H13</f>
        <v>29200</v>
      </c>
    </row>
    <row r="14" ht="25.25" customHeight="1" spans="1:9">
      <c r="A14" s="9">
        <v>9</v>
      </c>
      <c r="B14" s="25" t="s">
        <v>26</v>
      </c>
      <c r="C14" s="26">
        <v>1</v>
      </c>
      <c r="D14" s="27"/>
      <c r="E14" s="31">
        <v>2000</v>
      </c>
      <c r="F14" s="26" t="s">
        <v>27</v>
      </c>
      <c r="G14" s="27"/>
      <c r="H14" s="31">
        <v>4</v>
      </c>
      <c r="I14" s="31">
        <f>E14*H14</f>
        <v>8000</v>
      </c>
    </row>
    <row r="15" ht="25.25" customHeight="1" spans="1:9">
      <c r="A15" s="9">
        <v>10</v>
      </c>
      <c r="B15" s="32" t="s">
        <v>28</v>
      </c>
      <c r="C15" s="26">
        <v>1</v>
      </c>
      <c r="D15" s="27"/>
      <c r="E15" s="26" t="s">
        <v>29</v>
      </c>
      <c r="F15" s="33"/>
      <c r="G15" s="33"/>
      <c r="H15" s="27"/>
      <c r="I15" s="31">
        <f>SUM(I9:I14)*0.03</f>
        <v>6960</v>
      </c>
    </row>
    <row r="16" ht="25.25" customHeight="1" spans="1:9">
      <c r="A16" s="34" t="s">
        <v>30</v>
      </c>
      <c r="B16" s="35"/>
      <c r="C16" s="35"/>
      <c r="D16" s="36"/>
      <c r="E16" s="34" t="s">
        <v>27</v>
      </c>
      <c r="F16" s="35"/>
      <c r="G16" s="35"/>
      <c r="H16" s="36"/>
      <c r="I16" s="41">
        <f>SUM(I9:I15)*1.06</f>
        <v>253297.6</v>
      </c>
    </row>
    <row r="17" ht="24.5" customHeight="1" spans="1:9">
      <c r="A17" s="42" t="s">
        <v>31</v>
      </c>
      <c r="B17" s="42"/>
      <c r="C17" s="42"/>
      <c r="D17" s="42"/>
      <c r="E17" s="46">
        <f>E6+I16</f>
        <v>335297.6</v>
      </c>
      <c r="F17" s="46"/>
      <c r="G17" s="46"/>
      <c r="H17" s="46"/>
      <c r="I17" s="46"/>
    </row>
  </sheetData>
  <mergeCells count="37">
    <mergeCell ref="A1:I1"/>
    <mergeCell ref="C2:D2"/>
    <mergeCell ref="E2:F2"/>
    <mergeCell ref="G2:I2"/>
    <mergeCell ref="C3:D3"/>
    <mergeCell ref="E3:F3"/>
    <mergeCell ref="G3:I3"/>
    <mergeCell ref="C4:D4"/>
    <mergeCell ref="E4:F4"/>
    <mergeCell ref="G4:I4"/>
    <mergeCell ref="C5:D5"/>
    <mergeCell ref="E5:F5"/>
    <mergeCell ref="G5:I5"/>
    <mergeCell ref="A6:D6"/>
    <mergeCell ref="E6:F6"/>
    <mergeCell ref="G6:I6"/>
    <mergeCell ref="A7:I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E15:H15"/>
    <mergeCell ref="A16:D16"/>
    <mergeCell ref="E16:H16"/>
    <mergeCell ref="A17:D17"/>
    <mergeCell ref="E17:I17"/>
  </mergeCells>
  <printOptions horizontalCentered="1" verticalCentered="1"/>
  <pageMargins left="0.25" right="0.25" top="0.354166666666667" bottom="0.27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K5" sqref="K5"/>
    </sheetView>
  </sheetViews>
  <sheetFormatPr defaultColWidth="9" defaultRowHeight="15.6"/>
  <cols>
    <col min="1" max="1" width="7.21666666666667" style="1" customWidth="1"/>
    <col min="2" max="2" width="17.6" style="1" customWidth="1"/>
    <col min="3" max="3" width="4.65833333333333" style="1" customWidth="1"/>
    <col min="4" max="4" width="4.825" style="1" customWidth="1"/>
    <col min="5" max="6" width="9.6" style="1" customWidth="1"/>
    <col min="7" max="7" width="12.525" style="1" customWidth="1"/>
    <col min="8" max="8" width="9.18333333333333" style="1" customWidth="1"/>
    <col min="9" max="9" width="18.3" style="1" customWidth="1"/>
    <col min="10" max="10" width="9" style="1"/>
    <col min="11" max="11" width="13.5" style="1"/>
    <col min="12" max="12" width="11.125" style="1"/>
    <col min="13" max="13" width="9" style="1"/>
    <col min="14" max="14" width="11.125" style="1"/>
    <col min="15" max="16384" width="9" style="1"/>
  </cols>
  <sheetData>
    <row r="1" ht="25.2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.5" customHeight="1" spans="1:9">
      <c r="A2" s="4" t="s">
        <v>1</v>
      </c>
      <c r="B2" s="4" t="s">
        <v>2</v>
      </c>
      <c r="C2" s="4" t="s">
        <v>3</v>
      </c>
      <c r="D2" s="5"/>
      <c r="E2" s="4" t="s">
        <v>32</v>
      </c>
      <c r="F2" s="6" t="s">
        <v>33</v>
      </c>
      <c r="G2" s="6" t="s">
        <v>5</v>
      </c>
      <c r="H2" s="7"/>
      <c r="I2" s="8"/>
    </row>
    <row r="3" ht="34" customHeight="1" spans="1:9">
      <c r="A3" s="9">
        <v>1</v>
      </c>
      <c r="B3" s="4" t="s">
        <v>6</v>
      </c>
      <c r="C3" s="9">
        <v>1</v>
      </c>
      <c r="D3" s="5"/>
      <c r="E3" s="10">
        <v>35000</v>
      </c>
      <c r="F3" s="11"/>
      <c r="G3" s="12" t="s">
        <v>7</v>
      </c>
      <c r="H3" s="13"/>
      <c r="I3" s="14"/>
    </row>
    <row r="4" ht="31" customHeight="1" spans="1:9">
      <c r="A4" s="9">
        <v>2</v>
      </c>
      <c r="B4" s="4" t="s">
        <v>8</v>
      </c>
      <c r="C4" s="9">
        <v>1</v>
      </c>
      <c r="D4" s="5"/>
      <c r="E4" s="10">
        <v>22000</v>
      </c>
      <c r="F4" s="11"/>
      <c r="G4" s="12" t="s">
        <v>9</v>
      </c>
      <c r="H4" s="13"/>
      <c r="I4" s="14"/>
    </row>
    <row r="5" ht="130" customHeight="1" spans="1:9">
      <c r="A5" s="9">
        <v>3</v>
      </c>
      <c r="B5" s="4" t="s">
        <v>10</v>
      </c>
      <c r="C5" s="9">
        <v>1</v>
      </c>
      <c r="D5" s="5"/>
      <c r="E5" s="10">
        <v>25000</v>
      </c>
      <c r="F5" s="11"/>
      <c r="G5" s="12" t="s">
        <v>11</v>
      </c>
      <c r="H5" s="13"/>
      <c r="I5" s="14"/>
    </row>
    <row r="6" ht="24.5" customHeight="1" spans="1:9">
      <c r="A6" s="15" t="s">
        <v>12</v>
      </c>
      <c r="B6" s="16"/>
      <c r="C6" s="16"/>
      <c r="D6" s="17"/>
      <c r="E6" s="18">
        <f>E3+E4+E5</f>
        <v>82000</v>
      </c>
      <c r="F6" s="19"/>
      <c r="G6" s="12" t="s">
        <v>34</v>
      </c>
      <c r="H6" s="13"/>
      <c r="I6" s="14"/>
    </row>
    <row r="7" ht="25.25" customHeight="1" spans="1:9">
      <c r="A7" s="20" t="s">
        <v>14</v>
      </c>
      <c r="B7" s="5"/>
      <c r="C7" s="5"/>
      <c r="D7" s="5"/>
      <c r="E7" s="5"/>
      <c r="F7" s="5"/>
      <c r="G7" s="5"/>
      <c r="H7" s="5"/>
      <c r="I7" s="5"/>
    </row>
    <row r="8" ht="90" customHeight="1" spans="1:9">
      <c r="A8" s="4" t="s">
        <v>1</v>
      </c>
      <c r="B8" s="4" t="s">
        <v>15</v>
      </c>
      <c r="C8" s="4" t="s">
        <v>16</v>
      </c>
      <c r="D8" s="5"/>
      <c r="E8" s="4" t="s">
        <v>17</v>
      </c>
      <c r="F8" s="6" t="s">
        <v>18</v>
      </c>
      <c r="G8" s="8"/>
      <c r="H8" s="4" t="s">
        <v>19</v>
      </c>
      <c r="I8" s="4" t="s">
        <v>20</v>
      </c>
    </row>
    <row r="9" ht="24.5" customHeight="1" spans="1:9">
      <c r="A9" s="9">
        <v>4</v>
      </c>
      <c r="B9" s="4" t="s">
        <v>21</v>
      </c>
      <c r="C9" s="9">
        <v>1</v>
      </c>
      <c r="D9" s="5"/>
      <c r="E9" s="21"/>
      <c r="F9" s="11"/>
      <c r="G9" s="22"/>
      <c r="H9" s="23">
        <v>4</v>
      </c>
      <c r="I9" s="24">
        <f t="shared" ref="I9:I13" si="0">C9*(E9+F9)*H9</f>
        <v>0</v>
      </c>
    </row>
    <row r="10" ht="24.5" customHeight="1" spans="1:9">
      <c r="A10" s="9">
        <v>5</v>
      </c>
      <c r="B10" s="4" t="s">
        <v>22</v>
      </c>
      <c r="C10" s="9">
        <v>1</v>
      </c>
      <c r="D10" s="5"/>
      <c r="E10" s="21"/>
      <c r="F10" s="11"/>
      <c r="G10" s="22"/>
      <c r="H10" s="23">
        <v>4</v>
      </c>
      <c r="I10" s="24">
        <f t="shared" si="0"/>
        <v>0</v>
      </c>
    </row>
    <row r="11" ht="25" customHeight="1" spans="1:9">
      <c r="A11" s="9">
        <v>6</v>
      </c>
      <c r="B11" s="4" t="s">
        <v>23</v>
      </c>
      <c r="C11" s="9">
        <v>1</v>
      </c>
      <c r="D11" s="5"/>
      <c r="E11" s="21"/>
      <c r="F11" s="11"/>
      <c r="G11" s="22"/>
      <c r="H11" s="23">
        <v>4</v>
      </c>
      <c r="I11" s="24">
        <f t="shared" si="0"/>
        <v>0</v>
      </c>
    </row>
    <row r="12" ht="25.5" customHeight="1" spans="1:9">
      <c r="A12" s="9">
        <v>7</v>
      </c>
      <c r="B12" s="4" t="s">
        <v>24</v>
      </c>
      <c r="C12" s="15">
        <v>1</v>
      </c>
      <c r="D12" s="17"/>
      <c r="E12" s="21"/>
      <c r="F12" s="11"/>
      <c r="G12" s="22"/>
      <c r="H12" s="23">
        <v>4</v>
      </c>
      <c r="I12" s="24">
        <f t="shared" si="0"/>
        <v>0</v>
      </c>
    </row>
    <row r="13" ht="24.5" customHeight="1" spans="1:9">
      <c r="A13" s="9">
        <v>8</v>
      </c>
      <c r="B13" s="4" t="s">
        <v>25</v>
      </c>
      <c r="C13" s="9">
        <v>1</v>
      </c>
      <c r="D13" s="5"/>
      <c r="E13" s="21"/>
      <c r="F13" s="11"/>
      <c r="G13" s="22"/>
      <c r="H13" s="23">
        <v>4</v>
      </c>
      <c r="I13" s="24">
        <f t="shared" si="0"/>
        <v>0</v>
      </c>
    </row>
    <row r="14" ht="25.25" customHeight="1" spans="1:9">
      <c r="A14" s="9">
        <v>9</v>
      </c>
      <c r="B14" s="25" t="s">
        <v>26</v>
      </c>
      <c r="C14" s="26">
        <v>1</v>
      </c>
      <c r="D14" s="27"/>
      <c r="E14" s="28">
        <v>2000</v>
      </c>
      <c r="F14" s="29" t="s">
        <v>35</v>
      </c>
      <c r="G14" s="30"/>
      <c r="H14" s="31">
        <v>4</v>
      </c>
      <c r="I14" s="31">
        <f>E14*H14</f>
        <v>8000</v>
      </c>
    </row>
    <row r="15" ht="25.25" customHeight="1" spans="1:9">
      <c r="A15" s="9">
        <v>10</v>
      </c>
      <c r="B15" s="32" t="s">
        <v>28</v>
      </c>
      <c r="C15" s="26">
        <v>1</v>
      </c>
      <c r="D15" s="27"/>
      <c r="E15" s="26" t="s">
        <v>29</v>
      </c>
      <c r="F15" s="33"/>
      <c r="G15" s="33"/>
      <c r="H15" s="27"/>
      <c r="I15" s="31">
        <f>SUM(I9:I14)*0.03</f>
        <v>240</v>
      </c>
    </row>
    <row r="16" ht="25.25" customHeight="1" spans="1:9">
      <c r="A16" s="34" t="s">
        <v>36</v>
      </c>
      <c r="B16" s="35"/>
      <c r="C16" s="35"/>
      <c r="D16" s="36"/>
      <c r="E16" s="37" t="s">
        <v>27</v>
      </c>
      <c r="F16" s="38"/>
      <c r="G16" s="38"/>
      <c r="H16" s="39"/>
      <c r="I16" s="40">
        <f>SUM(I9:I15)</f>
        <v>8240</v>
      </c>
    </row>
    <row r="17" ht="30" customHeight="1" spans="1:9">
      <c r="A17" s="34" t="s">
        <v>37</v>
      </c>
      <c r="B17" s="35"/>
      <c r="C17" s="35"/>
      <c r="D17" s="36"/>
      <c r="E17" s="34" t="s">
        <v>38</v>
      </c>
      <c r="F17" s="35"/>
      <c r="G17" s="35"/>
      <c r="H17" s="36"/>
      <c r="I17" s="41">
        <f>I16*1.06</f>
        <v>8734.4</v>
      </c>
    </row>
    <row r="18" ht="24.5" customHeight="1" spans="1:9">
      <c r="A18" s="42" t="s">
        <v>39</v>
      </c>
      <c r="B18" s="42"/>
      <c r="C18" s="42"/>
      <c r="D18" s="42"/>
      <c r="E18" s="43" t="s">
        <v>40</v>
      </c>
      <c r="F18" s="44"/>
      <c r="G18" s="44"/>
      <c r="H18" s="45"/>
      <c r="I18" s="46">
        <f>E6+I17</f>
        <v>90734.4</v>
      </c>
    </row>
    <row r="19" ht="57" customHeight="1" spans="1:9">
      <c r="A19" s="47" t="s">
        <v>41</v>
      </c>
      <c r="B19" s="47"/>
      <c r="C19" s="47"/>
      <c r="D19" s="47"/>
      <c r="E19" s="47"/>
      <c r="F19" s="47"/>
      <c r="G19" s="47"/>
      <c r="H19" s="47"/>
      <c r="I19" s="47"/>
    </row>
  </sheetData>
  <mergeCells count="35">
    <mergeCell ref="A1:I1"/>
    <mergeCell ref="C2:D2"/>
    <mergeCell ref="G2:I2"/>
    <mergeCell ref="C3:D3"/>
    <mergeCell ref="G3:I3"/>
    <mergeCell ref="C4:D4"/>
    <mergeCell ref="G4:I4"/>
    <mergeCell ref="C5:D5"/>
    <mergeCell ref="G5:I5"/>
    <mergeCell ref="A6:D6"/>
    <mergeCell ref="G6:I6"/>
    <mergeCell ref="A7:I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E15:H15"/>
    <mergeCell ref="A16:D16"/>
    <mergeCell ref="E16:H16"/>
    <mergeCell ref="A17:D17"/>
    <mergeCell ref="E17:H17"/>
    <mergeCell ref="A18:D18"/>
    <mergeCell ref="E18:H18"/>
    <mergeCell ref="A19:I19"/>
  </mergeCells>
  <printOptions horizontalCentered="1" verticalCentered="1"/>
  <pageMargins left="0.25" right="0.25" top="0.354166666666667" bottom="0.2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成本测算</vt:lpstr>
      <vt:lpstr>投标报价清单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chhh</dc:creator>
  <cp:lastModifiedBy>Ting</cp:lastModifiedBy>
  <dcterms:created xsi:type="dcterms:W3CDTF">2026-03-29T02:11:00Z</dcterms:created>
  <dcterms:modified xsi:type="dcterms:W3CDTF">2026-07-17T07:11:11Z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606E748FFAF44B0B94D9FA93C40E49C2_13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